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" documentId="8_{6C4D5ABB-C678-44FB-84ED-D026B0CABA4A}" xr6:coauthVersionLast="47" xr6:coauthVersionMax="47" xr10:uidLastSave="{D3A3E264-79EB-4FCD-B489-3E4EC2F6F62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<sst xmlns="http://schemas.openxmlformats.org/spreadsheetml/2006/main" count="602" uniqueCount="344">
  <si>
    <t>Boyd Group Income Fund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</si>
  <si>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</si>
  <si>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</si>
  <si>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</si>
  <si>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</si>
  <si>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</si>
  <si>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</si>
  <si>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</si>
  <si>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</si>
  <si>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</si>
  <si>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</si>
  <si>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</si>
  <si>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</si>
  <si>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</si>
  <si>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</si>
  <si>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</si>
  <si>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</si>
  <si>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</si>
  <si>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</si>
  <si>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</si>
  <si>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</si>
  <si>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</si>
  <si>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</si>
  <si>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</si>
  <si>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</si>
  <si>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</si>
  <si>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</si>
  <si>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</si>
  <si>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</si>
  <si>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</si>
  <si>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</si>
  <si>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</si>
  <si>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</si>
  <si>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</si>
  <si>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1,054.903</t>
  </si>
  <si>
    <t>1,195.539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</si>
  <si>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</si>
  <si>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</si>
  <si>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</si>
  <si>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</si>
  <si>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</si>
  <si>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</si>
  <si>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</si>
  <si>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1,011.393</t>
  </si>
  <si>
    <t>1,233.483</t>
  </si>
  <si>
    <t>1,901.253</t>
  </si>
  <si>
    <t>1,999.668</t>
  </si>
  <si>
    <t>2,563.363</t>
  </si>
  <si>
    <t>2,847.129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</si>
  <si>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</si>
  <si>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</si>
  <si>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</si>
  <si>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</si>
  <si>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</si>
  <si>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</si>
  <si>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</si>
  <si>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</si>
  <si>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</si>
  <si>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</si>
  <si>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</si>
  <si>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1,289.341</t>
  </si>
  <si>
    <t>1,094.112</t>
  </si>
  <si>
    <t>1,644.765</t>
  </si>
  <si>
    <t>1,836.274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</si>
  <si>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</si>
  <si>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</si>
  <si>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</si>
  <si>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</si>
  <si>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</si>
  <si>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</si>
  <si>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1,010.855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</si>
  <si>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</si>
  <si>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</si>
  <si>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</si>
  <si>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</si>
  <si>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</si>
  <si>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</si>
  <si>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</si>
  <si>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1,246.093</t>
  </si>
  <si>
    <t>1,324.294</t>
  </si>
  <si>
    <t>Income Statement</t>
  </si>
  <si>
    <t>Revenue</t>
  </si>
  <si>
    <t>1,174.077</t>
  </si>
  <si>
    <t>1,387.119</t>
  </si>
  <si>
    <t>1,569.448</t>
  </si>
  <si>
    <t>1,864.613</t>
  </si>
  <si>
    <t>2,283.325</t>
  </si>
  <si>
    <t>1,986.533</t>
  </si>
  <si>
    <t>2,368.047</t>
  </si>
  <si>
    <t>3,293.237</t>
  </si>
  <si>
    <t>Revenue Growth (YoY)</t>
  </si>
  <si>
    <t>33.1%</t>
  </si>
  <si>
    <t>46.0%</t>
  </si>
  <si>
    <t>39.1%</t>
  </si>
  <si>
    <t>18.1%</t>
  </si>
  <si>
    <t>13.1%</t>
  </si>
  <si>
    <t>18.8%</t>
  </si>
  <si>
    <t>22.5%</t>
  </si>
  <si>
    <t>-31.6%</t>
  </si>
  <si>
    <t>19.9%</t>
  </si>
  <si>
    <t>29.9%</t>
  </si>
  <si>
    <t>Cost of Revenues</t>
  </si>
  <si>
    <t>-1,022.162</t>
  </si>
  <si>
    <t>-1,246.845</t>
  </si>
  <si>
    <t>-1,078.606</t>
  </si>
  <si>
    <t>-1,311.859</t>
  </si>
  <si>
    <t>-1,834.359</t>
  </si>
  <si>
    <t>Gross Profit</t>
  </si>
  <si>
    <t>1,036.48</t>
  </si>
  <si>
    <t>1,056.189</t>
  </si>
  <si>
    <t>1,458.878</t>
  </si>
  <si>
    <t>Gross Profit Margin</t>
  </si>
  <si>
    <t>46.2%</t>
  </si>
  <si>
    <t>45.7%</t>
  </si>
  <si>
    <t>45.8%</t>
  </si>
  <si>
    <t>45.2%</t>
  </si>
  <si>
    <t>45.4%</t>
  </si>
  <si>
    <t>44.6%</t>
  </si>
  <si>
    <t>44.3%</t>
  </si>
  <si>
    <t>R&amp;D Expenses</t>
  </si>
  <si>
    <t>Selling, General &amp; Admin Expenses</t>
  </si>
  <si>
    <t>-1,101.872</t>
  </si>
  <si>
    <t>Other Inc / (Exp)</t>
  </si>
  <si>
    <t>Operating Expenses</t>
  </si>
  <si>
    <t>-1,328.852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</si>
  <si>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</si>
  <si>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</si>
  <si>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</si>
  <si>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</si>
  <si>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</si>
  <si>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</si>
  <si>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</si>
  <si>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</si>
  <si>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</si>
  <si>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</si>
  <si>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</si>
  <si>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</si>
  <si>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</si>
  <si>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</si>
  <si>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</si>
  <si>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</si>
  <si>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</si>
  <si>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</si>
  <si>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</si>
  <si>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</si>
  <si>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</si>
  <si>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</si>
  <si>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</si>
  <si>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</si>
  <si>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</si>
  <si>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</si>
  <si>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</si>
  <si>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</si>
  <si>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</si>
  <si>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</si>
  <si>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</si>
  <si>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</si>
  <si>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</si>
  <si>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</si>
  <si>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</si>
  <si>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</si>
  <si>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</si>
  <si>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</si>
  <si>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</si>
  <si>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</si>
  <si>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</si>
  <si>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</si>
  <si>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</si>
  <si>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</si>
  <si>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</si>
  <si>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</si>
  <si>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</si>
  <si>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</si>
  <si>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1,109.68</t>
  </si>
  <si>
    <t>1,545.285</t>
  </si>
  <si>
    <t>1,968.712</t>
  </si>
  <si>
    <t>2,222.119</t>
  </si>
  <si>
    <t>4,014.427</t>
  </si>
  <si>
    <t>4,714.435</t>
  </si>
  <si>
    <t>4,286.279</t>
  </si>
  <si>
    <t>4,491.124</t>
  </si>
  <si>
    <t>Total Enterprise Value (TEV)</t>
  </si>
  <si>
    <t>1,199.28</t>
  </si>
  <si>
    <t>1,664.941</t>
  </si>
  <si>
    <t>2,233.094</t>
  </si>
  <si>
    <t>2,404.326</t>
  </si>
  <si>
    <t>4,909.444</t>
  </si>
  <si>
    <t>5,386.459</t>
  </si>
  <si>
    <t>5,420.306</t>
  </si>
  <si>
    <t>5,782.79</t>
  </si>
  <si>
    <t>Enterprise Value (EV)</t>
  </si>
  <si>
    <t>5,929.355</t>
  </si>
  <si>
    <t>EV/EBITDA</t>
  </si>
  <si>
    <t>15.5x</t>
  </si>
  <si>
    <t>13.1x</t>
  </si>
  <si>
    <t>12.8x</t>
  </si>
  <si>
    <t>14.4x</t>
  </si>
  <si>
    <t>17.3x</t>
  </si>
  <si>
    <t>14.9x</t>
  </si>
  <si>
    <t>23.9x</t>
  </si>
  <si>
    <t>31.5x</t>
  </si>
  <si>
    <t>33.4x</t>
  </si>
  <si>
    <t>27.4x</t>
  </si>
  <si>
    <t>EV / EBIT</t>
  </si>
  <si>
    <t>23.0x</t>
  </si>
  <si>
    <t>18.1x</t>
  </si>
  <si>
    <t>17.9x</t>
  </si>
  <si>
    <t>19.7x</t>
  </si>
  <si>
    <t>24.8x</t>
  </si>
  <si>
    <t>21.9x</t>
  </si>
  <si>
    <t>33.3x</t>
  </si>
  <si>
    <t>52.8x</t>
  </si>
  <si>
    <t>64.2x</t>
  </si>
  <si>
    <t>49.7x</t>
  </si>
  <si>
    <t>EV / LTM EBITDA - CAPEX</t>
  </si>
  <si>
    <t>16.7x</t>
  </si>
  <si>
    <t>14.3x</t>
  </si>
  <si>
    <t>14.2x</t>
  </si>
  <si>
    <t>16.0x</t>
  </si>
  <si>
    <t>20.0x</t>
  </si>
  <si>
    <t>17.8x</t>
  </si>
  <si>
    <t>27.8x</t>
  </si>
  <si>
    <t>39.8x</t>
  </si>
  <si>
    <t>41.2x</t>
  </si>
  <si>
    <t>34.6x</t>
  </si>
  <si>
    <t>EV / Free Cash Flow</t>
  </si>
  <si>
    <t>18.9x</t>
  </si>
  <si>
    <t>12.4x</t>
  </si>
  <si>
    <t>40.8x</t>
  </si>
  <si>
    <t>23.3x</t>
  </si>
  <si>
    <t>18.4x</t>
  </si>
  <si>
    <t>31.9x</t>
  </si>
  <si>
    <t>43.7x</t>
  </si>
  <si>
    <t>45.2x</t>
  </si>
  <si>
    <t>44.8x</t>
  </si>
  <si>
    <t>EV / Invested Capital</t>
  </si>
  <si>
    <t>4.3x</t>
  </si>
  <si>
    <t>2.9x</t>
  </si>
  <si>
    <t>3.5x</t>
  </si>
  <si>
    <t>3.8x</t>
  </si>
  <si>
    <t>3.1x</t>
  </si>
  <si>
    <t>3.3x</t>
  </si>
  <si>
    <t>2.6x</t>
  </si>
  <si>
    <t>2.5x</t>
  </si>
  <si>
    <t>EV / Revenue</t>
  </si>
  <si>
    <t>1.0x</t>
  </si>
  <si>
    <t>1.1x</t>
  </si>
  <si>
    <t>1.2x</t>
  </si>
  <si>
    <t>1.5x</t>
  </si>
  <si>
    <t>1.3x</t>
  </si>
  <si>
    <t>2.3x</t>
  </si>
  <si>
    <t>2.7x</t>
  </si>
  <si>
    <t>2.4x</t>
  </si>
  <si>
    <t>1.8x</t>
  </si>
  <si>
    <t>P/E Ratio</t>
  </si>
  <si>
    <t>-205.1x</t>
  </si>
  <si>
    <t>-65.9x</t>
  </si>
  <si>
    <t>-35.6x</t>
  </si>
  <si>
    <t>78.4x</t>
  </si>
  <si>
    <t>29.7x</t>
  </si>
  <si>
    <t>51.3x</t>
  </si>
  <si>
    <t>96.1x</t>
  </si>
  <si>
    <t>97.1x</t>
  </si>
  <si>
    <t>83.4x</t>
  </si>
  <si>
    <t>Price/Book</t>
  </si>
  <si>
    <t>5.4x</t>
  </si>
  <si>
    <t>6.0x</t>
  </si>
  <si>
    <t>5.7x</t>
  </si>
  <si>
    <t>5.8x</t>
  </si>
  <si>
    <t>4.2x</t>
  </si>
  <si>
    <t>7.0x</t>
  </si>
  <si>
    <t>4.7x</t>
  </si>
  <si>
    <t>4.6x</t>
  </si>
  <si>
    <t>Price / Operating Cash Flow</t>
  </si>
  <si>
    <t>20.8x</t>
  </si>
  <si>
    <t>14.0x</t>
  </si>
  <si>
    <t>18.0x</t>
  </si>
  <si>
    <t>18.2x</t>
  </si>
  <si>
    <t>14.8x</t>
  </si>
  <si>
    <t>15.6x</t>
  </si>
  <si>
    <t>15.3x</t>
  </si>
  <si>
    <t>12.9x</t>
  </si>
  <si>
    <t>Price / LTM Sales</t>
  </si>
  <si>
    <t>0.9x</t>
  </si>
  <si>
    <t>1.9x</t>
  </si>
  <si>
    <t>1.4x</t>
  </si>
  <si>
    <t>Altman Z-Score</t>
  </si>
  <si>
    <t>Piotroski Score</t>
  </si>
  <si>
    <t>Dividend Per Share</t>
  </si>
  <si>
    <t>Dividend Yield</t>
  </si>
  <si>
    <t>1.0%</t>
  </si>
  <si>
    <t>1.1%</t>
  </si>
  <si>
    <t>0.8%</t>
  </si>
  <si>
    <t>0.6%</t>
  </si>
  <si>
    <t>0.5%</t>
  </si>
  <si>
    <t>0.1%</t>
  </si>
  <si>
    <t>0.3%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</si>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</sst>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18352DB-ED35-3862-E65D-70BDE2D875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19.303999999999998</v>
      </c>
      <c r="E12" s="3">
        <v>57.51</v>
      </c>
      <c r="F12" s="3">
        <v>72.926000000000002</v>
      </c>
      <c r="G12" s="3">
        <v>53.515000000000001</v>
      </c>
      <c r="H12" s="3">
        <v>47.831000000000003</v>
      </c>
      <c r="I12" s="3">
        <v>64.475999999999999</v>
      </c>
      <c r="J12" s="3">
        <v>35.468000000000004</v>
      </c>
      <c r="K12" s="3">
        <v>77.67</v>
      </c>
      <c r="L12" s="3">
        <v>35.045000000000002</v>
      </c>
      <c r="M12" s="3">
        <v>20.401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42.167999999999999</v>
      </c>
      <c r="E14" s="3">
        <v>55.462000000000003</v>
      </c>
      <c r="F14" s="3">
        <v>64.798000000000002</v>
      </c>
      <c r="G14" s="3">
        <v>87.822000000000003</v>
      </c>
      <c r="H14" s="3">
        <v>104.545</v>
      </c>
      <c r="I14" s="3">
        <v>105.08799999999999</v>
      </c>
      <c r="J14" s="3">
        <v>112.748</v>
      </c>
      <c r="K14" s="3">
        <v>110.646</v>
      </c>
      <c r="L14" s="3">
        <v>130.27699999999999</v>
      </c>
      <c r="M14" s="3">
        <v>188.559</v>
      </c>
    </row>
    <row r="15" spans="3:13" ht="12.75" x14ac:dyDescent="0.2">
      <c r="C15" s="3" t="s">
        <v>29</v>
      </c>
      <c r="D15" s="3">
        <v>11.430999999999999</v>
      </c>
      <c r="E15" s="3">
        <v>15.808999999999999</v>
      </c>
      <c r="F15" s="3">
        <v>20.977</v>
      </c>
      <c r="G15" s="3">
        <v>23.516999999999999</v>
      </c>
      <c r="H15" s="3">
        <v>27.010999999999999</v>
      </c>
      <c r="I15" s="3">
        <v>41.804000000000002</v>
      </c>
      <c r="J15" s="3">
        <v>47.911999999999999</v>
      </c>
      <c r="K15" s="3">
        <v>40.817999999999998</v>
      </c>
      <c r="L15" s="3">
        <v>84.45</v>
      </c>
      <c r="M15" s="3">
        <v>106.67</v>
      </c>
    </row>
    <row r="16" spans="3:13" ht="12.75" x14ac:dyDescent="0.2">
      <c r="C16" s="3" t="s">
        <v>30</v>
      </c>
      <c r="D16" s="3">
        <v>5.2590000000000003</v>
      </c>
      <c r="E16" s="3">
        <v>9.5790000000000006</v>
      </c>
      <c r="F16" s="3">
        <v>13.14</v>
      </c>
      <c r="G16" s="3">
        <v>20.285</v>
      </c>
      <c r="H16" s="3">
        <v>25.294</v>
      </c>
      <c r="I16" s="3">
        <v>30.292000000000002</v>
      </c>
      <c r="J16" s="3">
        <v>30.172000000000001</v>
      </c>
      <c r="K16" s="3">
        <v>25.794</v>
      </c>
      <c r="L16" s="3">
        <v>37.372</v>
      </c>
      <c r="M16" s="3">
        <v>49.445999999999998</v>
      </c>
    </row>
    <row r="17" spans="3:13" ht="12.75" x14ac:dyDescent="0.2">
      <c r="C17" s="3" t="s">
        <v>31</v>
      </c>
      <c r="D17" s="3">
        <v>1.5409999999999999</v>
      </c>
      <c r="E17" s="3">
        <v>0.88400000000000001</v>
      </c>
      <c r="F17" s="3">
        <v>3.1150000000000002</v>
      </c>
      <c r="G17" s="3">
        <v>0</v>
      </c>
      <c r="H17" s="3">
        <v>6.6619999999999999</v>
      </c>
      <c r="I17" s="3">
        <v>3.0640000000000001</v>
      </c>
      <c r="J17" s="3">
        <v>1.2669999999999999</v>
      </c>
      <c r="K17" s="3">
        <v>7.7450000000000001</v>
      </c>
      <c r="L17" s="3">
        <v>9.58</v>
      </c>
      <c r="M17" s="3">
        <v>7.6710000000000003</v>
      </c>
    </row>
    <row r="18" spans="3:13" ht="12.75" x14ac:dyDescent="0.2">
      <c r="C18" s="3" t="s">
        <v>32</v>
      </c>
      <c r="D18" s="3">
        <v>79.703000000000003</v>
      </c>
      <c r="E18" s="3">
        <v>139.244</v>
      </c>
      <c r="F18" s="3">
        <v>174.95599999999999</v>
      </c>
      <c r="G18" s="3">
        <v>185.13900000000001</v>
      </c>
      <c r="H18" s="3">
        <v>211.34299999999999</v>
      </c>
      <c r="I18" s="3">
        <v>244.72399999999999</v>
      </c>
      <c r="J18" s="3">
        <v>227.56700000000001</v>
      </c>
      <c r="K18" s="3">
        <v>262.673</v>
      </c>
      <c r="L18" s="3">
        <v>296.72399999999999</v>
      </c>
      <c r="M18" s="3">
        <v>372.74799999999999</v>
      </c>
    </row>
    <row r="19" spans="3:13" ht="12.75" x14ac:dyDescent="0.2"/>
    <row r="20" spans="3:13" ht="12.75" x14ac:dyDescent="0.2">
      <c r="C20" s="3" t="s">
        <v>33</v>
      </c>
      <c r="D20" s="3">
        <v>63.924999999999997</v>
      </c>
      <c r="E20" s="3">
        <v>89.263999999999996</v>
      </c>
      <c r="F20" s="3">
        <v>133.04300000000001</v>
      </c>
      <c r="G20" s="3">
        <v>161.81299999999999</v>
      </c>
      <c r="H20" s="3">
        <v>196.09899999999999</v>
      </c>
      <c r="I20" s="3">
        <v>253.10300000000001</v>
      </c>
      <c r="J20" s="3">
        <v>768.40200000000004</v>
      </c>
      <c r="K20" s="3">
        <v>788.78700000000003</v>
      </c>
      <c r="L20" s="3" t="s">
        <v>34</v>
      </c>
      <c r="M20" s="3" t="s">
        <v>35</v>
      </c>
    </row>
    <row r="21" spans="3:13" ht="12.75" x14ac:dyDescent="0.2">
      <c r="C21" s="3" t="s">
        <v>36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37</v>
      </c>
      <c r="D22" s="3">
        <v>0.65300000000000002</v>
      </c>
      <c r="E22" s="3">
        <v>0.71899999999999997</v>
      </c>
      <c r="F22" s="3">
        <v>0.74</v>
      </c>
      <c r="G22" s="3">
        <v>1.5029999999999999</v>
      </c>
      <c r="H22" s="3">
        <v>1.1259999999999999</v>
      </c>
      <c r="I22" s="3">
        <v>1.3280000000000001</v>
      </c>
      <c r="J22" s="3">
        <v>2.218</v>
      </c>
      <c r="K22" s="3">
        <v>3.7130000000000001</v>
      </c>
      <c r="L22" s="3">
        <v>8.3989999999999991</v>
      </c>
      <c r="M22" s="3">
        <v>5.3369999999999997</v>
      </c>
    </row>
    <row r="23" spans="3:13" ht="12.75" x14ac:dyDescent="0.2">
      <c r="C23" s="3" t="s">
        <v>38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39</v>
      </c>
      <c r="D24" s="3">
        <v>73.561000000000007</v>
      </c>
      <c r="E24" s="3">
        <v>142.755</v>
      </c>
      <c r="F24" s="3">
        <v>183.62299999999999</v>
      </c>
      <c r="G24" s="3">
        <v>230.70099999999999</v>
      </c>
      <c r="H24" s="3">
        <v>351.94299999999998</v>
      </c>
      <c r="I24" s="3">
        <v>439.86700000000002</v>
      </c>
      <c r="J24" s="3">
        <v>554.601</v>
      </c>
      <c r="K24" s="3">
        <v>590.06399999999996</v>
      </c>
      <c r="L24" s="3">
        <v>761.23599999999999</v>
      </c>
      <c r="M24" s="3">
        <v>814.68</v>
      </c>
    </row>
    <row r="25" spans="3:13" ht="12.75" x14ac:dyDescent="0.2">
      <c r="C25" s="3" t="s">
        <v>40</v>
      </c>
      <c r="D25" s="3">
        <v>60.756</v>
      </c>
      <c r="E25" s="3">
        <v>112.053</v>
      </c>
      <c r="F25" s="3">
        <v>143.679</v>
      </c>
      <c r="G25" s="3">
        <v>158.51400000000001</v>
      </c>
      <c r="H25" s="3">
        <v>251.90199999999999</v>
      </c>
      <c r="I25" s="3">
        <v>295.78899999999999</v>
      </c>
      <c r="J25" s="3">
        <v>347.36700000000002</v>
      </c>
      <c r="K25" s="3">
        <v>351.673</v>
      </c>
      <c r="L25" s="3">
        <v>440.976</v>
      </c>
      <c r="M25" s="3">
        <v>450.78300000000002</v>
      </c>
    </row>
    <row r="26" spans="3:13" ht="12.75" x14ac:dyDescent="0.2">
      <c r="C26" s="3" t="s">
        <v>41</v>
      </c>
      <c r="D26" s="3">
        <v>3.67</v>
      </c>
      <c r="E26" s="3">
        <v>3.778</v>
      </c>
      <c r="F26" s="3">
        <v>2.8809999999999998</v>
      </c>
      <c r="G26" s="3">
        <v>-0.17399999999999999</v>
      </c>
      <c r="H26" s="3">
        <v>-1.02</v>
      </c>
      <c r="I26" s="3">
        <v>-1.3280000000000001</v>
      </c>
      <c r="J26" s="3">
        <v>1.0980000000000001</v>
      </c>
      <c r="K26" s="3">
        <v>2.7570000000000001</v>
      </c>
      <c r="L26" s="3">
        <v>1.125</v>
      </c>
      <c r="M26" s="3">
        <v>8.0419999999999998</v>
      </c>
    </row>
    <row r="27" spans="3:13" ht="12.75" x14ac:dyDescent="0.2">
      <c r="C27" s="3" t="s">
        <v>42</v>
      </c>
      <c r="D27" s="3">
        <v>282.26799999999997</v>
      </c>
      <c r="E27" s="3">
        <v>487.81299999999999</v>
      </c>
      <c r="F27" s="3">
        <v>638.92200000000003</v>
      </c>
      <c r="G27" s="3">
        <v>737.49599999999998</v>
      </c>
      <c r="H27" s="3" t="s">
        <v>43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48</v>
      </c>
    </row>
    <row r="28" spans="3:13" ht="12.75" x14ac:dyDescent="0.2"/>
    <row r="29" spans="3:13" ht="12.75" x14ac:dyDescent="0.2">
      <c r="C29" s="3" t="s">
        <v>49</v>
      </c>
      <c r="D29" s="3">
        <v>66.228999999999999</v>
      </c>
      <c r="E29" s="3">
        <v>96.691000000000003</v>
      </c>
      <c r="F29" s="3">
        <v>134.43100000000001</v>
      </c>
      <c r="G29" s="3">
        <v>158.79400000000001</v>
      </c>
      <c r="H29" s="3">
        <v>195.83699999999999</v>
      </c>
      <c r="I29" s="3">
        <v>267.99099999999999</v>
      </c>
      <c r="J29" s="3">
        <v>269.76900000000001</v>
      </c>
      <c r="K29" s="3">
        <v>267.44400000000002</v>
      </c>
      <c r="L29" s="3">
        <v>326.78399999999999</v>
      </c>
      <c r="M29" s="3">
        <v>416.65</v>
      </c>
    </row>
    <row r="30" spans="3:13" ht="12.75" x14ac:dyDescent="0.2">
      <c r="C30" s="3" t="s">
        <v>50</v>
      </c>
      <c r="D30" s="3">
        <v>0.82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51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52</v>
      </c>
      <c r="D32" s="3">
        <v>4.4480000000000004</v>
      </c>
      <c r="E32" s="3">
        <v>7.6449999999999996</v>
      </c>
      <c r="F32" s="3">
        <v>9.8019999999999996</v>
      </c>
      <c r="G32" s="3">
        <v>12.329000000000001</v>
      </c>
      <c r="H32" s="3">
        <v>15.134</v>
      </c>
      <c r="I32" s="3">
        <v>16.39</v>
      </c>
      <c r="J32" s="3">
        <v>22.122</v>
      </c>
      <c r="K32" s="3">
        <v>19.841999999999999</v>
      </c>
      <c r="L32" s="3">
        <v>17.561</v>
      </c>
      <c r="M32" s="3">
        <v>20.803000000000001</v>
      </c>
    </row>
    <row r="33" spans="3:13" ht="12.75" x14ac:dyDescent="0.2">
      <c r="C33" s="3" t="s">
        <v>53</v>
      </c>
      <c r="D33" s="3">
        <v>3.6360000000000001</v>
      </c>
      <c r="E33" s="3">
        <v>3.4359999999999999</v>
      </c>
      <c r="F33" s="3">
        <v>4.5469999999999997</v>
      </c>
      <c r="G33" s="3">
        <v>4.2290000000000001</v>
      </c>
      <c r="H33" s="3">
        <v>3.6520000000000001</v>
      </c>
      <c r="I33" s="3">
        <v>3.8460000000000001</v>
      </c>
      <c r="J33" s="3">
        <v>109.559</v>
      </c>
      <c r="K33" s="3">
        <v>99.174000000000007</v>
      </c>
      <c r="L33" s="3">
        <v>117.505</v>
      </c>
      <c r="M33" s="3">
        <v>133.86500000000001</v>
      </c>
    </row>
    <row r="34" spans="3:13" ht="12.75" x14ac:dyDescent="0.2">
      <c r="C34" s="3" t="s">
        <v>54</v>
      </c>
      <c r="D34" s="3">
        <v>0.61199999999999999</v>
      </c>
      <c r="E34" s="3">
        <v>0.68200000000000005</v>
      </c>
      <c r="F34" s="3">
        <v>0.71599999999999997</v>
      </c>
      <c r="G34" s="3">
        <v>3.597</v>
      </c>
      <c r="H34" s="3">
        <v>0.86899999999999999</v>
      </c>
      <c r="I34" s="3">
        <v>14.553000000000001</v>
      </c>
      <c r="J34" s="3">
        <v>0.93100000000000005</v>
      </c>
      <c r="K34" s="3">
        <v>3.008</v>
      </c>
      <c r="L34" s="3">
        <v>3.0840000000000001</v>
      </c>
      <c r="M34" s="3">
        <v>3.1549999999999998</v>
      </c>
    </row>
    <row r="35" spans="3:13" ht="12.75" x14ac:dyDescent="0.2">
      <c r="C35" s="3" t="s">
        <v>55</v>
      </c>
      <c r="D35" s="3">
        <v>75.745000000000005</v>
      </c>
      <c r="E35" s="3">
        <v>108.45399999999999</v>
      </c>
      <c r="F35" s="3">
        <v>149.49600000000001</v>
      </c>
      <c r="G35" s="3">
        <v>178.94900000000001</v>
      </c>
      <c r="H35" s="3">
        <v>215.49199999999999</v>
      </c>
      <c r="I35" s="3">
        <v>302.77999999999997</v>
      </c>
      <c r="J35" s="3">
        <v>402.38099999999997</v>
      </c>
      <c r="K35" s="3">
        <v>389.46699999999998</v>
      </c>
      <c r="L35" s="3">
        <v>464.93400000000003</v>
      </c>
      <c r="M35" s="3">
        <v>574.47299999999996</v>
      </c>
    </row>
    <row r="36" spans="3:13" ht="12.75" x14ac:dyDescent="0.2"/>
    <row r="37" spans="3:13" ht="12.75" x14ac:dyDescent="0.2">
      <c r="C37" s="3" t="s">
        <v>56</v>
      </c>
      <c r="D37" s="3">
        <v>53.652000000000001</v>
      </c>
      <c r="E37" s="3">
        <v>130.61699999999999</v>
      </c>
      <c r="F37" s="3">
        <v>131.86500000000001</v>
      </c>
      <c r="G37" s="3">
        <v>140.096</v>
      </c>
      <c r="H37" s="3">
        <v>242.84200000000001</v>
      </c>
      <c r="I37" s="3">
        <v>271.76900000000001</v>
      </c>
      <c r="J37" s="3">
        <v>393.14699999999999</v>
      </c>
      <c r="K37" s="3">
        <v>209.48400000000001</v>
      </c>
      <c r="L37" s="3">
        <v>541.45399999999995</v>
      </c>
      <c r="M37" s="3">
        <v>466.85</v>
      </c>
    </row>
    <row r="38" spans="3:13" ht="12.75" x14ac:dyDescent="0.2">
      <c r="C38" s="3" t="s">
        <v>57</v>
      </c>
      <c r="D38" s="3">
        <v>5.952</v>
      </c>
      <c r="E38" s="3">
        <v>5.3390000000000004</v>
      </c>
      <c r="F38" s="3">
        <v>8.4760000000000009</v>
      </c>
      <c r="G38" s="3">
        <v>7.6630000000000003</v>
      </c>
      <c r="H38" s="3">
        <v>5.2690000000000001</v>
      </c>
      <c r="I38" s="3">
        <v>4.5609999999999999</v>
      </c>
      <c r="J38" s="3">
        <v>403.81400000000002</v>
      </c>
      <c r="K38" s="3">
        <v>434.36599999999999</v>
      </c>
      <c r="L38" s="3">
        <v>569.57299999999998</v>
      </c>
      <c r="M38" s="3">
        <v>702.77599999999995</v>
      </c>
    </row>
    <row r="39" spans="3:13" ht="12.75" x14ac:dyDescent="0.2">
      <c r="C39" s="3" t="s">
        <v>58</v>
      </c>
      <c r="D39" s="3">
        <v>62.945</v>
      </c>
      <c r="E39" s="3">
        <v>107.42</v>
      </c>
      <c r="F39" s="3">
        <v>164.15799999999999</v>
      </c>
      <c r="G39" s="3">
        <v>130.25</v>
      </c>
      <c r="H39" s="3">
        <v>107.947</v>
      </c>
      <c r="I39" s="3">
        <v>83.272000000000006</v>
      </c>
      <c r="J39" s="3">
        <v>89.998999999999995</v>
      </c>
      <c r="K39" s="3">
        <v>60.795000000000002</v>
      </c>
      <c r="L39" s="3">
        <v>68.804000000000002</v>
      </c>
      <c r="M39" s="3">
        <v>92.176000000000002</v>
      </c>
    </row>
    <row r="40" spans="3:13" ht="12.75" x14ac:dyDescent="0.2">
      <c r="C40" s="3" t="s">
        <v>59</v>
      </c>
      <c r="D40" s="3">
        <v>198.29400000000001</v>
      </c>
      <c r="E40" s="3">
        <v>351.83</v>
      </c>
      <c r="F40" s="3">
        <v>453.995</v>
      </c>
      <c r="G40" s="3">
        <v>456.95800000000003</v>
      </c>
      <c r="H40" s="3">
        <v>571.54999999999995</v>
      </c>
      <c r="I40" s="3">
        <v>662.38199999999995</v>
      </c>
      <c r="J40" s="3" t="s">
        <v>60</v>
      </c>
      <c r="K40" s="3" t="s">
        <v>61</v>
      </c>
      <c r="L40" s="3" t="s">
        <v>62</v>
      </c>
      <c r="M40" s="3" t="s">
        <v>63</v>
      </c>
    </row>
    <row r="41" spans="3:13" ht="12.75" x14ac:dyDescent="0.2"/>
    <row r="42" spans="3:13" ht="12.75" x14ac:dyDescent="0.2">
      <c r="C42" s="3" t="s">
        <v>64</v>
      </c>
      <c r="D42" s="3">
        <v>137.93899999999999</v>
      </c>
      <c r="E42" s="3">
        <v>196.40600000000001</v>
      </c>
      <c r="F42" s="3">
        <v>222.33099999999999</v>
      </c>
      <c r="G42" s="3">
        <v>306.26100000000002</v>
      </c>
      <c r="H42" s="3">
        <v>443.46300000000002</v>
      </c>
      <c r="I42" s="3">
        <v>475.42399999999998</v>
      </c>
      <c r="J42" s="3">
        <v>511.24200000000002</v>
      </c>
      <c r="K42" s="3">
        <v>763.51199999999994</v>
      </c>
      <c r="L42" s="3">
        <v>758.77700000000004</v>
      </c>
      <c r="M42" s="3">
        <v>812.43399999999997</v>
      </c>
    </row>
    <row r="43" spans="3:13" ht="12.75" x14ac:dyDescent="0.2">
      <c r="C43" s="3" t="s">
        <v>65</v>
      </c>
      <c r="D43" s="3">
        <v>4.0019999999999998</v>
      </c>
      <c r="E43" s="3">
        <v>4.0019999999999998</v>
      </c>
      <c r="F43" s="3">
        <v>4.0019999999999998</v>
      </c>
      <c r="G43" s="3">
        <v>4.0019999999999998</v>
      </c>
      <c r="H43" s="3">
        <v>4.0019999999999998</v>
      </c>
      <c r="I43" s="3">
        <v>4.0019999999999998</v>
      </c>
      <c r="J43" s="3">
        <v>4.0019999999999998</v>
      </c>
      <c r="K43" s="3">
        <v>4.5860000000000003</v>
      </c>
      <c r="L43" s="3">
        <v>4.6529999999999996</v>
      </c>
      <c r="M43" s="3">
        <v>5.4660000000000002</v>
      </c>
    </row>
    <row r="44" spans="3:13" ht="12.75" x14ac:dyDescent="0.2">
      <c r="C44" s="3" t="s">
        <v>66</v>
      </c>
      <c r="D44" s="3">
        <v>-63.652000000000001</v>
      </c>
      <c r="E44" s="3">
        <v>-86.402000000000001</v>
      </c>
      <c r="F44" s="3">
        <v>-116.517</v>
      </c>
      <c r="G44" s="3">
        <v>-95.284999999999997</v>
      </c>
      <c r="H44" s="3">
        <v>-46.432000000000002</v>
      </c>
      <c r="I44" s="3">
        <v>14.038</v>
      </c>
      <c r="J44" s="3">
        <v>44.503999999999998</v>
      </c>
      <c r="K44" s="3">
        <v>54.551000000000002</v>
      </c>
      <c r="L44" s="3">
        <v>71.724000000000004</v>
      </c>
      <c r="M44" s="3">
        <v>119.395</v>
      </c>
    </row>
    <row r="45" spans="3:13" ht="12.75" x14ac:dyDescent="0.2">
      <c r="C45" s="3" t="s">
        <v>67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68</v>
      </c>
      <c r="D46" s="3">
        <v>5.6849999999999996</v>
      </c>
      <c r="E46" s="3">
        <v>21.977</v>
      </c>
      <c r="F46" s="3">
        <v>75.111000000000004</v>
      </c>
      <c r="G46" s="3">
        <v>65.56</v>
      </c>
      <c r="H46" s="3">
        <v>38.81</v>
      </c>
      <c r="I46" s="3">
        <v>77.637</v>
      </c>
      <c r="J46" s="3">
        <v>52.164000000000001</v>
      </c>
      <c r="K46" s="3">
        <v>82.906999999999996</v>
      </c>
      <c r="L46" s="3">
        <v>83.442999999999998</v>
      </c>
      <c r="M46" s="3">
        <v>73.56</v>
      </c>
    </row>
    <row r="47" spans="3:13" ht="12.75" x14ac:dyDescent="0.2">
      <c r="C47" s="3" t="s">
        <v>69</v>
      </c>
      <c r="D47" s="3">
        <v>83.974000000000004</v>
      </c>
      <c r="E47" s="3">
        <v>135.983</v>
      </c>
      <c r="F47" s="3">
        <v>184.92699999999999</v>
      </c>
      <c r="G47" s="3">
        <v>280.53800000000001</v>
      </c>
      <c r="H47" s="3">
        <v>439.84300000000002</v>
      </c>
      <c r="I47" s="3">
        <v>571.101</v>
      </c>
      <c r="J47" s="3">
        <v>611.91200000000003</v>
      </c>
      <c r="K47" s="3">
        <v>905.55600000000004</v>
      </c>
      <c r="L47" s="3">
        <v>918.59799999999996</v>
      </c>
      <c r="M47" s="3" t="s">
        <v>70</v>
      </c>
    </row>
    <row r="48" spans="3:13" ht="12.75" x14ac:dyDescent="0.2">
      <c r="C48" s="3" t="s">
        <v>71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72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73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74</v>
      </c>
      <c r="D51" s="3">
        <v>83.974000000000004</v>
      </c>
      <c r="E51" s="3">
        <v>135.983</v>
      </c>
      <c r="F51" s="3">
        <v>184.92699999999999</v>
      </c>
      <c r="G51" s="3">
        <v>280.53800000000001</v>
      </c>
      <c r="H51" s="3">
        <v>439.84300000000002</v>
      </c>
      <c r="I51" s="3">
        <v>571.101</v>
      </c>
      <c r="J51" s="3">
        <v>611.91200000000003</v>
      </c>
      <c r="K51" s="3">
        <v>905.55600000000004</v>
      </c>
      <c r="L51" s="3">
        <v>918.59799999999996</v>
      </c>
      <c r="M51" s="3" t="s">
        <v>70</v>
      </c>
    </row>
    <row r="52" spans="3:13" ht="12.75" x14ac:dyDescent="0.2"/>
    <row r="53" spans="3:13" ht="12.75" x14ac:dyDescent="0.2">
      <c r="C53" s="3" t="s">
        <v>75</v>
      </c>
      <c r="D53" s="3">
        <v>282.26799999999997</v>
      </c>
      <c r="E53" s="3">
        <v>487.81299999999999</v>
      </c>
      <c r="F53" s="3">
        <v>638.92200000000003</v>
      </c>
      <c r="G53" s="3">
        <v>737.49599999999998</v>
      </c>
      <c r="H53" s="3" t="s">
        <v>43</v>
      </c>
      <c r="I53" s="3" t="s">
        <v>44</v>
      </c>
      <c r="J53" s="3" t="s">
        <v>45</v>
      </c>
      <c r="K53" s="3" t="s">
        <v>46</v>
      </c>
      <c r="L53" s="3" t="s">
        <v>47</v>
      </c>
      <c r="M53" s="3" t="s">
        <v>48</v>
      </c>
    </row>
    <row r="54" spans="3:13" ht="12.75" x14ac:dyDescent="0.2"/>
    <row r="55" spans="3:13" ht="12.75" x14ac:dyDescent="0.2">
      <c r="C55" s="3" t="s">
        <v>76</v>
      </c>
      <c r="D55" s="3">
        <v>19.303999999999998</v>
      </c>
      <c r="E55" s="3">
        <v>57.51</v>
      </c>
      <c r="F55" s="3">
        <v>72.926000000000002</v>
      </c>
      <c r="G55" s="3">
        <v>53.515000000000001</v>
      </c>
      <c r="H55" s="3">
        <v>47.831000000000003</v>
      </c>
      <c r="I55" s="3">
        <v>64.475999999999999</v>
      </c>
      <c r="J55" s="3">
        <v>35.468000000000004</v>
      </c>
      <c r="K55" s="3">
        <v>77.67</v>
      </c>
      <c r="L55" s="3">
        <v>35.045000000000002</v>
      </c>
      <c r="M55" s="3">
        <v>20.401</v>
      </c>
    </row>
    <row r="56" spans="3:13" ht="12.75" x14ac:dyDescent="0.2">
      <c r="C56" s="3" t="s">
        <v>77</v>
      </c>
      <c r="D56" s="3">
        <v>67.688000000000002</v>
      </c>
      <c r="E56" s="3">
        <v>147.03700000000001</v>
      </c>
      <c r="F56" s="3">
        <v>154.69</v>
      </c>
      <c r="G56" s="3">
        <v>164.31700000000001</v>
      </c>
      <c r="H56" s="3">
        <v>266.89699999999999</v>
      </c>
      <c r="I56" s="3">
        <v>296.56599999999997</v>
      </c>
      <c r="J56" s="3">
        <v>928.64200000000005</v>
      </c>
      <c r="K56" s="3">
        <v>762.86500000000001</v>
      </c>
      <c r="L56" s="3" t="s">
        <v>78</v>
      </c>
      <c r="M56" s="3" t="s">
        <v>79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2207-46B4-4D07-8116-ED3F79A93B5D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80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81</v>
      </c>
      <c r="D12" s="3">
        <v>578.26</v>
      </c>
      <c r="E12" s="3">
        <v>844.10400000000004</v>
      </c>
      <c r="F12" s="3" t="s">
        <v>82</v>
      </c>
      <c r="G12" s="3" t="s">
        <v>83</v>
      </c>
      <c r="H12" s="3" t="s">
        <v>84</v>
      </c>
      <c r="I12" s="3" t="s">
        <v>85</v>
      </c>
      <c r="J12" s="3" t="s">
        <v>86</v>
      </c>
      <c r="K12" s="3" t="s">
        <v>87</v>
      </c>
      <c r="L12" s="3" t="s">
        <v>88</v>
      </c>
      <c r="M12" s="3" t="s">
        <v>89</v>
      </c>
    </row>
    <row r="13" spans="3:13" x14ac:dyDescent="0.2">
      <c r="C13" s="3" t="s">
        <v>90</v>
      </c>
      <c r="D13" s="3" t="s">
        <v>91</v>
      </c>
      <c r="E13" s="3" t="s">
        <v>92</v>
      </c>
      <c r="F13" s="3" t="s">
        <v>93</v>
      </c>
      <c r="G13" s="3" t="s">
        <v>94</v>
      </c>
      <c r="H13" s="3" t="s">
        <v>95</v>
      </c>
      <c r="I13" s="3" t="s">
        <v>96</v>
      </c>
      <c r="J13" s="3" t="s">
        <v>97</v>
      </c>
      <c r="K13" s="3" t="s">
        <v>98</v>
      </c>
      <c r="L13" s="3" t="s">
        <v>99</v>
      </c>
      <c r="M13" s="3" t="s">
        <v>100</v>
      </c>
    </row>
    <row r="15" spans="3:13" x14ac:dyDescent="0.2">
      <c r="C15" s="3" t="s">
        <v>101</v>
      </c>
      <c r="D15" s="3">
        <v>-312.339</v>
      </c>
      <c r="E15" s="3">
        <v>-454.55</v>
      </c>
      <c r="F15" s="3">
        <v>-637.21199999999999</v>
      </c>
      <c r="G15" s="3">
        <v>-752.10299999999995</v>
      </c>
      <c r="H15" s="3">
        <v>-851.07500000000005</v>
      </c>
      <c r="I15" s="3" t="s">
        <v>102</v>
      </c>
      <c r="J15" s="3" t="s">
        <v>103</v>
      </c>
      <c r="K15" s="3" t="s">
        <v>104</v>
      </c>
      <c r="L15" s="3" t="s">
        <v>105</v>
      </c>
      <c r="M15" s="3" t="s">
        <v>106</v>
      </c>
    </row>
    <row r="16" spans="3:13" x14ac:dyDescent="0.2">
      <c r="C16" s="3" t="s">
        <v>107</v>
      </c>
      <c r="D16" s="3">
        <v>265.92099999999999</v>
      </c>
      <c r="E16" s="3">
        <v>389.55399999999997</v>
      </c>
      <c r="F16" s="3">
        <v>536.86500000000001</v>
      </c>
      <c r="G16" s="3">
        <v>635.01599999999996</v>
      </c>
      <c r="H16" s="3">
        <v>718.37300000000005</v>
      </c>
      <c r="I16" s="3">
        <v>842.45100000000002</v>
      </c>
      <c r="J16" s="3" t="s">
        <v>108</v>
      </c>
      <c r="K16" s="3">
        <v>907.92600000000004</v>
      </c>
      <c r="L16" s="3" t="s">
        <v>109</v>
      </c>
      <c r="M16" s="3" t="s">
        <v>110</v>
      </c>
    </row>
    <row r="17" spans="3:13" x14ac:dyDescent="0.2">
      <c r="C17" s="3" t="s">
        <v>111</v>
      </c>
      <c r="D17" s="3" t="s">
        <v>92</v>
      </c>
      <c r="E17" s="3" t="s">
        <v>112</v>
      </c>
      <c r="F17" s="3" t="s">
        <v>113</v>
      </c>
      <c r="G17" s="3" t="s">
        <v>114</v>
      </c>
      <c r="H17" s="3" t="s">
        <v>114</v>
      </c>
      <c r="I17" s="3" t="s">
        <v>115</v>
      </c>
      <c r="J17" s="3" t="s">
        <v>116</v>
      </c>
      <c r="K17" s="3" t="s">
        <v>113</v>
      </c>
      <c r="L17" s="3" t="s">
        <v>117</v>
      </c>
      <c r="M17" s="3" t="s">
        <v>118</v>
      </c>
    </row>
    <row r="19" spans="3:13" x14ac:dyDescent="0.2">
      <c r="C19" s="3" t="s">
        <v>119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120</v>
      </c>
      <c r="D20" s="3">
        <v>-224.42099999999999</v>
      </c>
      <c r="E20" s="3">
        <v>-320.58199999999999</v>
      </c>
      <c r="F20" s="3">
        <v>-435.19799999999998</v>
      </c>
      <c r="G20" s="3">
        <v>-520.08299999999997</v>
      </c>
      <c r="H20" s="3">
        <v>-582.52099999999996</v>
      </c>
      <c r="I20" s="3">
        <v>-673.96400000000006</v>
      </c>
      <c r="J20" s="3">
        <v>-730.31600000000003</v>
      </c>
      <c r="K20" s="3">
        <v>-644.173</v>
      </c>
      <c r="L20" s="3">
        <v>-790.98900000000003</v>
      </c>
      <c r="M20" s="3" t="s">
        <v>121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122</v>
      </c>
      <c r="D22" s="3">
        <v>-42.881</v>
      </c>
      <c r="E22" s="3">
        <v>-64.228999999999999</v>
      </c>
      <c r="F22" s="3">
        <v>-89.046999999999997</v>
      </c>
      <c r="G22" s="3">
        <v>-48.003</v>
      </c>
      <c r="H22" s="3">
        <v>-42.198</v>
      </c>
      <c r="I22" s="3">
        <v>-55.93</v>
      </c>
      <c r="J22" s="3">
        <v>-174.43</v>
      </c>
      <c r="K22" s="3">
        <v>-148.45099999999999</v>
      </c>
      <c r="L22" s="3">
        <v>-189.49600000000001</v>
      </c>
      <c r="M22" s="3">
        <v>-226.98</v>
      </c>
    </row>
    <row r="23" spans="3:13" x14ac:dyDescent="0.2">
      <c r="C23" s="3" t="s">
        <v>123</v>
      </c>
      <c r="D23" s="3">
        <v>-267.30200000000002</v>
      </c>
      <c r="E23" s="3">
        <v>-384.81099999999998</v>
      </c>
      <c r="F23" s="3">
        <v>-524.245</v>
      </c>
      <c r="G23" s="3">
        <v>-568.08600000000001</v>
      </c>
      <c r="H23" s="3">
        <v>-624.71900000000005</v>
      </c>
      <c r="I23" s="3">
        <v>-729.89400000000001</v>
      </c>
      <c r="J23" s="3">
        <v>-904.74599999999998</v>
      </c>
      <c r="K23" s="3">
        <v>-792.62400000000002</v>
      </c>
      <c r="L23" s="3">
        <v>-980.48500000000001</v>
      </c>
      <c r="M23" s="3" t="s">
        <v>124</v>
      </c>
    </row>
    <row r="24" spans="3:13" x14ac:dyDescent="0.2">
      <c r="C24" s="3" t="s">
        <v>125</v>
      </c>
      <c r="D24" s="3">
        <v>-1.381</v>
      </c>
      <c r="E24" s="3">
        <v>4.7430000000000003</v>
      </c>
      <c r="F24" s="3">
        <v>12.62</v>
      </c>
      <c r="G24" s="3">
        <v>66.930000000000007</v>
      </c>
      <c r="H24" s="3">
        <v>93.653999999999996</v>
      </c>
      <c r="I24" s="3">
        <v>112.557</v>
      </c>
      <c r="J24" s="3">
        <v>131.73400000000001</v>
      </c>
      <c r="K24" s="3">
        <v>115.303</v>
      </c>
      <c r="L24" s="3">
        <v>75.703999999999994</v>
      </c>
      <c r="M24" s="3">
        <v>130.02699999999999</v>
      </c>
    </row>
    <row r="26" spans="3:13" x14ac:dyDescent="0.2">
      <c r="C26" s="3" t="s">
        <v>126</v>
      </c>
      <c r="D26" s="3">
        <v>-6.18</v>
      </c>
      <c r="E26" s="3">
        <v>-8.3170000000000002</v>
      </c>
      <c r="F26" s="3">
        <v>-14.254</v>
      </c>
      <c r="G26" s="3">
        <v>-9.8689999999999998</v>
      </c>
      <c r="H26" s="3">
        <v>-16.504999999999999</v>
      </c>
      <c r="I26" s="3">
        <v>-10.282999999999999</v>
      </c>
      <c r="J26" s="3">
        <v>-38.185000000000002</v>
      </c>
      <c r="K26" s="3">
        <v>-40.29</v>
      </c>
      <c r="L26" s="3">
        <v>-34.968000000000004</v>
      </c>
      <c r="M26" s="3">
        <v>-50.512999999999998</v>
      </c>
    </row>
    <row r="27" spans="3:13" x14ac:dyDescent="0.2">
      <c r="C27" s="3" t="s">
        <v>127</v>
      </c>
      <c r="D27" s="3">
        <v>-7.5609999999999999</v>
      </c>
      <c r="E27" s="3">
        <v>-3.5739999999999998</v>
      </c>
      <c r="F27" s="3">
        <v>-1.6339999999999999</v>
      </c>
      <c r="G27" s="3">
        <v>57.061</v>
      </c>
      <c r="H27" s="3">
        <v>77.149000000000001</v>
      </c>
      <c r="I27" s="3">
        <v>102.274</v>
      </c>
      <c r="J27" s="3">
        <v>93.549000000000007</v>
      </c>
      <c r="K27" s="3">
        <v>75.013000000000005</v>
      </c>
      <c r="L27" s="3">
        <v>40.735999999999997</v>
      </c>
      <c r="M27" s="3">
        <v>79.513000000000005</v>
      </c>
    </row>
    <row r="28" spans="3:13" x14ac:dyDescent="0.2">
      <c r="C28" s="3" t="s">
        <v>128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129</v>
      </c>
      <c r="D29" s="3">
        <v>-4.0339999999999998</v>
      </c>
      <c r="E29" s="3">
        <v>-11.737</v>
      </c>
      <c r="F29" s="3">
        <v>-20.327999999999999</v>
      </c>
      <c r="G29" s="3">
        <v>-26.696000000000002</v>
      </c>
      <c r="H29" s="3">
        <v>-18.713999999999999</v>
      </c>
      <c r="I29" s="3">
        <v>-24.635000000000002</v>
      </c>
      <c r="J29" s="3">
        <v>-29.402000000000001</v>
      </c>
      <c r="K29" s="3">
        <v>-18.881</v>
      </c>
      <c r="L29" s="3">
        <v>-10.968999999999999</v>
      </c>
      <c r="M29" s="3">
        <v>-24.053000000000001</v>
      </c>
    </row>
    <row r="30" spans="3:13" x14ac:dyDescent="0.2">
      <c r="C30" s="3" t="s">
        <v>130</v>
      </c>
      <c r="D30" s="3">
        <v>-11.595000000000001</v>
      </c>
      <c r="E30" s="3">
        <v>-15.311</v>
      </c>
      <c r="F30" s="3">
        <v>-21.962</v>
      </c>
      <c r="G30" s="3">
        <v>30.364999999999998</v>
      </c>
      <c r="H30" s="3">
        <v>58.435000000000002</v>
      </c>
      <c r="I30" s="3">
        <v>77.638999999999996</v>
      </c>
      <c r="J30" s="3">
        <v>64.147000000000006</v>
      </c>
      <c r="K30" s="3">
        <v>56.131999999999998</v>
      </c>
      <c r="L30" s="3">
        <v>29.766999999999999</v>
      </c>
      <c r="M30" s="3">
        <v>55.460999999999999</v>
      </c>
    </row>
    <row r="32" spans="3:13" x14ac:dyDescent="0.2">
      <c r="C32" s="3" t="s">
        <v>131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132</v>
      </c>
      <c r="D33" s="3">
        <v>-11.595000000000001</v>
      </c>
      <c r="E33" s="3">
        <v>-15.311</v>
      </c>
      <c r="F33" s="3">
        <v>-21.962</v>
      </c>
      <c r="G33" s="3">
        <v>30.364999999999998</v>
      </c>
      <c r="H33" s="3">
        <v>58.435000000000002</v>
      </c>
      <c r="I33" s="3">
        <v>77.638999999999996</v>
      </c>
      <c r="J33" s="3">
        <v>64.147000000000006</v>
      </c>
      <c r="K33" s="3">
        <v>56.131999999999998</v>
      </c>
      <c r="L33" s="3">
        <v>29.766999999999999</v>
      </c>
      <c r="M33" s="3">
        <v>55.460999999999999</v>
      </c>
    </row>
    <row r="35" spans="3:13" x14ac:dyDescent="0.2">
      <c r="C35" s="3" t="s">
        <v>133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134</v>
      </c>
      <c r="D36" s="3">
        <v>-11.595000000000001</v>
      </c>
      <c r="E36" s="3">
        <v>-15.311</v>
      </c>
      <c r="F36" s="3">
        <v>-21.962</v>
      </c>
      <c r="G36" s="3">
        <v>30.364999999999998</v>
      </c>
      <c r="H36" s="3">
        <v>58.435000000000002</v>
      </c>
      <c r="I36" s="3">
        <v>77.638999999999996</v>
      </c>
      <c r="J36" s="3">
        <v>64.147000000000006</v>
      </c>
      <c r="K36" s="3">
        <v>56.131999999999998</v>
      </c>
      <c r="L36" s="3">
        <v>29.766999999999999</v>
      </c>
      <c r="M36" s="3">
        <v>55.460999999999999</v>
      </c>
    </row>
    <row r="38" spans="3:13" x14ac:dyDescent="0.2">
      <c r="C38" s="3" t="s">
        <v>135</v>
      </c>
      <c r="D38" s="3">
        <v>-0.89</v>
      </c>
      <c r="E38" s="3">
        <v>-1</v>
      </c>
      <c r="F38" s="3">
        <v>-1.33</v>
      </c>
      <c r="G38" s="3">
        <v>1.68</v>
      </c>
      <c r="H38" s="3">
        <v>3.16</v>
      </c>
      <c r="I38" s="3">
        <v>3.94</v>
      </c>
      <c r="J38" s="3">
        <v>3.23</v>
      </c>
      <c r="K38" s="3">
        <v>2.67</v>
      </c>
      <c r="L38" s="3">
        <v>1.39</v>
      </c>
      <c r="M38" s="3">
        <v>2.58</v>
      </c>
    </row>
    <row r="39" spans="3:13" x14ac:dyDescent="0.2">
      <c r="C39" s="3" t="s">
        <v>136</v>
      </c>
      <c r="D39" s="3">
        <v>-0.89</v>
      </c>
      <c r="E39" s="3">
        <v>-1</v>
      </c>
      <c r="F39" s="3">
        <v>-1.33</v>
      </c>
      <c r="G39" s="3">
        <v>1.42</v>
      </c>
      <c r="H39" s="3">
        <v>2.81</v>
      </c>
      <c r="I39" s="3">
        <v>3.79</v>
      </c>
      <c r="J39" s="3">
        <v>3.12</v>
      </c>
      <c r="K39" s="3">
        <v>2.54</v>
      </c>
      <c r="L39" s="3">
        <v>1.39</v>
      </c>
      <c r="M39" s="3">
        <v>2.58</v>
      </c>
    </row>
    <row r="40" spans="3:13" x14ac:dyDescent="0.2">
      <c r="C40" s="3" t="s">
        <v>137</v>
      </c>
      <c r="D40" s="3">
        <v>13.010999999999999</v>
      </c>
      <c r="E40" s="3">
        <v>15.331</v>
      </c>
      <c r="F40" s="3">
        <v>16.471</v>
      </c>
      <c r="G40" s="3">
        <v>18.030999999999999</v>
      </c>
      <c r="H40" s="3">
        <v>18.489999999999998</v>
      </c>
      <c r="I40" s="3">
        <v>19.684000000000001</v>
      </c>
      <c r="J40" s="3">
        <v>19.879000000000001</v>
      </c>
      <c r="K40" s="3">
        <v>21.006</v>
      </c>
      <c r="L40" s="3">
        <v>21.472000000000001</v>
      </c>
      <c r="M40" s="3">
        <v>21.472000000000001</v>
      </c>
    </row>
    <row r="41" spans="3:13" x14ac:dyDescent="0.2">
      <c r="C41" s="3" t="s">
        <v>138</v>
      </c>
      <c r="D41" s="3">
        <v>13.010999999999999</v>
      </c>
      <c r="E41" s="3">
        <v>15.331</v>
      </c>
      <c r="F41" s="3">
        <v>16.471</v>
      </c>
      <c r="G41" s="3">
        <v>18.373999999999999</v>
      </c>
      <c r="H41" s="3">
        <v>18.713999999999999</v>
      </c>
      <c r="I41" s="3">
        <v>19.856000000000002</v>
      </c>
      <c r="J41" s="3">
        <v>19.902000000000001</v>
      </c>
      <c r="K41" s="3">
        <v>21.015000000000001</v>
      </c>
      <c r="L41" s="3">
        <v>21.472000000000001</v>
      </c>
      <c r="M41" s="3">
        <v>21.472000000000001</v>
      </c>
    </row>
    <row r="43" spans="3:13" x14ac:dyDescent="0.2">
      <c r="C43" s="3" t="s">
        <v>139</v>
      </c>
      <c r="D43" s="3">
        <v>41.167999999999999</v>
      </c>
      <c r="E43" s="3">
        <v>67.037999999999997</v>
      </c>
      <c r="F43" s="3">
        <v>101.20099999999999</v>
      </c>
      <c r="G43" s="3">
        <v>114.277</v>
      </c>
      <c r="H43" s="3">
        <v>135.08699999999999</v>
      </c>
      <c r="I43" s="3">
        <v>167.72200000000001</v>
      </c>
      <c r="J43" s="3">
        <v>214.32300000000001</v>
      </c>
      <c r="K43" s="3">
        <v>165.852</v>
      </c>
      <c r="L43" s="3">
        <v>151.821</v>
      </c>
      <c r="M43" s="3">
        <v>216.42099999999999</v>
      </c>
    </row>
    <row r="44" spans="3:13" x14ac:dyDescent="0.2">
      <c r="C44" s="3" t="s">
        <v>140</v>
      </c>
      <c r="D44" s="3">
        <v>27.966000000000001</v>
      </c>
      <c r="E44" s="3">
        <v>48.427999999999997</v>
      </c>
      <c r="F44" s="3">
        <v>75.064999999999998</v>
      </c>
      <c r="G44" s="3">
        <v>80.887</v>
      </c>
      <c r="H44" s="3">
        <v>94.186999999999998</v>
      </c>
      <c r="I44" s="3">
        <v>116.746</v>
      </c>
      <c r="J44" s="3">
        <v>151.20599999999999</v>
      </c>
      <c r="K44" s="3">
        <v>96.061000000000007</v>
      </c>
      <c r="L44" s="3">
        <v>70.849000000000004</v>
      </c>
      <c r="M44" s="3">
        <v>119.227</v>
      </c>
    </row>
    <row r="46" spans="3:13" x14ac:dyDescent="0.2">
      <c r="C46" s="3" t="s">
        <v>141</v>
      </c>
      <c r="D46" s="3">
        <v>578.26</v>
      </c>
      <c r="E46" s="3">
        <v>844.10400000000004</v>
      </c>
      <c r="F46" s="3" t="s">
        <v>82</v>
      </c>
      <c r="G46" s="3" t="s">
        <v>83</v>
      </c>
      <c r="H46" s="3" t="s">
        <v>84</v>
      </c>
      <c r="I46" s="3" t="s">
        <v>85</v>
      </c>
      <c r="J46" s="3" t="s">
        <v>86</v>
      </c>
      <c r="K46" s="3" t="s">
        <v>87</v>
      </c>
      <c r="L46" s="3" t="s">
        <v>88</v>
      </c>
      <c r="M46" s="3" t="s">
        <v>89</v>
      </c>
    </row>
    <row r="47" spans="3:13" x14ac:dyDescent="0.2">
      <c r="C47" s="3" t="s">
        <v>142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143</v>
      </c>
      <c r="D48" s="3">
        <v>27.966000000000001</v>
      </c>
      <c r="E48" s="3">
        <v>48.427999999999997</v>
      </c>
      <c r="F48" s="3">
        <v>75.064999999999998</v>
      </c>
      <c r="G48" s="3">
        <v>80.887</v>
      </c>
      <c r="H48" s="3">
        <v>94.186999999999998</v>
      </c>
      <c r="I48" s="3">
        <v>116.746</v>
      </c>
      <c r="J48" s="3">
        <v>151.20599999999999</v>
      </c>
      <c r="K48" s="3">
        <v>96.061000000000007</v>
      </c>
      <c r="L48" s="3">
        <v>70.849000000000004</v>
      </c>
      <c r="M48" s="3">
        <v>119.227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BF6B-CD21-4121-9A34-0E898A87DB53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144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132</v>
      </c>
      <c r="D12" s="3">
        <v>-11.595000000000001</v>
      </c>
      <c r="E12" s="3">
        <v>-15.311</v>
      </c>
      <c r="F12" s="3">
        <v>-21.962</v>
      </c>
      <c r="G12" s="3">
        <v>30.364999999999998</v>
      </c>
      <c r="H12" s="3">
        <v>58.435000000000002</v>
      </c>
      <c r="I12" s="3">
        <v>77.638999999999996</v>
      </c>
      <c r="J12" s="3">
        <v>64.147000000000006</v>
      </c>
      <c r="K12" s="3">
        <v>56.131999999999998</v>
      </c>
      <c r="L12" s="3">
        <v>29.766999999999999</v>
      </c>
      <c r="M12" s="3">
        <v>55.460999999999999</v>
      </c>
    </row>
    <row r="13" spans="3:13" x14ac:dyDescent="0.2">
      <c r="C13" s="3" t="s">
        <v>145</v>
      </c>
      <c r="D13" s="3">
        <v>13.202</v>
      </c>
      <c r="E13" s="3">
        <v>18.61</v>
      </c>
      <c r="F13" s="3">
        <v>26.135999999999999</v>
      </c>
      <c r="G13" s="3">
        <v>33.39</v>
      </c>
      <c r="H13" s="3">
        <v>40.9</v>
      </c>
      <c r="I13" s="3">
        <v>50.975999999999999</v>
      </c>
      <c r="J13" s="3">
        <v>154.00700000000001</v>
      </c>
      <c r="K13" s="3">
        <v>166.59700000000001</v>
      </c>
      <c r="L13" s="3">
        <v>192.91200000000001</v>
      </c>
      <c r="M13" s="3">
        <v>234.14500000000001</v>
      </c>
    </row>
    <row r="14" spans="3:13" x14ac:dyDescent="0.2">
      <c r="C14" s="3" t="s">
        <v>146</v>
      </c>
      <c r="D14" s="3">
        <v>1.202</v>
      </c>
      <c r="E14" s="3">
        <v>1.4370000000000001</v>
      </c>
      <c r="F14" s="3">
        <v>4.734</v>
      </c>
      <c r="G14" s="3">
        <v>1.583</v>
      </c>
      <c r="H14" s="3">
        <v>6.4219999999999997</v>
      </c>
      <c r="I14" s="3">
        <v>0.76500000000000001</v>
      </c>
      <c r="J14" s="3">
        <v>0.95099999999999996</v>
      </c>
      <c r="K14" s="3">
        <v>1.0960000000000001</v>
      </c>
      <c r="L14" s="3">
        <v>1.4390000000000001</v>
      </c>
      <c r="M14" s="3">
        <v>3.6339999999999999</v>
      </c>
    </row>
    <row r="15" spans="3:13" x14ac:dyDescent="0.2">
      <c r="C15" s="3" t="s">
        <v>147</v>
      </c>
      <c r="D15" s="3">
        <v>7.6890000000000001</v>
      </c>
      <c r="E15" s="3">
        <v>8.9380000000000006</v>
      </c>
      <c r="F15" s="3">
        <v>13.782999999999999</v>
      </c>
      <c r="G15" s="3">
        <v>12.02</v>
      </c>
      <c r="H15" s="3">
        <v>12.922000000000001</v>
      </c>
      <c r="I15" s="3">
        <v>9.0459999999999994</v>
      </c>
      <c r="J15" s="3">
        <v>21.588000000000001</v>
      </c>
      <c r="K15" s="3">
        <v>3.3580000000000001</v>
      </c>
      <c r="L15" s="3">
        <v>3.8860000000000001</v>
      </c>
      <c r="M15" s="3">
        <v>4.0599999999999996</v>
      </c>
    </row>
    <row r="16" spans="3:13" x14ac:dyDescent="0.2">
      <c r="C16" s="3" t="s">
        <v>148</v>
      </c>
      <c r="D16" s="3">
        <v>-8.3109999999999999</v>
      </c>
      <c r="E16" s="3">
        <v>4.992</v>
      </c>
      <c r="F16" s="3">
        <v>-8.2330000000000005</v>
      </c>
      <c r="G16" s="3">
        <v>-24.437000000000001</v>
      </c>
      <c r="H16" s="3">
        <v>-7.702</v>
      </c>
      <c r="I16" s="3">
        <v>-11.294</v>
      </c>
      <c r="J16" s="3">
        <v>-6.82</v>
      </c>
      <c r="K16" s="3">
        <v>-7.3999999999999996E-2</v>
      </c>
      <c r="L16" s="3">
        <v>-13.147</v>
      </c>
      <c r="M16" s="3">
        <v>-50.963999999999999</v>
      </c>
    </row>
    <row r="17" spans="3:13" x14ac:dyDescent="0.2">
      <c r="C17" s="3" t="s">
        <v>149</v>
      </c>
      <c r="D17" s="3">
        <v>-1.837</v>
      </c>
      <c r="E17" s="3">
        <v>-1.395</v>
      </c>
      <c r="F17" s="3">
        <v>-1.726</v>
      </c>
      <c r="G17" s="3">
        <v>-1.579</v>
      </c>
      <c r="H17" s="3">
        <v>-0.67400000000000004</v>
      </c>
      <c r="I17" s="3">
        <v>-0.97199999999999998</v>
      </c>
      <c r="J17" s="3">
        <v>-2.694</v>
      </c>
      <c r="K17" s="3">
        <v>7.0890000000000004</v>
      </c>
      <c r="L17" s="3">
        <v>-38.973999999999997</v>
      </c>
      <c r="M17" s="3">
        <v>-15.772</v>
      </c>
    </row>
    <row r="18" spans="3:13" x14ac:dyDescent="0.2">
      <c r="C18" s="3" t="s">
        <v>150</v>
      </c>
      <c r="D18" s="3">
        <v>-0.254</v>
      </c>
      <c r="E18" s="3">
        <v>-2.4449999999999998</v>
      </c>
      <c r="F18" s="3">
        <v>-1.804</v>
      </c>
      <c r="G18" s="3">
        <v>-6.5039999999999996</v>
      </c>
      <c r="H18" s="3">
        <v>-5.48</v>
      </c>
      <c r="I18" s="3">
        <v>-2.8140000000000001</v>
      </c>
      <c r="J18" s="3">
        <v>-3.8319999999999999</v>
      </c>
      <c r="K18" s="3">
        <v>3.75</v>
      </c>
      <c r="L18" s="3">
        <v>-11.077</v>
      </c>
      <c r="M18" s="3">
        <v>-9.5619999999999994</v>
      </c>
    </row>
    <row r="19" spans="3:13" x14ac:dyDescent="0.2">
      <c r="C19" s="3" t="s">
        <v>151</v>
      </c>
      <c r="D19" s="3">
        <v>24.928999999999998</v>
      </c>
      <c r="E19" s="3">
        <v>36.393000000000001</v>
      </c>
      <c r="F19" s="3">
        <v>71.524000000000001</v>
      </c>
      <c r="G19" s="3">
        <v>46.07</v>
      </c>
      <c r="H19" s="3">
        <v>14.849</v>
      </c>
      <c r="I19" s="3">
        <v>67.400999999999996</v>
      </c>
      <c r="J19" s="3">
        <v>68.539000000000001</v>
      </c>
      <c r="K19" s="3">
        <v>55.863</v>
      </c>
      <c r="L19" s="3">
        <v>83.945999999999998</v>
      </c>
      <c r="M19" s="3">
        <v>136.77500000000001</v>
      </c>
    </row>
    <row r="20" spans="3:13" x14ac:dyDescent="0.2">
      <c r="C20" s="3" t="s">
        <v>152</v>
      </c>
      <c r="D20" s="3">
        <v>25.024999999999999</v>
      </c>
      <c r="E20" s="3">
        <v>51.219000000000001</v>
      </c>
      <c r="F20" s="3">
        <v>82.451999999999998</v>
      </c>
      <c r="G20" s="3">
        <v>90.908000000000001</v>
      </c>
      <c r="H20" s="3">
        <v>119.672</v>
      </c>
      <c r="I20" s="3">
        <v>190.74700000000001</v>
      </c>
      <c r="J20" s="3">
        <v>295.88600000000002</v>
      </c>
      <c r="K20" s="3">
        <v>293.80900000000003</v>
      </c>
      <c r="L20" s="3">
        <v>248.751</v>
      </c>
      <c r="M20" s="3">
        <v>357.77699999999999</v>
      </c>
    </row>
    <row r="22" spans="3:13" x14ac:dyDescent="0.2">
      <c r="C22" s="3" t="s">
        <v>153</v>
      </c>
      <c r="D22" s="3">
        <v>-3.1850000000000001</v>
      </c>
      <c r="E22" s="3">
        <v>-5.9409999999999998</v>
      </c>
      <c r="F22" s="3">
        <v>-9.1829999999999998</v>
      </c>
      <c r="G22" s="3">
        <v>-11.058</v>
      </c>
      <c r="H22" s="3">
        <v>-23.132999999999999</v>
      </c>
      <c r="I22" s="3">
        <v>-25.742000000000001</v>
      </c>
      <c r="J22" s="3">
        <v>-33.911000000000001</v>
      </c>
      <c r="K22" s="3">
        <v>-30.645</v>
      </c>
      <c r="L22" s="3">
        <v>-39.805999999999997</v>
      </c>
      <c r="M22" s="3">
        <v>-45.180999999999997</v>
      </c>
    </row>
    <row r="23" spans="3:13" x14ac:dyDescent="0.2">
      <c r="C23" s="3" t="s">
        <v>154</v>
      </c>
      <c r="D23" s="3">
        <v>-28.259</v>
      </c>
      <c r="E23" s="3">
        <v>-101.175</v>
      </c>
      <c r="F23" s="3">
        <v>-43.213999999999999</v>
      </c>
      <c r="G23" s="3">
        <v>-106.28</v>
      </c>
      <c r="H23" s="3">
        <v>-240.155</v>
      </c>
      <c r="I23" s="3">
        <v>-129.94800000000001</v>
      </c>
      <c r="J23" s="3">
        <v>-246.7</v>
      </c>
      <c r="K23" s="3">
        <v>-73.980999999999995</v>
      </c>
      <c r="L23" s="3">
        <v>-401.47300000000001</v>
      </c>
      <c r="M23" s="3">
        <v>-97.085999999999999</v>
      </c>
    </row>
    <row r="24" spans="3:13" x14ac:dyDescent="0.2">
      <c r="C24" s="3" t="s">
        <v>155</v>
      </c>
      <c r="D24" s="3">
        <v>-0.58299999999999996</v>
      </c>
      <c r="E24" s="3">
        <v>7.2999999999999995E-2</v>
      </c>
      <c r="F24" s="3">
        <v>0.156</v>
      </c>
      <c r="G24" s="3">
        <v>-0.433</v>
      </c>
      <c r="H24" s="3">
        <v>0.33400000000000002</v>
      </c>
      <c r="I24" s="3">
        <v>-0.34399999999999997</v>
      </c>
      <c r="J24" s="3">
        <v>-1.6890000000000001</v>
      </c>
      <c r="K24" s="3">
        <v>9.1839999999999993</v>
      </c>
      <c r="L24" s="3">
        <v>-6.4870000000000001</v>
      </c>
      <c r="M24" s="3">
        <v>77.38</v>
      </c>
    </row>
    <row r="25" spans="3:13" x14ac:dyDescent="0.2">
      <c r="C25" s="3" t="s">
        <v>156</v>
      </c>
      <c r="D25" s="3">
        <v>-32.027000000000001</v>
      </c>
      <c r="E25" s="3">
        <v>-107.04300000000001</v>
      </c>
      <c r="F25" s="3">
        <v>-52.241</v>
      </c>
      <c r="G25" s="3">
        <v>-117.771</v>
      </c>
      <c r="H25" s="3">
        <v>-262.95400000000001</v>
      </c>
      <c r="I25" s="3">
        <v>-156.03399999999999</v>
      </c>
      <c r="J25" s="3">
        <v>-282.3</v>
      </c>
      <c r="K25" s="3">
        <v>-95.441999999999993</v>
      </c>
      <c r="L25" s="3">
        <v>-447.76600000000002</v>
      </c>
      <c r="M25" s="3">
        <v>-64.888000000000005</v>
      </c>
    </row>
    <row r="27" spans="3:13" x14ac:dyDescent="0.2">
      <c r="C27" s="3" t="s">
        <v>157</v>
      </c>
      <c r="D27" s="3">
        <v>-6.0739999999999998</v>
      </c>
      <c r="E27" s="3">
        <v>-7.3659999999999997</v>
      </c>
      <c r="F27" s="3">
        <v>-8.1189999999999998</v>
      </c>
      <c r="G27" s="3">
        <v>-9.1839999999999993</v>
      </c>
      <c r="H27" s="3">
        <v>-9.6180000000000003</v>
      </c>
      <c r="I27" s="3">
        <v>-10.522</v>
      </c>
      <c r="J27" s="3">
        <v>-10.867000000000001</v>
      </c>
      <c r="K27" s="3">
        <v>-9.0749999999999993</v>
      </c>
      <c r="L27" s="3">
        <v>-12.207000000000001</v>
      </c>
      <c r="M27" s="3">
        <v>-12.923</v>
      </c>
    </row>
    <row r="28" spans="3:13" x14ac:dyDescent="0.2">
      <c r="C28" s="3" t="s">
        <v>158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159</v>
      </c>
      <c r="D29" s="3">
        <v>1.603</v>
      </c>
      <c r="E29" s="3">
        <v>142.59899999999999</v>
      </c>
      <c r="F29" s="3" t="s">
        <v>3</v>
      </c>
      <c r="G29" s="3">
        <v>54.332000000000001</v>
      </c>
      <c r="H29" s="3">
        <v>209.053</v>
      </c>
      <c r="I29" s="3">
        <v>67.799000000000007</v>
      </c>
      <c r="J29" s="3">
        <v>182.453</v>
      </c>
      <c r="K29" s="3">
        <v>630.48699999999997</v>
      </c>
      <c r="L29" s="3">
        <v>417.92700000000002</v>
      </c>
      <c r="M29" s="3">
        <v>170.72399999999999</v>
      </c>
    </row>
    <row r="30" spans="3:13" x14ac:dyDescent="0.2">
      <c r="C30" s="3" t="s">
        <v>160</v>
      </c>
      <c r="D30" s="3">
        <v>-39.121000000000002</v>
      </c>
      <c r="E30" s="3">
        <v>-95.718999999999994</v>
      </c>
      <c r="F30" s="3">
        <v>-14.154</v>
      </c>
      <c r="G30" s="3">
        <v>-36.448</v>
      </c>
      <c r="H30" s="3">
        <v>-57.561</v>
      </c>
      <c r="I30" s="3">
        <v>-69.984999999999999</v>
      </c>
      <c r="J30" s="3">
        <v>-161.56899999999999</v>
      </c>
      <c r="K30" s="3">
        <v>-946.91600000000005</v>
      </c>
      <c r="L30" s="3">
        <v>-212.94800000000001</v>
      </c>
      <c r="M30" s="3">
        <v>-415.81599999999997</v>
      </c>
    </row>
    <row r="31" spans="3:13" x14ac:dyDescent="0.2">
      <c r="C31" s="3" t="s">
        <v>161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162</v>
      </c>
      <c r="D32" s="3">
        <v>28.983000000000001</v>
      </c>
      <c r="E32" s="3">
        <v>51.515999999999998</v>
      </c>
      <c r="F32" s="3">
        <v>-1.542</v>
      </c>
      <c r="G32" s="3">
        <v>0.151</v>
      </c>
      <c r="H32" s="3">
        <v>-1.272</v>
      </c>
      <c r="I32" s="3">
        <v>-9.4570000000000007</v>
      </c>
      <c r="J32" s="3">
        <v>-50.58</v>
      </c>
      <c r="K32" s="3">
        <v>154.38300000000001</v>
      </c>
      <c r="L32" s="3">
        <v>-35.505000000000003</v>
      </c>
      <c r="M32" s="3">
        <v>-51.185000000000002</v>
      </c>
    </row>
    <row r="33" spans="3:13" x14ac:dyDescent="0.2">
      <c r="C33" s="3" t="s">
        <v>163</v>
      </c>
      <c r="D33" s="3">
        <v>-14.609</v>
      </c>
      <c r="E33" s="3">
        <v>91.03</v>
      </c>
      <c r="F33" s="3">
        <v>-23.815000000000001</v>
      </c>
      <c r="G33" s="3">
        <v>8.8510000000000009</v>
      </c>
      <c r="H33" s="3">
        <v>140.602</v>
      </c>
      <c r="I33" s="3">
        <v>-22.164999999999999</v>
      </c>
      <c r="J33" s="3">
        <v>-40.563000000000002</v>
      </c>
      <c r="K33" s="3">
        <v>-171.12100000000001</v>
      </c>
      <c r="L33" s="3">
        <v>157.267</v>
      </c>
      <c r="M33" s="3">
        <v>-309.2</v>
      </c>
    </row>
    <row r="35" spans="3:13" x14ac:dyDescent="0.2">
      <c r="C35" s="3" t="s">
        <v>164</v>
      </c>
      <c r="D35" s="3">
        <v>38.975999999999999</v>
      </c>
      <c r="E35" s="3">
        <v>19.303999999999998</v>
      </c>
      <c r="F35" s="3">
        <v>57.51</v>
      </c>
      <c r="G35" s="3">
        <v>72.926000000000002</v>
      </c>
      <c r="H35" s="3">
        <v>53.515000000000001</v>
      </c>
      <c r="I35" s="3">
        <v>47.831000000000003</v>
      </c>
      <c r="J35" s="3">
        <v>64.475999999999999</v>
      </c>
      <c r="K35" s="3">
        <v>35.468000000000004</v>
      </c>
      <c r="L35" s="3">
        <v>77.67</v>
      </c>
      <c r="M35" s="3">
        <v>35.045000000000002</v>
      </c>
    </row>
    <row r="36" spans="3:13" x14ac:dyDescent="0.2">
      <c r="C36" s="3" t="s">
        <v>165</v>
      </c>
      <c r="D36" s="3">
        <v>1.9390000000000001</v>
      </c>
      <c r="E36" s="3">
        <v>3</v>
      </c>
      <c r="F36" s="3">
        <v>9.02</v>
      </c>
      <c r="G36" s="3">
        <v>-1.399</v>
      </c>
      <c r="H36" s="3">
        <v>-3.004</v>
      </c>
      <c r="I36" s="3">
        <v>4.0970000000000004</v>
      </c>
      <c r="J36" s="3">
        <v>-2.0310000000000001</v>
      </c>
      <c r="K36" s="3">
        <v>15.676</v>
      </c>
      <c r="L36" s="3">
        <v>-0.39500000000000002</v>
      </c>
      <c r="M36" s="3">
        <v>-0.81100000000000005</v>
      </c>
    </row>
    <row r="37" spans="3:13" x14ac:dyDescent="0.2">
      <c r="C37" s="3" t="s">
        <v>166</v>
      </c>
      <c r="D37" s="3">
        <v>-21.611000000000001</v>
      </c>
      <c r="E37" s="3">
        <v>35.206000000000003</v>
      </c>
      <c r="F37" s="3">
        <v>6.3959999999999999</v>
      </c>
      <c r="G37" s="3">
        <v>-18.012</v>
      </c>
      <c r="H37" s="3">
        <v>-2.68</v>
      </c>
      <c r="I37" s="3">
        <v>12.548</v>
      </c>
      <c r="J37" s="3">
        <v>-26.977</v>
      </c>
      <c r="K37" s="3">
        <v>26.526</v>
      </c>
      <c r="L37" s="3">
        <v>-42.23</v>
      </c>
      <c r="M37" s="3">
        <v>-13.833</v>
      </c>
    </row>
    <row r="38" spans="3:13" x14ac:dyDescent="0.2">
      <c r="C38" s="3" t="s">
        <v>167</v>
      </c>
      <c r="D38" s="3">
        <v>19.303999999999998</v>
      </c>
      <c r="E38" s="3">
        <v>57.51</v>
      </c>
      <c r="F38" s="3">
        <v>72.926000000000002</v>
      </c>
      <c r="G38" s="3">
        <v>53.515000000000001</v>
      </c>
      <c r="H38" s="3">
        <v>47.831000000000003</v>
      </c>
      <c r="I38" s="3">
        <v>64.475999999999999</v>
      </c>
      <c r="J38" s="3">
        <v>35.468000000000004</v>
      </c>
      <c r="K38" s="3">
        <v>77.67</v>
      </c>
      <c r="L38" s="3">
        <v>35.045000000000002</v>
      </c>
      <c r="M38" s="3">
        <v>20.401</v>
      </c>
    </row>
    <row r="40" spans="3:13" x14ac:dyDescent="0.2">
      <c r="C40" s="3" t="s">
        <v>168</v>
      </c>
      <c r="D40" s="3">
        <v>21.84</v>
      </c>
      <c r="E40" s="3">
        <v>45.277999999999999</v>
      </c>
      <c r="F40" s="3">
        <v>73.269000000000005</v>
      </c>
      <c r="G40" s="3">
        <v>79.849999999999994</v>
      </c>
      <c r="H40" s="3">
        <v>96.539000000000001</v>
      </c>
      <c r="I40" s="3">
        <v>165.005</v>
      </c>
      <c r="J40" s="3">
        <v>261.97500000000002</v>
      </c>
      <c r="K40" s="3">
        <v>263.16399999999999</v>
      </c>
      <c r="L40" s="3">
        <v>208.94499999999999</v>
      </c>
      <c r="M40" s="3">
        <v>312.596</v>
      </c>
    </row>
    <row r="41" spans="3:13" x14ac:dyDescent="0.2">
      <c r="C41" s="3" t="s">
        <v>169</v>
      </c>
      <c r="D41" s="3">
        <v>5.9240000000000004</v>
      </c>
      <c r="E41" s="3">
        <v>8.08</v>
      </c>
      <c r="F41" s="3">
        <v>11.173999999999999</v>
      </c>
      <c r="G41" s="3">
        <v>8.9849999999999994</v>
      </c>
      <c r="H41" s="3">
        <v>10.865</v>
      </c>
      <c r="I41" s="3">
        <v>10.180999999999999</v>
      </c>
      <c r="J41" s="3">
        <v>37.646999999999998</v>
      </c>
      <c r="K41" s="3">
        <v>40.518999999999998</v>
      </c>
      <c r="L41" s="3">
        <v>34.843000000000004</v>
      </c>
      <c r="M41" s="3">
        <v>49.975999999999999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3432-8A7E-4B87-8A32-D34EF7050BA2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170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171</v>
      </c>
      <c r="D12" s="3">
        <v>33.15</v>
      </c>
      <c r="E12" s="3">
        <v>47.6</v>
      </c>
      <c r="F12" s="3">
        <v>66.099999999999994</v>
      </c>
      <c r="G12" s="3">
        <v>85.56</v>
      </c>
      <c r="H12" s="3">
        <v>100.89</v>
      </c>
      <c r="I12" s="3">
        <v>112.95</v>
      </c>
      <c r="J12" s="3">
        <v>202</v>
      </c>
      <c r="K12" s="3">
        <v>219.56</v>
      </c>
      <c r="L12" s="3">
        <v>199.62</v>
      </c>
      <c r="M12" s="3">
        <v>209.16</v>
      </c>
    </row>
    <row r="13" spans="3:13" ht="12.75" x14ac:dyDescent="0.2">
      <c r="C13" s="3" t="s">
        <v>172</v>
      </c>
      <c r="D13" s="3">
        <v>495.03699999999998</v>
      </c>
      <c r="E13" s="3">
        <v>778.89400000000001</v>
      </c>
      <c r="F13" s="3" t="s">
        <v>173</v>
      </c>
      <c r="G13" s="3" t="s">
        <v>174</v>
      </c>
      <c r="H13" s="3" t="s">
        <v>175</v>
      </c>
      <c r="I13" s="3" t="s">
        <v>176</v>
      </c>
      <c r="J13" s="3" t="s">
        <v>177</v>
      </c>
      <c r="K13" s="3" t="s">
        <v>178</v>
      </c>
      <c r="L13" s="3" t="s">
        <v>179</v>
      </c>
      <c r="M13" s="3" t="s">
        <v>180</v>
      </c>
    </row>
    <row r="14" spans="3:13" ht="12.75" x14ac:dyDescent="0.2"/>
    <row r="15" spans="3:13" ht="12.75" x14ac:dyDescent="0.2">
      <c r="C15" s="3" t="s">
        <v>181</v>
      </c>
      <c r="D15" s="3">
        <v>565.73099999999999</v>
      </c>
      <c r="E15" s="3">
        <v>866.00400000000002</v>
      </c>
      <c r="F15" s="3" t="s">
        <v>182</v>
      </c>
      <c r="G15" s="3" t="s">
        <v>183</v>
      </c>
      <c r="H15" s="3" t="s">
        <v>184</v>
      </c>
      <c r="I15" s="3" t="s">
        <v>185</v>
      </c>
      <c r="J15" s="3" t="s">
        <v>186</v>
      </c>
      <c r="K15" s="3" t="s">
        <v>187</v>
      </c>
      <c r="L15" s="3" t="s">
        <v>188</v>
      </c>
      <c r="M15" s="3" t="s">
        <v>189</v>
      </c>
    </row>
    <row r="16" spans="3:13" ht="12.75" x14ac:dyDescent="0.2">
      <c r="C16" s="3" t="s">
        <v>190</v>
      </c>
      <c r="D16" s="3">
        <v>565.73099999999999</v>
      </c>
      <c r="E16" s="3">
        <v>866.00400000000002</v>
      </c>
      <c r="F16" s="3" t="s">
        <v>182</v>
      </c>
      <c r="G16" s="3" t="s">
        <v>183</v>
      </c>
      <c r="H16" s="3" t="s">
        <v>184</v>
      </c>
      <c r="I16" s="3" t="s">
        <v>185</v>
      </c>
      <c r="J16" s="3" t="s">
        <v>186</v>
      </c>
      <c r="K16" s="3" t="s">
        <v>187</v>
      </c>
      <c r="L16" s="3" t="s">
        <v>188</v>
      </c>
      <c r="M16" s="3" t="s">
        <v>191</v>
      </c>
    </row>
    <row r="17" spans="3:13" ht="12.75" x14ac:dyDescent="0.2">
      <c r="C17" s="3" t="s">
        <v>192</v>
      </c>
      <c r="D17" s="3" t="s">
        <v>193</v>
      </c>
      <c r="E17" s="3" t="s">
        <v>194</v>
      </c>
      <c r="F17" s="3" t="s">
        <v>195</v>
      </c>
      <c r="G17" s="3" t="s">
        <v>196</v>
      </c>
      <c r="H17" s="3" t="s">
        <v>197</v>
      </c>
      <c r="I17" s="3" t="s">
        <v>198</v>
      </c>
      <c r="J17" s="3" t="s">
        <v>199</v>
      </c>
      <c r="K17" s="3" t="s">
        <v>200</v>
      </c>
      <c r="L17" s="3" t="s">
        <v>201</v>
      </c>
      <c r="M17" s="3" t="s">
        <v>202</v>
      </c>
    </row>
    <row r="18" spans="3:13" ht="12.75" x14ac:dyDescent="0.2">
      <c r="C18" s="3" t="s">
        <v>203</v>
      </c>
      <c r="D18" s="3" t="s">
        <v>204</v>
      </c>
      <c r="E18" s="3" t="s">
        <v>205</v>
      </c>
      <c r="F18" s="3" t="s">
        <v>206</v>
      </c>
      <c r="G18" s="3" t="s">
        <v>207</v>
      </c>
      <c r="H18" s="3" t="s">
        <v>208</v>
      </c>
      <c r="I18" s="3" t="s">
        <v>209</v>
      </c>
      <c r="J18" s="3" t="s">
        <v>210</v>
      </c>
      <c r="K18" s="3" t="s">
        <v>211</v>
      </c>
      <c r="L18" s="3" t="s">
        <v>212</v>
      </c>
      <c r="M18" s="3" t="s">
        <v>213</v>
      </c>
    </row>
    <row r="19" spans="3:13" ht="12.75" x14ac:dyDescent="0.2">
      <c r="C19" s="3" t="s">
        <v>214</v>
      </c>
      <c r="D19" s="3" t="s">
        <v>215</v>
      </c>
      <c r="E19" s="3" t="s">
        <v>216</v>
      </c>
      <c r="F19" s="3" t="s">
        <v>217</v>
      </c>
      <c r="G19" s="3" t="s">
        <v>218</v>
      </c>
      <c r="H19" s="3" t="s">
        <v>219</v>
      </c>
      <c r="I19" s="3" t="s">
        <v>220</v>
      </c>
      <c r="J19" s="3" t="s">
        <v>221</v>
      </c>
      <c r="K19" s="3" t="s">
        <v>222</v>
      </c>
      <c r="L19" s="3" t="s">
        <v>223</v>
      </c>
      <c r="M19" s="3" t="s">
        <v>224</v>
      </c>
    </row>
    <row r="20" spans="3:13" ht="12.75" x14ac:dyDescent="0.2">
      <c r="C20" s="3" t="s">
        <v>225</v>
      </c>
      <c r="D20" s="3" t="s">
        <v>226</v>
      </c>
      <c r="E20" s="3" t="s">
        <v>196</v>
      </c>
      <c r="F20" s="3" t="s">
        <v>227</v>
      </c>
      <c r="G20" s="3" t="s">
        <v>228</v>
      </c>
      <c r="H20" s="3" t="s">
        <v>229</v>
      </c>
      <c r="I20" s="3" t="s">
        <v>230</v>
      </c>
      <c r="J20" s="3" t="s">
        <v>231</v>
      </c>
      <c r="K20" s="3" t="s">
        <v>232</v>
      </c>
      <c r="L20" s="3" t="s">
        <v>233</v>
      </c>
      <c r="M20" s="3" t="s">
        <v>234</v>
      </c>
    </row>
    <row r="21" spans="3:13" ht="12.75" x14ac:dyDescent="0.2">
      <c r="C21" s="3" t="s">
        <v>235</v>
      </c>
      <c r="D21" s="3" t="s">
        <v>236</v>
      </c>
      <c r="E21" s="3" t="s">
        <v>237</v>
      </c>
      <c r="F21" s="3" t="s">
        <v>238</v>
      </c>
      <c r="G21" s="3" t="s">
        <v>239</v>
      </c>
      <c r="H21" s="3" t="s">
        <v>238</v>
      </c>
      <c r="I21" s="3" t="s">
        <v>240</v>
      </c>
      <c r="J21" s="3" t="s">
        <v>241</v>
      </c>
      <c r="K21" s="3" t="s">
        <v>241</v>
      </c>
      <c r="L21" s="3" t="s">
        <v>242</v>
      </c>
      <c r="M21" s="3" t="s">
        <v>243</v>
      </c>
    </row>
    <row r="22" spans="3:13" ht="12.75" x14ac:dyDescent="0.2">
      <c r="C22" s="3" t="s">
        <v>244</v>
      </c>
      <c r="D22" s="3" t="s">
        <v>245</v>
      </c>
      <c r="E22" s="3" t="s">
        <v>246</v>
      </c>
      <c r="F22" s="3" t="s">
        <v>246</v>
      </c>
      <c r="G22" s="3" t="s">
        <v>247</v>
      </c>
      <c r="H22" s="3" t="s">
        <v>248</v>
      </c>
      <c r="I22" s="3" t="s">
        <v>249</v>
      </c>
      <c r="J22" s="3" t="s">
        <v>250</v>
      </c>
      <c r="K22" s="3" t="s">
        <v>251</v>
      </c>
      <c r="L22" s="3" t="s">
        <v>252</v>
      </c>
      <c r="M22" s="3" t="s">
        <v>253</v>
      </c>
    </row>
    <row r="23" spans="3:13" ht="12.75" x14ac:dyDescent="0.2"/>
    <row r="24" spans="3:13" ht="12.75" x14ac:dyDescent="0.2">
      <c r="C24" s="3" t="s">
        <v>254</v>
      </c>
      <c r="D24" s="3" t="s">
        <v>255</v>
      </c>
      <c r="E24" s="3" t="s">
        <v>256</v>
      </c>
      <c r="F24" s="3" t="s">
        <v>257</v>
      </c>
      <c r="G24" s="3" t="s">
        <v>258</v>
      </c>
      <c r="H24" s="3" t="s">
        <v>234</v>
      </c>
      <c r="I24" s="3" t="s">
        <v>259</v>
      </c>
      <c r="J24" s="3" t="s">
        <v>260</v>
      </c>
      <c r="K24" s="3" t="s">
        <v>261</v>
      </c>
      <c r="L24" s="3" t="s">
        <v>262</v>
      </c>
      <c r="M24" s="3" t="s">
        <v>263</v>
      </c>
    </row>
    <row r="25" spans="3:13" ht="12.75" x14ac:dyDescent="0.2">
      <c r="C25" s="3" t="s">
        <v>264</v>
      </c>
      <c r="D25" s="3" t="s">
        <v>193</v>
      </c>
      <c r="E25" s="3" t="s">
        <v>265</v>
      </c>
      <c r="F25" s="3" t="s">
        <v>266</v>
      </c>
      <c r="G25" s="3" t="s">
        <v>267</v>
      </c>
      <c r="H25" s="3" t="s">
        <v>268</v>
      </c>
      <c r="I25" s="3" t="s">
        <v>269</v>
      </c>
      <c r="J25" s="3" t="s">
        <v>270</v>
      </c>
      <c r="K25" s="3" t="s">
        <v>265</v>
      </c>
      <c r="L25" s="3" t="s">
        <v>271</v>
      </c>
      <c r="M25" s="3" t="s">
        <v>272</v>
      </c>
    </row>
    <row r="26" spans="3:13" ht="12.75" x14ac:dyDescent="0.2">
      <c r="C26" s="3" t="s">
        <v>273</v>
      </c>
      <c r="D26" s="3" t="s">
        <v>274</v>
      </c>
      <c r="E26" s="3" t="s">
        <v>275</v>
      </c>
      <c r="F26" s="3" t="s">
        <v>197</v>
      </c>
      <c r="G26" s="3" t="s">
        <v>276</v>
      </c>
      <c r="H26" s="3" t="s">
        <v>277</v>
      </c>
      <c r="I26" s="3" t="s">
        <v>227</v>
      </c>
      <c r="J26" s="3" t="s">
        <v>278</v>
      </c>
      <c r="K26" s="3" t="s">
        <v>279</v>
      </c>
      <c r="L26" s="3" t="s">
        <v>280</v>
      </c>
      <c r="M26" s="3" t="s">
        <v>281</v>
      </c>
    </row>
    <row r="27" spans="3:13" ht="12.75" x14ac:dyDescent="0.2">
      <c r="C27" s="3" t="s">
        <v>282</v>
      </c>
      <c r="D27" s="3" t="s">
        <v>283</v>
      </c>
      <c r="E27" s="3" t="s">
        <v>245</v>
      </c>
      <c r="F27" s="3" t="s">
        <v>245</v>
      </c>
      <c r="G27" s="3" t="s">
        <v>246</v>
      </c>
      <c r="H27" s="3" t="s">
        <v>249</v>
      </c>
      <c r="I27" s="3" t="s">
        <v>247</v>
      </c>
      <c r="J27" s="3" t="s">
        <v>284</v>
      </c>
      <c r="K27" s="3" t="s">
        <v>250</v>
      </c>
      <c r="L27" s="3" t="s">
        <v>284</v>
      </c>
      <c r="M27" s="3" t="s">
        <v>285</v>
      </c>
    </row>
    <row r="28" spans="3:13" ht="12.75" x14ac:dyDescent="0.2"/>
    <row r="29" spans="3:13" ht="12.75" x14ac:dyDescent="0.2">
      <c r="C29" s="3" t="s">
        <v>286</v>
      </c>
      <c r="D29" s="3">
        <v>3.7</v>
      </c>
      <c r="E29" s="3">
        <v>4.7</v>
      </c>
      <c r="F29" s="3">
        <v>4.5999999999999996</v>
      </c>
      <c r="G29" s="3">
        <v>4.7</v>
      </c>
      <c r="H29" s="3">
        <v>5.2</v>
      </c>
      <c r="I29" s="3">
        <v>5.0999999999999996</v>
      </c>
      <c r="J29" s="3">
        <v>3.8</v>
      </c>
      <c r="K29" s="3">
        <v>4.0999999999999996</v>
      </c>
      <c r="L29" s="3">
        <v>3.5</v>
      </c>
      <c r="M29" s="3">
        <v>3.7</v>
      </c>
    </row>
    <row r="30" spans="3:13" ht="12.75" x14ac:dyDescent="0.2">
      <c r="C30" s="3" t="s">
        <v>287</v>
      </c>
      <c r="D30" s="3">
        <v>5</v>
      </c>
      <c r="E30" s="3">
        <v>5</v>
      </c>
      <c r="F30" s="3">
        <v>4</v>
      </c>
      <c r="G30" s="3">
        <v>7</v>
      </c>
      <c r="H30" s="3">
        <v>4</v>
      </c>
      <c r="I30" s="3">
        <v>5</v>
      </c>
      <c r="J30" s="3">
        <v>5</v>
      </c>
      <c r="K30" s="3">
        <v>6</v>
      </c>
      <c r="L30" s="3">
        <v>4</v>
      </c>
      <c r="M30" s="3">
        <v>7</v>
      </c>
    </row>
    <row r="31" spans="3:13" ht="12.75" x14ac:dyDescent="0.2">
      <c r="C31" s="3" t="s">
        <v>288</v>
      </c>
      <c r="D31" s="3">
        <v>0.32</v>
      </c>
      <c r="E31" s="3">
        <v>0.49199999999999999</v>
      </c>
      <c r="F31" s="3">
        <v>0.504</v>
      </c>
      <c r="G31" s="3">
        <v>0.51600000000000001</v>
      </c>
      <c r="H31" s="3">
        <v>0.52800000000000002</v>
      </c>
      <c r="I31" s="3">
        <v>0.54</v>
      </c>
      <c r="J31" s="3">
        <v>0.184</v>
      </c>
      <c r="K31" s="3">
        <v>0.56399999999999995</v>
      </c>
      <c r="L31" s="3">
        <v>0.57599999999999996</v>
      </c>
      <c r="M31" s="3">
        <v>0.58799999999999997</v>
      </c>
    </row>
    <row r="32" spans="3:13" ht="12.75" x14ac:dyDescent="0.2">
      <c r="C32" s="3" t="s">
        <v>289</v>
      </c>
      <c r="D32" s="3" t="s">
        <v>290</v>
      </c>
      <c r="E32" s="3" t="s">
        <v>291</v>
      </c>
      <c r="F32" s="3" t="s">
        <v>292</v>
      </c>
      <c r="G32" s="3" t="s">
        <v>293</v>
      </c>
      <c r="H32" s="3" t="s">
        <v>294</v>
      </c>
      <c r="I32" s="3" t="s">
        <v>294</v>
      </c>
      <c r="J32" s="3" t="s">
        <v>295</v>
      </c>
      <c r="K32" s="3" t="s">
        <v>296</v>
      </c>
      <c r="L32" s="3" t="s">
        <v>296</v>
      </c>
      <c r="M32" s="3" t="s">
        <v>296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24D4-DC1D-425C-8EB6-849B0AC34496}">
  <dimension ref="A3:BJ22"/>
  <sheetViews>
    <sheetView showGridLines="0" tabSelected="1" topLeftCell="W1" workbookViewId="0">
      <selection activeCell="AM22" sqref="AM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297</v>
      </c>
      <c r="C3" s="9"/>
      <c r="D3" s="9"/>
      <c r="E3" s="9"/>
      <c r="F3" s="9"/>
      <c r="H3" s="9" t="s">
        <v>298</v>
      </c>
      <c r="I3" s="9"/>
      <c r="J3" s="9"/>
      <c r="K3" s="9"/>
      <c r="L3" s="9"/>
      <c r="N3" s="11" t="s">
        <v>299</v>
      </c>
      <c r="O3" s="11"/>
      <c r="P3" s="11"/>
      <c r="Q3" s="11"/>
      <c r="R3" s="11"/>
      <c r="S3" s="11"/>
      <c r="T3" s="11"/>
      <c r="V3" s="9" t="s">
        <v>300</v>
      </c>
      <c r="W3" s="9"/>
      <c r="X3" s="9"/>
      <c r="Y3" s="9"/>
      <c r="AA3" s="9" t="s">
        <v>301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302</v>
      </c>
      <c r="C4" s="15" t="s">
        <v>303</v>
      </c>
      <c r="D4" s="14" t="s">
        <v>304</v>
      </c>
      <c r="E4" s="15" t="s">
        <v>305</v>
      </c>
      <c r="F4" s="14" t="s">
        <v>306</v>
      </c>
      <c r="H4" s="16" t="s">
        <v>307</v>
      </c>
      <c r="I4" s="17" t="s">
        <v>308</v>
      </c>
      <c r="J4" s="16" t="s">
        <v>309</v>
      </c>
      <c r="K4" s="17" t="s">
        <v>310</v>
      </c>
      <c r="L4" s="16" t="s">
        <v>311</v>
      </c>
      <c r="N4" s="18" t="s">
        <v>312</v>
      </c>
      <c r="O4" s="19" t="s">
        <v>313</v>
      </c>
      <c r="P4" s="18" t="s">
        <v>314</v>
      </c>
      <c r="Q4" s="19" t="s">
        <v>315</v>
      </c>
      <c r="R4" s="18" t="s">
        <v>316</v>
      </c>
      <c r="S4" s="19" t="s">
        <v>317</v>
      </c>
      <c r="T4" s="18" t="s">
        <v>318</v>
      </c>
      <c r="V4" s="19" t="s">
        <v>319</v>
      </c>
      <c r="W4" s="18" t="s">
        <v>320</v>
      </c>
      <c r="X4" s="19" t="s">
        <v>321</v>
      </c>
      <c r="Y4" s="18" t="s">
        <v>322</v>
      </c>
      <c r="AA4" s="20" t="s">
        <v>139</v>
      </c>
      <c r="AB4" s="21" t="s">
        <v>192</v>
      </c>
      <c r="AC4" s="20" t="s">
        <v>203</v>
      </c>
      <c r="AD4" s="21" t="s">
        <v>225</v>
      </c>
      <c r="AE4" s="20" t="s">
        <v>235</v>
      </c>
      <c r="AF4" s="21" t="s">
        <v>244</v>
      </c>
      <c r="AG4" s="20" t="s">
        <v>254</v>
      </c>
      <c r="AH4" s="21" t="s">
        <v>264</v>
      </c>
      <c r="AI4" s="20" t="s">
        <v>288</v>
      </c>
      <c r="AJ4" s="22"/>
      <c r="AK4" s="21" t="s">
        <v>286</v>
      </c>
      <c r="AL4" s="20" t="s">
        <v>287</v>
      </c>
    </row>
    <row r="5" spans="1:62" ht="63" x14ac:dyDescent="0.2">
      <c r="A5" s="23" t="s">
        <v>323</v>
      </c>
      <c r="B5" s="18" t="s">
        <v>324</v>
      </c>
      <c r="C5" s="24" t="s">
        <v>325</v>
      </c>
      <c r="D5" s="25" t="s">
        <v>326</v>
      </c>
      <c r="E5" s="19" t="s">
        <v>327</v>
      </c>
      <c r="F5" s="18" t="s">
        <v>324</v>
      </c>
      <c r="H5" s="19" t="s">
        <v>328</v>
      </c>
      <c r="I5" s="18" t="s">
        <v>329</v>
      </c>
      <c r="J5" s="19" t="s">
        <v>330</v>
      </c>
      <c r="K5" s="18" t="s">
        <v>331</v>
      </c>
      <c r="L5" s="19" t="s">
        <v>332</v>
      </c>
      <c r="N5" s="18" t="s">
        <v>333</v>
      </c>
      <c r="O5" s="19" t="s">
        <v>334</v>
      </c>
      <c r="P5" s="18" t="s">
        <v>335</v>
      </c>
      <c r="Q5" s="19" t="s">
        <v>336</v>
      </c>
      <c r="R5" s="18" t="s">
        <v>337</v>
      </c>
      <c r="S5" s="19" t="s">
        <v>338</v>
      </c>
      <c r="T5" s="18" t="s">
        <v>339</v>
      </c>
      <c r="V5" s="19" t="s">
        <v>340</v>
      </c>
      <c r="W5" s="18" t="s">
        <v>341</v>
      </c>
      <c r="X5" s="19" t="s">
        <v>342</v>
      </c>
      <c r="Y5" s="18" t="s">
        <v>343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1.0522542742095187</v>
      </c>
      <c r="C7" s="31">
        <f>(sheet!D18-sheet!D15)/sheet!D35</f>
        <v>0.90134002244372569</v>
      </c>
      <c r="D7" s="31">
        <f>sheet!D12/sheet!D35</f>
        <v>0.25485510594758726</v>
      </c>
      <c r="E7" s="31">
        <f>Sheet2!D20/sheet!D35</f>
        <v>0.33038484388408473</v>
      </c>
      <c r="F7" s="31">
        <f>sheet!D18/sheet!D35</f>
        <v>1.0522542742095187</v>
      </c>
      <c r="G7" s="29"/>
      <c r="H7" s="32">
        <f>Sheet1!D33/sheet!D51</f>
        <v>-0.13807845285445494</v>
      </c>
      <c r="I7" s="32">
        <f>Sheet1!D33/Sheet1!D12</f>
        <v>-2.0051533912081074E-2</v>
      </c>
      <c r="J7" s="32">
        <f>Sheet1!D12/sheet!D27</f>
        <v>2.0486204599883799</v>
      </c>
      <c r="K7" s="32">
        <f>Sheet1!D30/sheet!D27</f>
        <v>-4.1077982626440128E-2</v>
      </c>
      <c r="L7" s="32">
        <f>Sheet1!D38</f>
        <v>-0.89</v>
      </c>
      <c r="M7" s="29"/>
      <c r="N7" s="32">
        <f>sheet!D40/sheet!D27</f>
        <v>0.70250258619468031</v>
      </c>
      <c r="O7" s="32">
        <f>sheet!D51/sheet!D27</f>
        <v>0.2974974138053198</v>
      </c>
      <c r="P7" s="32">
        <f>sheet!D40/sheet!D51</f>
        <v>2.3613737585443113</v>
      </c>
      <c r="Q7" s="31">
        <f>Sheet1!D24/Sheet1!D26</f>
        <v>0.22346278317152105</v>
      </c>
      <c r="R7" s="31">
        <f>ABS(Sheet2!D20/(Sheet1!D26+Sheet2!D30))</f>
        <v>0.55241606145559696</v>
      </c>
      <c r="S7" s="31">
        <f>sheet!D40/Sheet1!D43</f>
        <v>4.8167022930431402</v>
      </c>
      <c r="T7" s="31">
        <f>Sheet2!D20/sheet!D40</f>
        <v>0.12620149878463291</v>
      </c>
      <c r="V7" s="31">
        <f>ABS(Sheet1!D15/sheet!D15)</f>
        <v>27.323856180561634</v>
      </c>
      <c r="W7" s="31">
        <f>Sheet1!D12/sheet!D14</f>
        <v>13.713242269019162</v>
      </c>
      <c r="X7" s="31">
        <f>Sheet1!D12/sheet!D27</f>
        <v>2.0486204599883799</v>
      </c>
      <c r="Y7" s="31">
        <f>Sheet1!D12/(sheet!D18-sheet!D35)</f>
        <v>146.09903991915115</v>
      </c>
      <c r="AA7" s="17">
        <f>Sheet1!D43</f>
        <v>41.167999999999999</v>
      </c>
      <c r="AB7" s="17" t="str">
        <f>Sheet3!D17</f>
        <v>15.5x</v>
      </c>
      <c r="AC7" s="17" t="str">
        <f>Sheet3!D18</f>
        <v>23.0x</v>
      </c>
      <c r="AD7" s="17" t="str">
        <f>Sheet3!D20</f>
        <v>18.9x</v>
      </c>
      <c r="AE7" s="17" t="str">
        <f>Sheet3!D21</f>
        <v>4.3x</v>
      </c>
      <c r="AF7" s="17" t="str">
        <f>Sheet3!D22</f>
        <v>1.0x</v>
      </c>
      <c r="AG7" s="17" t="str">
        <f>Sheet3!D24</f>
        <v>-205.1x</v>
      </c>
      <c r="AH7" s="17" t="str">
        <f>Sheet3!D25</f>
        <v>15.5x</v>
      </c>
      <c r="AI7" s="17">
        <f>Sheet3!D31</f>
        <v>0.32</v>
      </c>
      <c r="AK7" s="17">
        <f>Sheet3!D29</f>
        <v>3.7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1.2838991646227895</v>
      </c>
      <c r="C8" s="34">
        <f>(sheet!E18-sheet!E15)/sheet!E35</f>
        <v>1.1381322957198445</v>
      </c>
      <c r="D8" s="34">
        <f>sheet!E12/sheet!E35</f>
        <v>0.53027089826101392</v>
      </c>
      <c r="E8" s="34">
        <f>Sheet2!E20/sheet!E35</f>
        <v>0.47226473896767296</v>
      </c>
      <c r="F8" s="34">
        <f>sheet!E18/sheet!E35</f>
        <v>1.2838991646227895</v>
      </c>
      <c r="G8" s="29"/>
      <c r="H8" s="35">
        <f>Sheet1!E33/sheet!E51</f>
        <v>-0.11259495672253149</v>
      </c>
      <c r="I8" s="35">
        <f>Sheet1!E33/Sheet1!E12</f>
        <v>-1.8138760152777381E-2</v>
      </c>
      <c r="J8" s="35">
        <f>Sheet1!E12/sheet!E27</f>
        <v>1.7303843890999215</v>
      </c>
      <c r="K8" s="35">
        <f>Sheet1!E30/sheet!E27</f>
        <v>-3.1387027405993688E-2</v>
      </c>
      <c r="L8" s="35">
        <f>Sheet1!E38</f>
        <v>-1</v>
      </c>
      <c r="M8" s="29"/>
      <c r="N8" s="35">
        <f>sheet!E40/sheet!E27</f>
        <v>0.72123949136246879</v>
      </c>
      <c r="O8" s="35">
        <f>sheet!E51/sheet!E27</f>
        <v>0.27876050863753121</v>
      </c>
      <c r="P8" s="35">
        <f>sheet!E40/sheet!E51</f>
        <v>2.5873087077061103</v>
      </c>
      <c r="Q8" s="34">
        <f>Sheet1!E24/Sheet1!E26</f>
        <v>-0.57027774437898282</v>
      </c>
      <c r="R8" s="34">
        <f>ABS(Sheet2!E20/(Sheet1!E26+Sheet2!E30))</f>
        <v>0.49231996616555807</v>
      </c>
      <c r="S8" s="34">
        <f>sheet!E40/Sheet1!E43</f>
        <v>5.2482174289209107</v>
      </c>
      <c r="T8" s="34">
        <f>Sheet2!E20/sheet!E40</f>
        <v>0.14557883068527414</v>
      </c>
      <c r="U8" s="12"/>
      <c r="V8" s="34">
        <f>ABS(Sheet1!E15/sheet!E15)</f>
        <v>28.752609273198814</v>
      </c>
      <c r="W8" s="34">
        <f>Sheet1!E12/sheet!E14</f>
        <v>15.219501640763045</v>
      </c>
      <c r="X8" s="34">
        <f>Sheet1!E12/sheet!E27</f>
        <v>1.7303843890999215</v>
      </c>
      <c r="Y8" s="34">
        <f>Sheet1!E12/(sheet!E18-sheet!E35)</f>
        <v>27.4148749594024</v>
      </c>
      <c r="Z8" s="12"/>
      <c r="AA8" s="36">
        <f>Sheet1!E43</f>
        <v>67.037999999999997</v>
      </c>
      <c r="AB8" s="36" t="str">
        <f>Sheet3!E17</f>
        <v>13.1x</v>
      </c>
      <c r="AC8" s="36" t="str">
        <f>Sheet3!E18</f>
        <v>18.1x</v>
      </c>
      <c r="AD8" s="36" t="str">
        <f>Sheet3!E20</f>
        <v>14.4x</v>
      </c>
      <c r="AE8" s="36" t="str">
        <f>Sheet3!E21</f>
        <v>2.9x</v>
      </c>
      <c r="AF8" s="36" t="str">
        <f>Sheet3!E22</f>
        <v>1.1x</v>
      </c>
      <c r="AG8" s="36" t="str">
        <f>Sheet3!E24</f>
        <v>-65.9x</v>
      </c>
      <c r="AH8" s="36" t="str">
        <f>Sheet3!E25</f>
        <v>5.4x</v>
      </c>
      <c r="AI8" s="36">
        <f>Sheet3!E31</f>
        <v>0.49199999999999999</v>
      </c>
      <c r="AK8" s="36">
        <f>Sheet3!E29</f>
        <v>4.7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1.1703055600149834</v>
      </c>
      <c r="C9" s="31">
        <f>(sheet!F18-sheet!F15)/sheet!F35</f>
        <v>1.0299874244126932</v>
      </c>
      <c r="D9" s="31">
        <f>sheet!F12/sheet!F35</f>
        <v>0.48781238294001178</v>
      </c>
      <c r="E9" s="31">
        <f>Sheet2!F20/sheet!F35</f>
        <v>0.55153315138866588</v>
      </c>
      <c r="F9" s="31">
        <f>sheet!F18/sheet!F35</f>
        <v>1.1703055600149834</v>
      </c>
      <c r="G9" s="29"/>
      <c r="H9" s="32">
        <f>Sheet1!F33/sheet!F51</f>
        <v>-0.118760375715823</v>
      </c>
      <c r="I9" s="32">
        <f>Sheet1!F33/Sheet1!F12</f>
        <v>-1.8705757799531035E-2</v>
      </c>
      <c r="J9" s="32">
        <f>Sheet1!F12/sheet!F27</f>
        <v>1.8375905040051836</v>
      </c>
      <c r="K9" s="32">
        <f>Sheet1!F30/sheet!F27</f>
        <v>-3.4373522902639134E-2</v>
      </c>
      <c r="L9" s="32">
        <f>Sheet1!F38</f>
        <v>-1.33</v>
      </c>
      <c r="M9" s="29"/>
      <c r="N9" s="32">
        <f>sheet!F40/sheet!F27</f>
        <v>0.71056404381129468</v>
      </c>
      <c r="O9" s="32">
        <f>sheet!F51/sheet!F27</f>
        <v>0.28943595618870532</v>
      </c>
      <c r="P9" s="32">
        <f>sheet!F40/sheet!F51</f>
        <v>2.4549957550817352</v>
      </c>
      <c r="Q9" s="31">
        <f>Sheet1!F24/Sheet1!F26</f>
        <v>-0.88536551143538655</v>
      </c>
      <c r="R9" s="31">
        <f>ABS(Sheet2!F20/(Sheet1!F26+Sheet2!F30))</f>
        <v>2.9024218529991548</v>
      </c>
      <c r="S9" s="31">
        <f>sheet!F40/Sheet1!F43</f>
        <v>4.4860722720131223</v>
      </c>
      <c r="T9" s="31">
        <f>Sheet2!F20/sheet!F40</f>
        <v>0.18161433495963611</v>
      </c>
      <c r="V9" s="31">
        <f>ABS(Sheet1!F15/sheet!F15)</f>
        <v>30.376698288601801</v>
      </c>
      <c r="W9" s="31">
        <f>Sheet1!F12/sheet!F14</f>
        <v>18.119031451588011</v>
      </c>
      <c r="X9" s="31">
        <f>Sheet1!F12/sheet!F27</f>
        <v>1.8375905040051836</v>
      </c>
      <c r="Y9" s="31">
        <f>Sheet1!F12/(sheet!F18-sheet!F35)</f>
        <v>46.114571877454871</v>
      </c>
      <c r="AA9" s="17">
        <f>Sheet1!F43</f>
        <v>101.20099999999999</v>
      </c>
      <c r="AB9" s="17" t="str">
        <f>Sheet3!F17</f>
        <v>12.8x</v>
      </c>
      <c r="AC9" s="17" t="str">
        <f>Sheet3!F18</f>
        <v>17.9x</v>
      </c>
      <c r="AD9" s="17" t="str">
        <f>Sheet3!F20</f>
        <v>12.4x</v>
      </c>
      <c r="AE9" s="17" t="str">
        <f>Sheet3!F21</f>
        <v>3.5x</v>
      </c>
      <c r="AF9" s="17" t="str">
        <f>Sheet3!F22</f>
        <v>1.1x</v>
      </c>
      <c r="AG9" s="17" t="str">
        <f>Sheet3!F24</f>
        <v>-35.6x</v>
      </c>
      <c r="AH9" s="17" t="str">
        <f>Sheet3!F25</f>
        <v>6.0x</v>
      </c>
      <c r="AI9" s="17">
        <f>Sheet3!F31</f>
        <v>0.504</v>
      </c>
      <c r="AK9" s="17">
        <f>Sheet3!F29</f>
        <v>4.5999999999999996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1.0345908610833254</v>
      </c>
      <c r="C10" s="34">
        <f>(sheet!G18-sheet!G15)/sheet!G35</f>
        <v>0.90317352988840394</v>
      </c>
      <c r="D10" s="34">
        <f>sheet!G12/sheet!G35</f>
        <v>0.2990516851169886</v>
      </c>
      <c r="E10" s="34">
        <f>Sheet2!G20/sheet!G35</f>
        <v>0.50801066225572644</v>
      </c>
      <c r="F10" s="34">
        <f>sheet!G18/sheet!G35</f>
        <v>1.0345908610833254</v>
      </c>
      <c r="G10" s="29"/>
      <c r="H10" s="35">
        <f>Sheet1!G33/sheet!G51</f>
        <v>0.10823845610933278</v>
      </c>
      <c r="I10" s="35">
        <f>Sheet1!G33/Sheet1!G12</f>
        <v>2.1890695751409936E-2</v>
      </c>
      <c r="J10" s="35">
        <f>Sheet1!G12/sheet!G27</f>
        <v>1.8808495232516516</v>
      </c>
      <c r="K10" s="35">
        <f>Sheet1!G30/sheet!G27</f>
        <v>4.1173104667686332E-2</v>
      </c>
      <c r="L10" s="35">
        <f>Sheet1!G38</f>
        <v>1.68</v>
      </c>
      <c r="M10" s="29"/>
      <c r="N10" s="35">
        <f>sheet!G40/sheet!G27</f>
        <v>0.61960742837927263</v>
      </c>
      <c r="O10" s="35">
        <f>sheet!G51/sheet!G27</f>
        <v>0.38039257162072748</v>
      </c>
      <c r="P10" s="35">
        <f>sheet!G40/sheet!G51</f>
        <v>1.6288631130185571</v>
      </c>
      <c r="Q10" s="34">
        <f>Sheet1!G24/Sheet1!G26</f>
        <v>-6.7818421319282614</v>
      </c>
      <c r="R10" s="34">
        <f>ABS(Sheet2!G20/(Sheet1!G26+Sheet2!G30))</f>
        <v>1.9627350648789861</v>
      </c>
      <c r="S10" s="34">
        <f>sheet!G40/Sheet1!G43</f>
        <v>3.9986873999142438</v>
      </c>
      <c r="T10" s="34">
        <f>Sheet2!G20/sheet!G40</f>
        <v>0.19894169704874407</v>
      </c>
      <c r="U10" s="12"/>
      <c r="V10" s="34">
        <f>ABS(Sheet1!G15/sheet!G15)</f>
        <v>31.981247608113279</v>
      </c>
      <c r="W10" s="34">
        <f>Sheet1!G12/sheet!G14</f>
        <v>15.794664207146271</v>
      </c>
      <c r="X10" s="34">
        <f>Sheet1!G12/sheet!G27</f>
        <v>1.8808495232516516</v>
      </c>
      <c r="Y10" s="34">
        <f>Sheet1!G12/(sheet!G18-sheet!G35)</f>
        <v>224.09030694668829</v>
      </c>
      <c r="Z10" s="12"/>
      <c r="AA10" s="36">
        <f>Sheet1!G43</f>
        <v>114.277</v>
      </c>
      <c r="AB10" s="36" t="str">
        <f>Sheet3!G17</f>
        <v>14.4x</v>
      </c>
      <c r="AC10" s="36" t="str">
        <f>Sheet3!G18</f>
        <v>19.7x</v>
      </c>
      <c r="AD10" s="36" t="str">
        <f>Sheet3!G20</f>
        <v>40.8x</v>
      </c>
      <c r="AE10" s="36" t="str">
        <f>Sheet3!G21</f>
        <v>3.8x</v>
      </c>
      <c r="AF10" s="36" t="str">
        <f>Sheet3!G22</f>
        <v>1.2x</v>
      </c>
      <c r="AG10" s="36" t="str">
        <f>Sheet3!G24</f>
        <v>78.4x</v>
      </c>
      <c r="AH10" s="36" t="str">
        <f>Sheet3!G25</f>
        <v>5.7x</v>
      </c>
      <c r="AI10" s="36">
        <f>Sheet3!G31</f>
        <v>0.51600000000000001</v>
      </c>
      <c r="AK10" s="36">
        <f>Sheet3!G29</f>
        <v>4.7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0.98074638501661315</v>
      </c>
      <c r="C11" s="31">
        <f>(sheet!H18-sheet!H15)/sheet!H35</f>
        <v>0.8554006645258293</v>
      </c>
      <c r="D11" s="31">
        <f>sheet!H12/sheet!H35</f>
        <v>0.22196183617025228</v>
      </c>
      <c r="E11" s="31">
        <f>Sheet2!H20/sheet!H35</f>
        <v>0.55534312178642364</v>
      </c>
      <c r="F11" s="31">
        <f>sheet!H18/sheet!H35</f>
        <v>0.98074638501661315</v>
      </c>
      <c r="G11" s="29"/>
      <c r="H11" s="32">
        <f>Sheet1!H33/sheet!H51</f>
        <v>0.13285422298411023</v>
      </c>
      <c r="I11" s="32">
        <f>Sheet1!H33/Sheet1!H12</f>
        <v>3.7232836003486577E-2</v>
      </c>
      <c r="J11" s="32">
        <f>Sheet1!H12/sheet!H27</f>
        <v>1.5517686992099016</v>
      </c>
      <c r="K11" s="32">
        <f>Sheet1!H30/sheet!H27</f>
        <v>5.7776749493025956E-2</v>
      </c>
      <c r="L11" s="32">
        <f>Sheet1!H38</f>
        <v>3.16</v>
      </c>
      <c r="M11" s="29"/>
      <c r="N11" s="32">
        <f>sheet!H40/sheet!H27</f>
        <v>0.56511168260013656</v>
      </c>
      <c r="O11" s="32">
        <f>sheet!H51/sheet!H27</f>
        <v>0.43488831739986339</v>
      </c>
      <c r="P11" s="32">
        <f>sheet!H40/sheet!H51</f>
        <v>1.2994409368797502</v>
      </c>
      <c r="Q11" s="31">
        <f>Sheet1!H24/Sheet1!H26</f>
        <v>-5.674280521054226</v>
      </c>
      <c r="R11" s="31">
        <f>ABS(Sheet2!H20/(Sheet1!H26+Sheet2!H30))</f>
        <v>1.6157481165447032</v>
      </c>
      <c r="S11" s="31">
        <f>sheet!H40/Sheet1!H43</f>
        <v>4.2309770740337704</v>
      </c>
      <c r="T11" s="31">
        <f>Sheet2!H20/sheet!H40</f>
        <v>0.20938150642988365</v>
      </c>
      <c r="V11" s="31">
        <f>ABS(Sheet1!H15/sheet!H15)</f>
        <v>31.508459516493282</v>
      </c>
      <c r="W11" s="31">
        <f>Sheet1!H12/sheet!H14</f>
        <v>15.01217657468076</v>
      </c>
      <c r="X11" s="31">
        <f>Sheet1!H12/sheet!H27</f>
        <v>1.5517686992099016</v>
      </c>
      <c r="Y11" s="31">
        <f>Sheet1!H12/(sheet!H18-sheet!H35)</f>
        <v>-378.27139069655334</v>
      </c>
      <c r="AA11" s="17">
        <f>Sheet1!H43</f>
        <v>135.08699999999999</v>
      </c>
      <c r="AB11" s="17" t="str">
        <f>Sheet3!H17</f>
        <v>17.3x</v>
      </c>
      <c r="AC11" s="17" t="str">
        <f>Sheet3!H18</f>
        <v>24.8x</v>
      </c>
      <c r="AD11" s="17" t="str">
        <f>Sheet3!H20</f>
        <v>23.3x</v>
      </c>
      <c r="AE11" s="17" t="str">
        <f>Sheet3!H21</f>
        <v>3.5x</v>
      </c>
      <c r="AF11" s="17" t="str">
        <f>Sheet3!H22</f>
        <v>1.5x</v>
      </c>
      <c r="AG11" s="17" t="str">
        <f>Sheet3!H24</f>
        <v>44.8x</v>
      </c>
      <c r="AH11" s="17" t="str">
        <f>Sheet3!H25</f>
        <v>5.8x</v>
      </c>
      <c r="AI11" s="17">
        <f>Sheet3!H31</f>
        <v>0.52800000000000002</v>
      </c>
      <c r="AK11" s="17">
        <f>Sheet3!H29</f>
        <v>5.2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0.80825682013343025</v>
      </c>
      <c r="C12" s="34">
        <f>(sheet!I18-sheet!I15)/sheet!I35</f>
        <v>0.67018957659026357</v>
      </c>
      <c r="D12" s="34">
        <f>sheet!I12/sheet!I35</f>
        <v>0.21294669396921859</v>
      </c>
      <c r="E12" s="34">
        <f>Sheet2!I20/sheet!I35</f>
        <v>0.6299854679965653</v>
      </c>
      <c r="F12" s="34">
        <f>sheet!I18/sheet!I35</f>
        <v>0.80825682013343025</v>
      </c>
      <c r="G12" s="29"/>
      <c r="H12" s="35">
        <f>Sheet1!I33/sheet!I51</f>
        <v>0.13594618114834328</v>
      </c>
      <c r="I12" s="35">
        <f>Sheet1!I33/Sheet1!I12</f>
        <v>4.1638130807840554E-2</v>
      </c>
      <c r="J12" s="35">
        <f>Sheet1!I12/sheet!I27</f>
        <v>1.5116649357956293</v>
      </c>
      <c r="K12" s="35">
        <f>Sheet1!I30/sheet!I27</f>
        <v>6.2942902334284304E-2</v>
      </c>
      <c r="L12" s="35">
        <f>Sheet1!I38</f>
        <v>3.94</v>
      </c>
      <c r="M12" s="29"/>
      <c r="N12" s="35">
        <f>sheet!I40/sheet!I27</f>
        <v>0.53700132065054806</v>
      </c>
      <c r="O12" s="35">
        <f>sheet!I51/sheet!I27</f>
        <v>0.46299867934945194</v>
      </c>
      <c r="P12" s="35">
        <f>sheet!I40/sheet!I51</f>
        <v>1.1598333744819216</v>
      </c>
      <c r="Q12" s="34">
        <f>Sheet1!I24/Sheet1!I26</f>
        <v>-10.945930176018672</v>
      </c>
      <c r="R12" s="34">
        <f>ABS(Sheet2!I20/(Sheet1!I26+Sheet2!I30))</f>
        <v>2.376376638261823</v>
      </c>
      <c r="S12" s="34">
        <f>sheet!I40/Sheet1!I43</f>
        <v>3.9492851265785043</v>
      </c>
      <c r="T12" s="34">
        <f>Sheet2!I20/sheet!I40</f>
        <v>0.2879712914904089</v>
      </c>
      <c r="U12" s="12"/>
      <c r="V12" s="34">
        <f>ABS(Sheet1!I15/sheet!I15)</f>
        <v>24.451296526648168</v>
      </c>
      <c r="W12" s="34">
        <f>Sheet1!I12/sheet!I14</f>
        <v>17.743348431790501</v>
      </c>
      <c r="X12" s="34">
        <f>Sheet1!I12/sheet!I27</f>
        <v>1.5116649357956293</v>
      </c>
      <c r="Y12" s="34">
        <f>Sheet1!I12/(sheet!I18-sheet!I35)</f>
        <v>-32.11749000964587</v>
      </c>
      <c r="Z12" s="12"/>
      <c r="AA12" s="36">
        <f>Sheet1!I43</f>
        <v>167.72200000000001</v>
      </c>
      <c r="AB12" s="36" t="str">
        <f>Sheet3!I17</f>
        <v>14.9x</v>
      </c>
      <c r="AC12" s="36" t="str">
        <f>Sheet3!I18</f>
        <v>21.9x</v>
      </c>
      <c r="AD12" s="36" t="str">
        <f>Sheet3!I20</f>
        <v>18.4x</v>
      </c>
      <c r="AE12" s="36" t="str">
        <f>Sheet3!I21</f>
        <v>3.1x</v>
      </c>
      <c r="AF12" s="36" t="str">
        <f>Sheet3!I22</f>
        <v>1.3x</v>
      </c>
      <c r="AG12" s="36" t="str">
        <f>Sheet3!I24</f>
        <v>29.7x</v>
      </c>
      <c r="AH12" s="36" t="str">
        <f>Sheet3!I25</f>
        <v>4.2x</v>
      </c>
      <c r="AI12" s="36">
        <f>Sheet3!I31</f>
        <v>0.54</v>
      </c>
      <c r="AK12" s="36">
        <f>Sheet3!I29</f>
        <v>5.0999999999999996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0.5655510573312359</v>
      </c>
      <c r="C13" s="31">
        <f>(sheet!J18-sheet!J15)/sheet!J35</f>
        <v>0.4464798288189552</v>
      </c>
      <c r="D13" s="31">
        <f>sheet!J12/sheet!J35</f>
        <v>8.8145315012388772E-2</v>
      </c>
      <c r="E13" s="31">
        <f>Sheet2!J20/sheet!J35</f>
        <v>0.73533790114344377</v>
      </c>
      <c r="F13" s="31">
        <f>sheet!J18/sheet!J35</f>
        <v>0.5655510573312359</v>
      </c>
      <c r="G13" s="29"/>
      <c r="H13" s="32">
        <f>Sheet1!J33/sheet!J51</f>
        <v>0.10483043313417616</v>
      </c>
      <c r="I13" s="32">
        <f>Sheet1!J33/Sheet1!J12</f>
        <v>2.809367917401159E-2</v>
      </c>
      <c r="J13" s="32">
        <f>Sheet1!J12/sheet!J27</f>
        <v>1.2009579998032875</v>
      </c>
      <c r="K13" s="32">
        <f>Sheet1!J30/sheet!J27</f>
        <v>3.3739328747936233E-2</v>
      </c>
      <c r="L13" s="32">
        <f>Sheet1!J38</f>
        <v>3.23</v>
      </c>
      <c r="M13" s="29"/>
      <c r="N13" s="32">
        <f>sheet!J40/sheet!J27</f>
        <v>0.67815330205922086</v>
      </c>
      <c r="O13" s="32">
        <f>sheet!J51/sheet!J27</f>
        <v>0.32184669794077908</v>
      </c>
      <c r="P13" s="32">
        <f>sheet!J40/sheet!J51</f>
        <v>2.1070693171567152</v>
      </c>
      <c r="Q13" s="31">
        <f>Sheet1!J24/Sheet1!J26</f>
        <v>-3.4498886997512113</v>
      </c>
      <c r="R13" s="31">
        <f>ABS(Sheet2!J20/(Sheet1!J26+Sheet2!J30))</f>
        <v>1.48125193988606</v>
      </c>
      <c r="S13" s="31">
        <f>sheet!J40/Sheet1!J43</f>
        <v>6.0158779039113854</v>
      </c>
      <c r="T13" s="31">
        <f>Sheet2!J20/sheet!J40</f>
        <v>0.22948622590920481</v>
      </c>
      <c r="V13" s="31">
        <f>ABS(Sheet1!J15/sheet!J15)</f>
        <v>26.023647520454166</v>
      </c>
      <c r="W13" s="31">
        <f>Sheet1!J12/sheet!J14</f>
        <v>20.251578741973248</v>
      </c>
      <c r="X13" s="31">
        <f>Sheet1!J12/sheet!J27</f>
        <v>1.2009579998032875</v>
      </c>
      <c r="Y13" s="31">
        <f>Sheet1!J12/(sheet!J18-sheet!J35)</f>
        <v>-13.061453888132531</v>
      </c>
      <c r="AA13" s="17">
        <f>Sheet1!J43</f>
        <v>214.32300000000001</v>
      </c>
      <c r="AB13" s="17" t="str">
        <f>Sheet3!J17</f>
        <v>23.9x</v>
      </c>
      <c r="AC13" s="17" t="str">
        <f>Sheet3!J18</f>
        <v>33.3x</v>
      </c>
      <c r="AD13" s="17" t="str">
        <f>Sheet3!J20</f>
        <v>31.9x</v>
      </c>
      <c r="AE13" s="17" t="str">
        <f>Sheet3!J21</f>
        <v>3.3x</v>
      </c>
      <c r="AF13" s="17" t="str">
        <f>Sheet3!J22</f>
        <v>2.3x</v>
      </c>
      <c r="AG13" s="17" t="str">
        <f>Sheet3!J24</f>
        <v>51.3x</v>
      </c>
      <c r="AH13" s="17" t="str">
        <f>Sheet3!J25</f>
        <v>7.0x</v>
      </c>
      <c r="AI13" s="17">
        <f>Sheet3!J31</f>
        <v>0.184</v>
      </c>
      <c r="AK13" s="17">
        <f>Sheet3!J29</f>
        <v>3.8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0.67444225056294893</v>
      </c>
      <c r="C14" s="34">
        <f>(sheet!K18-sheet!K15)/sheet!K35</f>
        <v>0.56963747891348948</v>
      </c>
      <c r="D14" s="34">
        <f>sheet!K12/sheet!K35</f>
        <v>0.19942639556111302</v>
      </c>
      <c r="E14" s="34">
        <f>Sheet2!K20/sheet!K35</f>
        <v>0.75438740637846091</v>
      </c>
      <c r="F14" s="34">
        <f>sheet!K18/sheet!K35</f>
        <v>0.67444225056294893</v>
      </c>
      <c r="G14" s="29"/>
      <c r="H14" s="35">
        <f>Sheet1!K33/sheet!K51</f>
        <v>6.1986227246023436E-2</v>
      </c>
      <c r="I14" s="35">
        <f>Sheet1!K33/Sheet1!K12</f>
        <v>2.8256263550618086E-2</v>
      </c>
      <c r="J14" s="35">
        <f>Sheet1!K12/sheet!K27</f>
        <v>0.9934314096139959</v>
      </c>
      <c r="K14" s="35">
        <f>Sheet1!K30/sheet!K27</f>
        <v>2.8070659729515099E-2</v>
      </c>
      <c r="L14" s="35">
        <f>Sheet1!K38</f>
        <v>2.67</v>
      </c>
      <c r="M14" s="29"/>
      <c r="N14" s="35">
        <f>sheet!K40/sheet!K27</f>
        <v>0.54714682637317802</v>
      </c>
      <c r="O14" s="35">
        <f>sheet!K51/sheet!K27</f>
        <v>0.45285317362682209</v>
      </c>
      <c r="P14" s="35">
        <f>sheet!K40/sheet!K51</f>
        <v>1.2082212474987744</v>
      </c>
      <c r="Q14" s="34">
        <f>Sheet1!K24/Sheet1!K26</f>
        <v>-2.8618267560188633</v>
      </c>
      <c r="R14" s="34">
        <f>ABS(Sheet2!K20/(Sheet1!K26+Sheet2!K30))</f>
        <v>0.29761670816425351</v>
      </c>
      <c r="S14" s="34">
        <f>sheet!K40/Sheet1!K43</f>
        <v>6.5969177338832212</v>
      </c>
      <c r="T14" s="34">
        <f>Sheet2!K20/sheet!K40</f>
        <v>0.26853649352168701</v>
      </c>
      <c r="U14" s="12"/>
      <c r="V14" s="34">
        <f>ABS(Sheet1!K15/sheet!K15)</f>
        <v>26.424763584693029</v>
      </c>
      <c r="W14" s="34">
        <f>Sheet1!K12/sheet!K14</f>
        <v>17.953952244093774</v>
      </c>
      <c r="X14" s="34">
        <f>Sheet1!K12/sheet!K27</f>
        <v>0.9934314096139959</v>
      </c>
      <c r="Y14" s="34">
        <f>Sheet1!K12/(sheet!K18-sheet!K35)</f>
        <v>-15.667405397731756</v>
      </c>
      <c r="Z14" s="12"/>
      <c r="AA14" s="36">
        <f>Sheet1!K43</f>
        <v>165.852</v>
      </c>
      <c r="AB14" s="36" t="str">
        <f>Sheet3!K17</f>
        <v>31.5x</v>
      </c>
      <c r="AC14" s="36" t="str">
        <f>Sheet3!K18</f>
        <v>52.8x</v>
      </c>
      <c r="AD14" s="36" t="str">
        <f>Sheet3!K20</f>
        <v>43.7x</v>
      </c>
      <c r="AE14" s="36" t="str">
        <f>Sheet3!K21</f>
        <v>3.3x</v>
      </c>
      <c r="AF14" s="36" t="str">
        <f>Sheet3!K22</f>
        <v>2.7x</v>
      </c>
      <c r="AG14" s="36" t="str">
        <f>Sheet3!K24</f>
        <v>96.1x</v>
      </c>
      <c r="AH14" s="36" t="str">
        <f>Sheet3!K25</f>
        <v>5.4x</v>
      </c>
      <c r="AI14" s="36">
        <f>Sheet3!K31</f>
        <v>0.56399999999999995</v>
      </c>
      <c r="AK14" s="36">
        <f>Sheet3!K29</f>
        <v>4.0999999999999996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0.63820671321090727</v>
      </c>
      <c r="C15" s="31">
        <f>(sheet!L18-sheet!L15)/sheet!L35</f>
        <v>0.4565680290105692</v>
      </c>
      <c r="D15" s="31">
        <f>sheet!L12/sheet!L35</f>
        <v>7.5376289968038468E-2</v>
      </c>
      <c r="E15" s="31">
        <f>Sheet2!L20/sheet!L35</f>
        <v>0.53502432603337247</v>
      </c>
      <c r="F15" s="31">
        <f>sheet!L18/sheet!L35</f>
        <v>0.63820671321090727</v>
      </c>
      <c r="G15" s="29"/>
      <c r="H15" s="32">
        <f>Sheet1!L33/sheet!L51</f>
        <v>3.2404816905762912E-2</v>
      </c>
      <c r="I15" s="32">
        <f>Sheet1!L33/Sheet1!L12</f>
        <v>1.2570274154186973E-2</v>
      </c>
      <c r="J15" s="32">
        <f>Sheet1!L12/sheet!L27</f>
        <v>0.92380478301356472</v>
      </c>
      <c r="K15" s="32">
        <f>Sheet1!L30/sheet!L27</f>
        <v>1.1612479387429717E-2</v>
      </c>
      <c r="L15" s="32">
        <f>Sheet1!L38</f>
        <v>1.39</v>
      </c>
      <c r="M15" s="29"/>
      <c r="N15" s="32">
        <f>sheet!L40/sheet!L27</f>
        <v>0.64164341921140322</v>
      </c>
      <c r="O15" s="32">
        <f>sheet!L51/sheet!L27</f>
        <v>0.35835658078859683</v>
      </c>
      <c r="P15" s="32">
        <f>sheet!L40/sheet!L51</f>
        <v>1.7905166351331052</v>
      </c>
      <c r="Q15" s="31">
        <f>Sheet1!L24/Sheet1!L26</f>
        <v>-2.1649508121711274</v>
      </c>
      <c r="R15" s="31">
        <f>ABS(Sheet2!L20/(Sheet1!L26+Sheet2!L30))</f>
        <v>1.0033680762839026</v>
      </c>
      <c r="S15" s="31">
        <f>sheet!L40/Sheet1!L43</f>
        <v>10.833580334736302</v>
      </c>
      <c r="T15" s="31">
        <f>Sheet2!L20/sheet!L40</f>
        <v>0.15123801880511806</v>
      </c>
      <c r="V15" s="31">
        <f>ABS(Sheet1!L15/sheet!L15)</f>
        <v>15.534150384843102</v>
      </c>
      <c r="W15" s="31">
        <f>Sheet1!L12/sheet!L14</f>
        <v>18.177015129301413</v>
      </c>
      <c r="X15" s="31">
        <f>Sheet1!L12/sheet!L27</f>
        <v>0.92380478301356472</v>
      </c>
      <c r="Y15" s="31">
        <f>Sheet1!L12/(sheet!L18-sheet!L35)</f>
        <v>-14.077920456572139</v>
      </c>
      <c r="AA15" s="17">
        <f>Sheet1!L43</f>
        <v>151.821</v>
      </c>
      <c r="AB15" s="17" t="str">
        <f>Sheet3!L17</f>
        <v>33.4x</v>
      </c>
      <c r="AC15" s="17" t="str">
        <f>Sheet3!L18</f>
        <v>64.2x</v>
      </c>
      <c r="AD15" s="17" t="str">
        <f>Sheet3!L20</f>
        <v>45.2x</v>
      </c>
      <c r="AE15" s="17" t="str">
        <f>Sheet3!L21</f>
        <v>2.6x</v>
      </c>
      <c r="AF15" s="17" t="str">
        <f>Sheet3!L22</f>
        <v>2.4x</v>
      </c>
      <c r="AG15" s="17" t="str">
        <f>Sheet3!L24</f>
        <v>97.1x</v>
      </c>
      <c r="AH15" s="17" t="str">
        <f>Sheet3!L25</f>
        <v>4.7x</v>
      </c>
      <c r="AI15" s="17">
        <f>Sheet3!L31</f>
        <v>0.57599999999999996</v>
      </c>
      <c r="AK15" s="17">
        <f>Sheet3!L29</f>
        <v>3.5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0.6488520783396261</v>
      </c>
      <c r="C16" s="34">
        <f>(sheet!M18-sheet!M15)/sheet!M35</f>
        <v>0.46316885214796866</v>
      </c>
      <c r="D16" s="34">
        <f>sheet!M12/sheet!M35</f>
        <v>3.5512548022274333E-2</v>
      </c>
      <c r="E16" s="34">
        <f>Sheet2!M20/sheet!M35</f>
        <v>0.62279167167125349</v>
      </c>
      <c r="F16" s="34">
        <f>sheet!M18/sheet!M35</f>
        <v>0.6488520783396261</v>
      </c>
      <c r="G16" s="29"/>
      <c r="H16" s="35">
        <f>Sheet1!M33/sheet!M51</f>
        <v>5.4865435695525072E-2</v>
      </c>
      <c r="I16" s="35">
        <f>Sheet1!M33/Sheet1!M12</f>
        <v>1.6840877228088958E-2</v>
      </c>
      <c r="J16" s="35">
        <f>Sheet1!M12/sheet!M27</f>
        <v>1.1566869643068509</v>
      </c>
      <c r="K16" s="35">
        <f>Sheet1!M30/sheet!M27</f>
        <v>1.9479623157222591E-2</v>
      </c>
      <c r="L16" s="35">
        <f>Sheet1!M38</f>
        <v>2.58</v>
      </c>
      <c r="M16" s="29"/>
      <c r="N16" s="35">
        <f>sheet!M40/sheet!M27</f>
        <v>0.644956375352153</v>
      </c>
      <c r="O16" s="35">
        <f>sheet!M51/sheet!M27</f>
        <v>0.355043624647847</v>
      </c>
      <c r="P16" s="35">
        <f>sheet!M40/sheet!M51</f>
        <v>1.8165552923020609</v>
      </c>
      <c r="Q16" s="34">
        <f>Sheet1!M24/Sheet1!M26</f>
        <v>-2.5741294320273989</v>
      </c>
      <c r="R16" s="34">
        <f>ABS(Sheet2!M20/(Sheet1!M26+Sheet2!M30))</f>
        <v>0.76722013857169513</v>
      </c>
      <c r="S16" s="34">
        <f>sheet!M40/Sheet1!M43</f>
        <v>8.4847311490104929</v>
      </c>
      <c r="T16" s="34">
        <f>Sheet2!M20/sheet!M40</f>
        <v>0.19483856984306264</v>
      </c>
      <c r="U16" s="12"/>
      <c r="V16" s="34">
        <f>ABS(Sheet1!M15/sheet!M15)</f>
        <v>17.19657823193025</v>
      </c>
      <c r="W16" s="34">
        <f>Sheet1!M12/sheet!M14</f>
        <v>17.465286727231266</v>
      </c>
      <c r="X16" s="34">
        <f>Sheet1!M12/sheet!M27</f>
        <v>1.1566869643068509</v>
      </c>
      <c r="Y16" s="34">
        <f>Sheet1!M12/(sheet!M18-sheet!M35)</f>
        <v>-16.325378609493125</v>
      </c>
      <c r="Z16" s="12"/>
      <c r="AA16" s="36">
        <f>Sheet1!M43</f>
        <v>216.42099999999999</v>
      </c>
      <c r="AB16" s="36" t="str">
        <f>Sheet3!M17</f>
        <v>27.4x</v>
      </c>
      <c r="AC16" s="36" t="str">
        <f>Sheet3!M18</f>
        <v>49.7x</v>
      </c>
      <c r="AD16" s="36" t="str">
        <f>Sheet3!M20</f>
        <v>44.8x</v>
      </c>
      <c r="AE16" s="36" t="str">
        <f>Sheet3!M21</f>
        <v>2.5x</v>
      </c>
      <c r="AF16" s="36" t="str">
        <f>Sheet3!M22</f>
        <v>1.8x</v>
      </c>
      <c r="AG16" s="36" t="str">
        <f>Sheet3!M24</f>
        <v>83.4x</v>
      </c>
      <c r="AH16" s="36" t="str">
        <f>Sheet3!M25</f>
        <v>4.6x</v>
      </c>
      <c r="AI16" s="36">
        <f>Sheet3!M31</f>
        <v>0.58799999999999997</v>
      </c>
      <c r="AK16" s="36">
        <f>Sheet3!M29</f>
        <v>3.7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2023-04-25T19:38:44Z</dcterms:created>
  <dcterms:modified xsi:type="dcterms:W3CDTF">2023-05-06T21:26:14Z</dcterms:modified>
  <cp:category/>
  <dc:identifier/>
  <cp:version/>
</cp:coreProperties>
</file>