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5" documentId="8_{AA700ABD-CB17-4D90-A7CC-6678816E5519}" xr6:coauthVersionLast="47" xr6:coauthVersionMax="47" xr10:uidLastSave="{F565C91F-2B79-4DEE-928F-3DBF3E05F9C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<sst xmlns="http://schemas.openxmlformats.org/spreadsheetml/2006/main" count="948" uniqueCount="684">
  <si>
    <t>Loblaw Companies Limited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</si>
  <si>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</si>
  <si>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</si>
  <si>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</si>
  <si>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</si>
  <si>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</si>
  <si>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</si>
  <si>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</si>
  <si>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</si>
  <si>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</si>
  <si>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</si>
  <si>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</si>
  <si>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</si>
  <si>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</si>
  <si>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</si>
  <si>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2013-12-28</t>
  </si>
  <si>
    <t>2015-01-03</t>
  </si>
  <si>
    <t>2016-01-02</t>
  </si>
  <si>
    <t>2016-12-31</t>
  </si>
  <si>
    <t>2017-12-30</t>
  </si>
  <si>
    <t>2018-12-29</t>
  </si>
  <si>
    <t>2019-12-28</t>
  </si>
  <si>
    <t>2021-01-02</t>
  </si>
  <si>
    <t>2022-01-01</t>
  </si>
  <si>
    <t>2022-12-31</t>
  </si>
  <si>
    <t>Cash And Equivalents</t>
  </si>
  <si>
    <t>2,260</t>
  </si>
  <si>
    <t>1,018</t>
  </si>
  <si>
    <t>1,314</t>
  </si>
  <si>
    <t>1,798</t>
  </si>
  <si>
    <t>1,065</t>
  </si>
  <si>
    <t>1,133</t>
  </si>
  <si>
    <t>1,668</t>
  </si>
  <si>
    <t>1,976</t>
  </si>
  <si>
    <t>1,608</t>
  </si>
  <si>
    <t>Short Term Investments</t>
  </si>
  <si>
    <t>Accounts Receivable, Net</t>
  </si>
  <si>
    <t>3,117</t>
  </si>
  <si>
    <t>3,839</t>
  </si>
  <si>
    <t>4,115</t>
  </si>
  <si>
    <t>4,048</t>
  </si>
  <si>
    <t>4,288</t>
  </si>
  <si>
    <t>4,527</t>
  </si>
  <si>
    <t>4,728</t>
  </si>
  <si>
    <t>4,086</t>
  </si>
  <si>
    <t>4,390</t>
  </si>
  <si>
    <t>5,153</t>
  </si>
  <si>
    <t>Inventory</t>
  </si>
  <si>
    <t>2,097</t>
  </si>
  <si>
    <t>4,309</t>
  </si>
  <si>
    <t>4,322</t>
  </si>
  <si>
    <t>4,371</t>
  </si>
  <si>
    <t>4,438</t>
  </si>
  <si>
    <t>4,803</t>
  </si>
  <si>
    <t>5,076</t>
  </si>
  <si>
    <t>5,195</t>
  </si>
  <si>
    <t>5,166</t>
  </si>
  <si>
    <t>5,855</t>
  </si>
  <si>
    <t>Prepaid Expenses</t>
  </si>
  <si>
    <t>Other Current Assets</t>
  </si>
  <si>
    <t>Total Current Assets</t>
  </si>
  <si>
    <t>7,861</t>
  </si>
  <si>
    <t>9,405</t>
  </si>
  <si>
    <t>9,855</t>
  </si>
  <si>
    <t>10,204</t>
  </si>
  <si>
    <t>11,327</t>
  </si>
  <si>
    <t>11,637</t>
  </si>
  <si>
    <t>11,310</t>
  </si>
  <si>
    <t>11,542</t>
  </si>
  <si>
    <t>12,637</t>
  </si>
  <si>
    <t>13,376</t>
  </si>
  <si>
    <t>Property Plant And Equipment, Net</t>
  </si>
  <si>
    <t>9,105</t>
  </si>
  <si>
    <t>10,296</t>
  </si>
  <si>
    <t>10,480</t>
  </si>
  <si>
    <t>10,559</t>
  </si>
  <si>
    <t>10,669</t>
  </si>
  <si>
    <t>5,931</t>
  </si>
  <si>
    <t>12,852</t>
  </si>
  <si>
    <t>12,747</t>
  </si>
  <si>
    <t>12,622</t>
  </si>
  <si>
    <t>13,105</t>
  </si>
  <si>
    <t>Real Estate Owned</t>
  </si>
  <si>
    <t/>
  </si>
  <si>
    <t>Capitalized / Purchased Software</t>
  </si>
  <si>
    <t>1,028</t>
  </si>
  <si>
    <t>1,056</t>
  </si>
  <si>
    <t>1,088</t>
  </si>
  <si>
    <t>Long-term Investments</t>
  </si>
  <si>
    <t>Goodwill</t>
  </si>
  <si>
    <t>3,318</t>
  </si>
  <si>
    <t>3,780</t>
  </si>
  <si>
    <t>3,895</t>
  </si>
  <si>
    <t>3,922</t>
  </si>
  <si>
    <t>3,942</t>
  </si>
  <si>
    <t>3,946</t>
  </si>
  <si>
    <t>3,948</t>
  </si>
  <si>
    <t>3,949</t>
  </si>
  <si>
    <t>4,323</t>
  </si>
  <si>
    <t>Other Intangibles</t>
  </si>
  <si>
    <t>9,675</t>
  </si>
  <si>
    <t>9,164</t>
  </si>
  <si>
    <t>8,745</t>
  </si>
  <si>
    <t>8,251</t>
  </si>
  <si>
    <t>7,798</t>
  </si>
  <si>
    <t>7,322</t>
  </si>
  <si>
    <t>6,870</t>
  </si>
  <si>
    <t>6,402</t>
  </si>
  <si>
    <t>6,505</t>
  </si>
  <si>
    <t>Other Long-term Assets</t>
  </si>
  <si>
    <t>2,585</t>
  </si>
  <si>
    <t>Total Assets</t>
  </si>
  <si>
    <t>20,741</t>
  </si>
  <si>
    <t>33,759</t>
  </si>
  <si>
    <t>34,357</t>
  </si>
  <si>
    <t>34,436</t>
  </si>
  <si>
    <t>35,147</t>
  </si>
  <si>
    <t>30,153</t>
  </si>
  <si>
    <t>36,309</t>
  </si>
  <si>
    <t>35,873</t>
  </si>
  <si>
    <t>36,614</t>
  </si>
  <si>
    <t>38,147</t>
  </si>
  <si>
    <t>Accounts Payable</t>
  </si>
  <si>
    <t>3,793</t>
  </si>
  <si>
    <t>4,860</t>
  </si>
  <si>
    <t>4,850</t>
  </si>
  <si>
    <t>5,211</t>
  </si>
  <si>
    <t>5,283</t>
  </si>
  <si>
    <t>5,315</t>
  </si>
  <si>
    <t>5,384</t>
  </si>
  <si>
    <t>5,428</t>
  </si>
  <si>
    <t>6,211</t>
  </si>
  <si>
    <t>Accrued Expenses</t>
  </si>
  <si>
    <t>Short-term Borrowings</t>
  </si>
  <si>
    <t>Current Portion of LT Debt</t>
  </si>
  <si>
    <t>1,008</t>
  </si>
  <si>
    <t>1,591</t>
  </si>
  <si>
    <t>1,610</t>
  </si>
  <si>
    <t>1,128</t>
  </si>
  <si>
    <t>1,002</t>
  </si>
  <si>
    <t>Current Portion of Capital Lease Obligations</t>
  </si>
  <si>
    <t>1,419</t>
  </si>
  <si>
    <t>1,379</t>
  </si>
  <si>
    <t>1,297</t>
  </si>
  <si>
    <t>1,401</t>
  </si>
  <si>
    <t>Other Current Liabilities</t>
  </si>
  <si>
    <t>1,034</t>
  </si>
  <si>
    <t>1,051</t>
  </si>
  <si>
    <t>Total Current Liabilities</t>
  </si>
  <si>
    <t>5,513</t>
  </si>
  <si>
    <t>6,497</t>
  </si>
  <si>
    <t>7,222</t>
  </si>
  <si>
    <t>6,942</t>
  </si>
  <si>
    <t>8,641</t>
  </si>
  <si>
    <t>8,704</t>
  </si>
  <si>
    <t>9,227</t>
  </si>
  <si>
    <t>8,763</t>
  </si>
  <si>
    <t>9,196</t>
  </si>
  <si>
    <t>10,098</t>
  </si>
  <si>
    <t>Long-term Debt</t>
  </si>
  <si>
    <t>6,896</t>
  </si>
  <si>
    <t>9,440</t>
  </si>
  <si>
    <t>9,916</t>
  </si>
  <si>
    <t>9,018</t>
  </si>
  <si>
    <t>5,881</t>
  </si>
  <si>
    <t>5,971</t>
  </si>
  <si>
    <t>6,449</t>
  </si>
  <si>
    <t>7,056</t>
  </si>
  <si>
    <t>Capital Leases</t>
  </si>
  <si>
    <t>7,691</t>
  </si>
  <si>
    <t>7,522</t>
  </si>
  <si>
    <t>7,542</t>
  </si>
  <si>
    <t>7,714</t>
  </si>
  <si>
    <t>Other Non-current Liabilities</t>
  </si>
  <si>
    <t>1,332</t>
  </si>
  <si>
    <t>3,433</t>
  </si>
  <si>
    <t>3,998</t>
  </si>
  <si>
    <t>3,996</t>
  </si>
  <si>
    <t>3,830</t>
  </si>
  <si>
    <t>2,892</t>
  </si>
  <si>
    <t>2,099</t>
  </si>
  <si>
    <t>2,020</t>
  </si>
  <si>
    <t>1,928</t>
  </si>
  <si>
    <t>1,823</t>
  </si>
  <si>
    <t>Total Liabilities</t>
  </si>
  <si>
    <t>13,741</t>
  </si>
  <si>
    <t>20,972</t>
  </si>
  <si>
    <t>21,233</t>
  </si>
  <si>
    <t>21,408</t>
  </si>
  <si>
    <t>22,013</t>
  </si>
  <si>
    <t>17,975</t>
  </si>
  <si>
    <t>24,988</t>
  </si>
  <si>
    <t>24,754</t>
  </si>
  <si>
    <t>24,877</t>
  </si>
  <si>
    <t>26,691</t>
  </si>
  <si>
    <t>Common Stock</t>
  </si>
  <si>
    <t>1,642</t>
  </si>
  <si>
    <t>7,857</t>
  </si>
  <si>
    <t>7,851</t>
  </si>
  <si>
    <t>7,692</t>
  </si>
  <si>
    <t>7,445</t>
  </si>
  <si>
    <t>7,162</t>
  </si>
  <si>
    <t>7,044</t>
  </si>
  <si>
    <t>6,824</t>
  </si>
  <si>
    <t>6,631</t>
  </si>
  <si>
    <t>6,465</t>
  </si>
  <si>
    <t>Additional Paid In Capital</t>
  </si>
  <si>
    <t>Retained Earnings</t>
  </si>
  <si>
    <t>5,271</t>
  </si>
  <si>
    <t>4,810</t>
  </si>
  <si>
    <t>4,914</t>
  </si>
  <si>
    <t>4,944</t>
  </si>
  <si>
    <t>5,280</t>
  </si>
  <si>
    <t>4,580</t>
  </si>
  <si>
    <t>3,822</t>
  </si>
  <si>
    <t>3,813</t>
  </si>
  <si>
    <t>4,591</t>
  </si>
  <si>
    <t>4,461</t>
  </si>
  <si>
    <t>Treasury Stock</t>
  </si>
  <si>
    <t>Other Common Equity Adj</t>
  </si>
  <si>
    <t>Common Equity</t>
  </si>
  <si>
    <t>7,000</t>
  </si>
  <si>
    <t>12,779</t>
  </si>
  <si>
    <t>12,890</t>
  </si>
  <si>
    <t>12,781</t>
  </si>
  <si>
    <t>12,873</t>
  </si>
  <si>
    <t>11,898</t>
  </si>
  <si>
    <t>11,013</t>
  </si>
  <si>
    <t>10,767</t>
  </si>
  <si>
    <t>11,352</t>
  </si>
  <si>
    <t>11,078</t>
  </si>
  <si>
    <t>Total Preferred Equity</t>
  </si>
  <si>
    <t>Minority Interest, Total</t>
  </si>
  <si>
    <t>Other Equity</t>
  </si>
  <si>
    <t>Total Equity</t>
  </si>
  <si>
    <t>12,787</t>
  </si>
  <si>
    <t>13,124</t>
  </si>
  <si>
    <t>13,028</t>
  </si>
  <si>
    <t>13,134</t>
  </si>
  <si>
    <t>12,178</t>
  </si>
  <si>
    <t>11,321</t>
  </si>
  <si>
    <t>11,119</t>
  </si>
  <si>
    <t>11,737</t>
  </si>
  <si>
    <t>11,456</t>
  </si>
  <si>
    <t>Total Liabilities And Equity</t>
  </si>
  <si>
    <t>Cash And Short Term Investments</t>
  </si>
  <si>
    <t>2,550</t>
  </si>
  <si>
    <t>1,020</t>
  </si>
  <si>
    <t>1,082</t>
  </si>
  <si>
    <t>1,555</t>
  </si>
  <si>
    <t>2,344</t>
  </si>
  <si>
    <t>1,159</t>
  </si>
  <si>
    <t>1,190</t>
  </si>
  <si>
    <t>1,937</t>
  </si>
  <si>
    <t>2,441</t>
  </si>
  <si>
    <t>1,935</t>
  </si>
  <si>
    <t>Total Debt</t>
  </si>
  <si>
    <t>8,509</t>
  </si>
  <si>
    <t>12,454</t>
  </si>
  <si>
    <t>11,704</t>
  </si>
  <si>
    <t>11,650</t>
  </si>
  <si>
    <t>11,927</t>
  </si>
  <si>
    <t>8,997</t>
  </si>
  <si>
    <t>16,952</t>
  </si>
  <si>
    <t>16,608</t>
  </si>
  <si>
    <t>16,554</t>
  </si>
  <si>
    <t>17,606</t>
  </si>
  <si>
    <t>Income Statement</t>
  </si>
  <si>
    <t>Revenue</t>
  </si>
  <si>
    <t>32,371</t>
  </si>
  <si>
    <t>42,611</t>
  </si>
  <si>
    <t>45,394</t>
  </si>
  <si>
    <t>46,385</t>
  </si>
  <si>
    <t>46,587</t>
  </si>
  <si>
    <t>46,693</t>
  </si>
  <si>
    <t>48,037</t>
  </si>
  <si>
    <t>52,714</t>
  </si>
  <si>
    <t>53,170</t>
  </si>
  <si>
    <t>56,504</t>
  </si>
  <si>
    <t>Revenue Growth (YoY)</t>
  </si>
  <si>
    <t>2.4%</t>
  </si>
  <si>
    <t>31.6%</t>
  </si>
  <si>
    <t>6.5%</t>
  </si>
  <si>
    <t>2.2%</t>
  </si>
  <si>
    <t>0.4%</t>
  </si>
  <si>
    <t>0.2%</t>
  </si>
  <si>
    <t>2.9%</t>
  </si>
  <si>
    <t>9.7%</t>
  </si>
  <si>
    <t>0.9%</t>
  </si>
  <si>
    <t>6.3%</t>
  </si>
  <si>
    <t>Cost of Revenues</t>
  </si>
  <si>
    <t>-24,701</t>
  </si>
  <si>
    <t>-31,265</t>
  </si>
  <si>
    <t>-32,800</t>
  </si>
  <si>
    <t>-33,206</t>
  </si>
  <si>
    <t>-32,913</t>
  </si>
  <si>
    <t>-32,499</t>
  </si>
  <si>
    <t>-33,281</t>
  </si>
  <si>
    <t>-36,725</t>
  </si>
  <si>
    <t>-36,436</t>
  </si>
  <si>
    <t>-38,528</t>
  </si>
  <si>
    <t>Gross Profit</t>
  </si>
  <si>
    <t>7,670</t>
  </si>
  <si>
    <t>11,346</t>
  </si>
  <si>
    <t>12,594</t>
  </si>
  <si>
    <t>13,179</t>
  </si>
  <si>
    <t>13,674</t>
  </si>
  <si>
    <t>14,194</t>
  </si>
  <si>
    <t>14,756</t>
  </si>
  <si>
    <t>15,989</t>
  </si>
  <si>
    <t>16,734</t>
  </si>
  <si>
    <t>17,976</t>
  </si>
  <si>
    <t>Gross Profit Margin</t>
  </si>
  <si>
    <t>23.7%</t>
  </si>
  <si>
    <t>26.6%</t>
  </si>
  <si>
    <t>27.7%</t>
  </si>
  <si>
    <t>28.4%</t>
  </si>
  <si>
    <t>29.4%</t>
  </si>
  <si>
    <t>30.4%</t>
  </si>
  <si>
    <t>30.7%</t>
  </si>
  <si>
    <t>30.3%</t>
  </si>
  <si>
    <t>31.5%</t>
  </si>
  <si>
    <t>31.8%</t>
  </si>
  <si>
    <t>R&amp;D Expenses</t>
  </si>
  <si>
    <t>Selling, General &amp; Admin Expenses</t>
  </si>
  <si>
    <t>-6,341</t>
  </si>
  <si>
    <t>-9,838</t>
  </si>
  <si>
    <t>-10,727</t>
  </si>
  <si>
    <t>-10,921</t>
  </si>
  <si>
    <t>-12,060</t>
  </si>
  <si>
    <t>-12,199</t>
  </si>
  <si>
    <t>-12,418</t>
  </si>
  <si>
    <t>-13,615</t>
  </si>
  <si>
    <t>-13,751</t>
  </si>
  <si>
    <t>-14,580</t>
  </si>
  <si>
    <t>Other Inc / (Exp)</t>
  </si>
  <si>
    <t>Operating Expenses</t>
  </si>
  <si>
    <t>-6,491</t>
  </si>
  <si>
    <t>-10,731</t>
  </si>
  <si>
    <t>-11,087</t>
  </si>
  <si>
    <t>-11,213</t>
  </si>
  <si>
    <t>-11,634</t>
  </si>
  <si>
    <t>-12,458</t>
  </si>
  <si>
    <t>-12,493</t>
  </si>
  <si>
    <t>-13,632</t>
  </si>
  <si>
    <t>-13,616</t>
  </si>
  <si>
    <t>-14,619</t>
  </si>
  <si>
    <t>Operating Income</t>
  </si>
  <si>
    <t>1,179</t>
  </si>
  <si>
    <t>1,507</t>
  </si>
  <si>
    <t>1,966</t>
  </si>
  <si>
    <t>2,040</t>
  </si>
  <si>
    <t>1,736</t>
  </si>
  <si>
    <t>2,263</t>
  </si>
  <si>
    <t>2,357</t>
  </si>
  <si>
    <t>3,118</t>
  </si>
  <si>
    <t>3,357</t>
  </si>
  <si>
    <t>Net Interest Expenses</t>
  </si>
  <si>
    <t>EBT, Incl. Unusual Items</t>
  </si>
  <si>
    <t>1,439</t>
  </si>
  <si>
    <t>1,675</t>
  </si>
  <si>
    <t>1,359</t>
  </si>
  <si>
    <t>1,523</t>
  </si>
  <si>
    <t>1,623</t>
  </si>
  <si>
    <t>2,442</t>
  </si>
  <si>
    <t>2,659</t>
  </si>
  <si>
    <t>Earnings of Discontinued Ops.</t>
  </si>
  <si>
    <t>Income Tax Expense</t>
  </si>
  <si>
    <t>Net Income to Company</t>
  </si>
  <si>
    <t>1,541</t>
  </si>
  <si>
    <t>1,131</t>
  </si>
  <si>
    <t>1,192</t>
  </si>
  <si>
    <t>1,994</t>
  </si>
  <si>
    <t>Minority Interest in Earnings</t>
  </si>
  <si>
    <t>Net Income to Stockholders</t>
  </si>
  <si>
    <t>1,517</t>
  </si>
  <si>
    <t>1,081</t>
  </si>
  <si>
    <t>1,108</t>
  </si>
  <si>
    <t>1,875</t>
  </si>
  <si>
    <t>1,921</t>
  </si>
  <si>
    <t>Preferred Dividends &amp; Other Adj.</t>
  </si>
  <si>
    <t>Net Income to Common Excl Extra Items</t>
  </si>
  <si>
    <t>1,274</t>
  </si>
  <si>
    <t>1,069</t>
  </si>
  <si>
    <t>1,096</t>
  </si>
  <si>
    <t>1,863</t>
  </si>
  <si>
    <t>1,909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</si>
  <si>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</si>
  <si>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</si>
  <si>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</si>
  <si>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</si>
  <si>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</si>
  <si>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2,148</t>
  </si>
  <si>
    <t>2,725</t>
  </si>
  <si>
    <t>3,238</t>
  </si>
  <si>
    <t>3,572</t>
  </si>
  <si>
    <t>2,937</t>
  </si>
  <si>
    <t>3,323</t>
  </si>
  <si>
    <t>3,631</t>
  </si>
  <si>
    <t>3,715</t>
  </si>
  <si>
    <t>4,786</t>
  </si>
  <si>
    <t>EBIT</t>
  </si>
  <si>
    <t>1,329</t>
  </si>
  <si>
    <t>1,508</t>
  </si>
  <si>
    <t>1,867</t>
  </si>
  <si>
    <t>2,258</t>
  </si>
  <si>
    <t>1,614</t>
  </si>
  <si>
    <t>1,995</t>
  </si>
  <si>
    <t>2,338</t>
  </si>
  <si>
    <t>2,374</t>
  </si>
  <si>
    <t>2,983</t>
  </si>
  <si>
    <t>3,396</t>
  </si>
  <si>
    <t>Revenue (Reported)</t>
  </si>
  <si>
    <t>Operating Income (Reported)</t>
  </si>
  <si>
    <t>1,321</t>
  </si>
  <si>
    <t>1,601</t>
  </si>
  <si>
    <t>2,092</t>
  </si>
  <si>
    <t>2,049</t>
  </si>
  <si>
    <t>1,923</t>
  </si>
  <si>
    <t>2,270</t>
  </si>
  <si>
    <t>2,365</t>
  </si>
  <si>
    <t>3,342</t>
  </si>
  <si>
    <t>Operating Income (Adjusted)</t>
  </si>
  <si>
    <t>Cash Flow Statement</t>
  </si>
  <si>
    <t>Depreciation &amp; Amortization (CF)</t>
  </si>
  <si>
    <t>1,217</t>
  </si>
  <si>
    <t>1,371</t>
  </si>
  <si>
    <t>1,323</t>
  </si>
  <si>
    <t>1,328</t>
  </si>
  <si>
    <t>2,245</t>
  </si>
  <si>
    <t>2,306</t>
  </si>
  <si>
    <t>2,326</t>
  </si>
  <si>
    <t>2,414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</si>
  <si>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</si>
  <si>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</si>
  <si>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</si>
  <si>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</si>
  <si>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</si>
  <si>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-1,002</t>
  </si>
  <si>
    <t>Other Operating Activities</t>
  </si>
  <si>
    <t>1,384</t>
  </si>
  <si>
    <t>1,040</t>
  </si>
  <si>
    <t>Cash from Operations</t>
  </si>
  <si>
    <t>1,491</t>
  </si>
  <si>
    <t>2,569</t>
  </si>
  <si>
    <t>3,079</t>
  </si>
  <si>
    <t>3,519</t>
  </si>
  <si>
    <t>3,209</t>
  </si>
  <si>
    <t>2,501</t>
  </si>
  <si>
    <t>3,960</t>
  </si>
  <si>
    <t>5,191</t>
  </si>
  <si>
    <t>4,827</t>
  </si>
  <si>
    <t>4,755</t>
  </si>
  <si>
    <t>Capital Expenditures</t>
  </si>
  <si>
    <t>-1,008</t>
  </si>
  <si>
    <t>-1,010</t>
  </si>
  <si>
    <t>-1,152</t>
  </si>
  <si>
    <t>Cash Acquisitions</t>
  </si>
  <si>
    <t>-6,619</t>
  </si>
  <si>
    <t>-1,601</t>
  </si>
  <si>
    <t>Other Investing Activities</t>
  </si>
  <si>
    <t>1,791</t>
  </si>
  <si>
    <t>Cash from Investing</t>
  </si>
  <si>
    <t>-1,839</t>
  </si>
  <si>
    <t>-5,684</t>
  </si>
  <si>
    <t>-1,238</t>
  </si>
  <si>
    <t>-1,437</t>
  </si>
  <si>
    <t>-1,034</t>
  </si>
  <si>
    <t>-3,296</t>
  </si>
  <si>
    <t>-1,376</t>
  </si>
  <si>
    <t>-1,271</t>
  </si>
  <si>
    <t>-2,368</t>
  </si>
  <si>
    <t>Dividends Paid (Ex Special Dividends)</t>
  </si>
  <si>
    <t>Special Dividend Paid</t>
  </si>
  <si>
    <t>Long-Term Debt Issued</t>
  </si>
  <si>
    <t>2,770</t>
  </si>
  <si>
    <t>5,865</t>
  </si>
  <si>
    <t>1,186</t>
  </si>
  <si>
    <t>4,880</t>
  </si>
  <si>
    <t>1,417</t>
  </si>
  <si>
    <t>1,818</t>
  </si>
  <si>
    <t>Long-Term Debt Repaid</t>
  </si>
  <si>
    <t>-3,336</t>
  </si>
  <si>
    <t>-1,783</t>
  </si>
  <si>
    <t>-1,049</t>
  </si>
  <si>
    <t>-2,715</t>
  </si>
  <si>
    <t>-1,905</t>
  </si>
  <si>
    <t>-2,510</t>
  </si>
  <si>
    <t>-1,623</t>
  </si>
  <si>
    <t>-2,237</t>
  </si>
  <si>
    <t>Repurchase of Common Stock</t>
  </si>
  <si>
    <t>-1,139</t>
  </si>
  <si>
    <t>-1,118</t>
  </si>
  <si>
    <t>-1,250</t>
  </si>
  <si>
    <t>-1,396</t>
  </si>
  <si>
    <t>Other Financing Activities</t>
  </si>
  <si>
    <t>Cash from Financing</t>
  </si>
  <si>
    <t>1,521</t>
  </si>
  <si>
    <t>1,845</t>
  </si>
  <si>
    <t>-1,782</t>
  </si>
  <si>
    <t>-1,685</t>
  </si>
  <si>
    <t>-3,606</t>
  </si>
  <si>
    <t>-3,282</t>
  </si>
  <si>
    <t>-3,249</t>
  </si>
  <si>
    <t>-2,751</t>
  </si>
  <si>
    <t>Beginning Cash (CF)</t>
  </si>
  <si>
    <t>1,079</t>
  </si>
  <si>
    <t>Foreign Exchange Rate Adjustments</t>
  </si>
  <si>
    <t>Additions / Reductions</t>
  </si>
  <si>
    <t>1,173</t>
  </si>
  <si>
    <t>-1,270</t>
  </si>
  <si>
    <t>Ending Cash (CF)</t>
  </si>
  <si>
    <t>Levered Free Cash Flow</t>
  </si>
  <si>
    <t>1,713</t>
  </si>
  <si>
    <t>2,071</t>
  </si>
  <si>
    <t>2,623</t>
  </si>
  <si>
    <t>2,230</t>
  </si>
  <si>
    <t>3,143</t>
  </si>
  <si>
    <t>4,024</t>
  </si>
  <si>
    <t>3,603</t>
  </si>
  <si>
    <t>Cash Interest Paid</t>
  </si>
  <si>
    <t>Valuation Ratios</t>
  </si>
  <si>
    <t>Price Close (Split Adjusted)</t>
  </si>
  <si>
    <t>Market Cap</t>
  </si>
  <si>
    <t>11,963.537</t>
  </si>
  <si>
    <t>25,628.237</t>
  </si>
  <si>
    <t>26,916.008</t>
  </si>
  <si>
    <t>28,505.26</t>
  </si>
  <si>
    <t>26,423.318</t>
  </si>
  <si>
    <t>22,911.221</t>
  </si>
  <si>
    <t>24,351.867</t>
  </si>
  <si>
    <t>21,910.515</t>
  </si>
  <si>
    <t>34,557.995</t>
  </si>
  <si>
    <t>38,792.053</t>
  </si>
  <si>
    <t>Total Enterprise Value (TEV)</t>
  </si>
  <si>
    <t>18,400.537</t>
  </si>
  <si>
    <t>38,068.237</t>
  </si>
  <si>
    <t>37,747.008</t>
  </si>
  <si>
    <t>38,697.26</t>
  </si>
  <si>
    <t>36,578.318</t>
  </si>
  <si>
    <t>37,373.221</t>
  </si>
  <si>
    <t>40,448.867</t>
  </si>
  <si>
    <t>37,162.515</t>
  </si>
  <si>
    <t>49,094.995</t>
  </si>
  <si>
    <t>54,945.053</t>
  </si>
  <si>
    <t>Enterprise Value (EV)</t>
  </si>
  <si>
    <t>56,269.212</t>
  </si>
  <si>
    <t>EV/EBITDA</t>
  </si>
  <si>
    <t>8.9x</t>
  </si>
  <si>
    <t>15.1x</t>
  </si>
  <si>
    <t>11.3x</t>
  </si>
  <si>
    <t>9.6x</t>
  </si>
  <si>
    <t>14.4x</t>
  </si>
  <si>
    <t>9.4x</t>
  </si>
  <si>
    <t>10.3x</t>
  </si>
  <si>
    <t>11.8x</t>
  </si>
  <si>
    <t>EV / EBIT</t>
  </si>
  <si>
    <t>14.6x</t>
  </si>
  <si>
    <t>30.3x</t>
  </si>
  <si>
    <t>19.1x</t>
  </si>
  <si>
    <t>18.4x</t>
  </si>
  <si>
    <t>14.8x</t>
  </si>
  <si>
    <t>18.0x</t>
  </si>
  <si>
    <t>16.4x</t>
  </si>
  <si>
    <t>16.7x</t>
  </si>
  <si>
    <t>16.6x</t>
  </si>
  <si>
    <t>EV / LTM EBITDA - CAPEX</t>
  </si>
  <si>
    <t>16.0x</t>
  </si>
  <si>
    <t>22.8x</t>
  </si>
  <si>
    <t>16.1x</t>
  </si>
  <si>
    <t>12.8x</t>
  </si>
  <si>
    <t>23.6x</t>
  </si>
  <si>
    <t>12.0x</t>
  </si>
  <si>
    <t>13.1x</t>
  </si>
  <si>
    <t>14.1x</t>
  </si>
  <si>
    <t>15.5x</t>
  </si>
  <si>
    <t>EV / Free Cash Flow</t>
  </si>
  <si>
    <t>62.0x</t>
  </si>
  <si>
    <t>-77.2x</t>
  </si>
  <si>
    <t>19.0x</t>
  </si>
  <si>
    <t>20.1x</t>
  </si>
  <si>
    <t>40.3x</t>
  </si>
  <si>
    <t>18.8x</t>
  </si>
  <si>
    <t>13.8x</t>
  </si>
  <si>
    <t>16.2x</t>
  </si>
  <si>
    <t>24.4x</t>
  </si>
  <si>
    <t>EV / Invested Capital</t>
  </si>
  <si>
    <t>1.2x</t>
  </si>
  <si>
    <t>1.5x</t>
  </si>
  <si>
    <t>1.6x</t>
  </si>
  <si>
    <t>1.3x</t>
  </si>
  <si>
    <t>1.4x</t>
  </si>
  <si>
    <t>1.8x</t>
  </si>
  <si>
    <t>1.9x</t>
  </si>
  <si>
    <t>EV / Revenue</t>
  </si>
  <si>
    <t>0.6x</t>
  </si>
  <si>
    <t>1.0x</t>
  </si>
  <si>
    <t>0.8x</t>
  </si>
  <si>
    <t>0.7x</t>
  </si>
  <si>
    <t>0.9x</t>
  </si>
  <si>
    <t>P/E Ratio</t>
  </si>
  <si>
    <t>18.3x</t>
  </si>
  <si>
    <t>-320.4x</t>
  </si>
  <si>
    <t>36.2x</t>
  </si>
  <si>
    <t>33.0x</t>
  </si>
  <si>
    <t>15.8x</t>
  </si>
  <si>
    <t>82.1x</t>
  </si>
  <si>
    <t>23.3x</t>
  </si>
  <si>
    <t>21.8x</t>
  </si>
  <si>
    <t>21.1x</t>
  </si>
  <si>
    <t>Price/Book</t>
  </si>
  <si>
    <t>1.7x</t>
  </si>
  <si>
    <t>2.0x</t>
  </si>
  <si>
    <t>2.1x</t>
  </si>
  <si>
    <t>2.2x</t>
  </si>
  <si>
    <t>3.2x</t>
  </si>
  <si>
    <t>3.6x</t>
  </si>
  <si>
    <t>Price / Operating Cash Flow</t>
  </si>
  <si>
    <t>8.8x</t>
  </si>
  <si>
    <t>10.9x</t>
  </si>
  <si>
    <t>7.8x</t>
  </si>
  <si>
    <t>7.0x</t>
  </si>
  <si>
    <t>7.4x</t>
  </si>
  <si>
    <t>4.6x</t>
  </si>
  <si>
    <t>6.7x</t>
  </si>
  <si>
    <t>8.5x</t>
  </si>
  <si>
    <t>Price / LTM Sales</t>
  </si>
  <si>
    <t>0.4x</t>
  </si>
  <si>
    <t>0.5x</t>
  </si>
  <si>
    <t>Altman Z-Score</t>
  </si>
  <si>
    <t>Piotroski Score</t>
  </si>
  <si>
    <t>Dividend Per Share</t>
  </si>
  <si>
    <t>Dividend Yield</t>
  </si>
  <si>
    <t>1.6%</t>
  </si>
  <si>
    <t>2.1%</t>
  </si>
  <si>
    <t>2.0%</t>
  </si>
  <si>
    <t>1.4%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</si>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</sst>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19BBF913-3A1E-4B36-C845-BC67343C8D0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>
        <v>999</v>
      </c>
      <c r="F12" s="3" t="s">
        <v>27</v>
      </c>
      <c r="G12" s="3" t="s">
        <v>28</v>
      </c>
      <c r="H12" s="3" t="s">
        <v>29</v>
      </c>
      <c r="I12" s="3" t="s">
        <v>30</v>
      </c>
      <c r="J12" s="3" t="s">
        <v>31</v>
      </c>
      <c r="K12" s="3" t="s">
        <v>32</v>
      </c>
      <c r="L12" s="3" t="s">
        <v>33</v>
      </c>
      <c r="M12" s="3" t="s">
        <v>34</v>
      </c>
    </row>
    <row r="13" spans="3:13" ht="12.75" x14ac:dyDescent="0.2">
      <c r="C13" s="3" t="s">
        <v>35</v>
      </c>
      <c r="D13" s="3">
        <v>290</v>
      </c>
      <c r="E13" s="3">
        <v>21</v>
      </c>
      <c r="F13" s="3">
        <v>64</v>
      </c>
      <c r="G13" s="3">
        <v>241</v>
      </c>
      <c r="H13" s="3">
        <v>546</v>
      </c>
      <c r="I13" s="3">
        <v>94</v>
      </c>
      <c r="J13" s="3">
        <v>57</v>
      </c>
      <c r="K13" s="3">
        <v>269</v>
      </c>
      <c r="L13" s="3">
        <v>464</v>
      </c>
      <c r="M13" s="3">
        <v>326</v>
      </c>
    </row>
    <row r="14" spans="3:13" ht="12.75" x14ac:dyDescent="0.2">
      <c r="C14" s="3" t="s">
        <v>36</v>
      </c>
      <c r="D14" s="3" t="s">
        <v>37</v>
      </c>
      <c r="E14" s="3" t="s">
        <v>38</v>
      </c>
      <c r="F14" s="3" t="s">
        <v>39</v>
      </c>
      <c r="G14" s="3" t="s">
        <v>40</v>
      </c>
      <c r="H14" s="3" t="s">
        <v>41</v>
      </c>
      <c r="I14" s="3" t="s">
        <v>42</v>
      </c>
      <c r="J14" s="3" t="s">
        <v>43</v>
      </c>
      <c r="K14" s="3" t="s">
        <v>44</v>
      </c>
      <c r="L14" s="3" t="s">
        <v>45</v>
      </c>
      <c r="M14" s="3" t="s">
        <v>46</v>
      </c>
    </row>
    <row r="15" spans="3:13" ht="12.75" x14ac:dyDescent="0.2">
      <c r="C15" s="3" t="s">
        <v>47</v>
      </c>
      <c r="D15" s="3" t="s">
        <v>48</v>
      </c>
      <c r="E15" s="3" t="s">
        <v>49</v>
      </c>
      <c r="F15" s="3" t="s">
        <v>50</v>
      </c>
      <c r="G15" s="3" t="s">
        <v>51</v>
      </c>
      <c r="H15" s="3" t="s">
        <v>52</v>
      </c>
      <c r="I15" s="3" t="s">
        <v>53</v>
      </c>
      <c r="J15" s="3" t="s">
        <v>54</v>
      </c>
      <c r="K15" s="3" t="s">
        <v>55</v>
      </c>
      <c r="L15" s="3" t="s">
        <v>56</v>
      </c>
      <c r="M15" s="3" t="s">
        <v>57</v>
      </c>
    </row>
    <row r="16" spans="3:13" ht="12.75" x14ac:dyDescent="0.2">
      <c r="C16" s="3" t="s">
        <v>58</v>
      </c>
      <c r="D16" s="3">
        <v>73</v>
      </c>
      <c r="E16" s="3">
        <v>204</v>
      </c>
      <c r="F16" s="3">
        <v>228</v>
      </c>
      <c r="G16" s="3">
        <v>172</v>
      </c>
      <c r="H16" s="3">
        <v>190</v>
      </c>
      <c r="I16" s="3">
        <v>290</v>
      </c>
      <c r="J16" s="3">
        <v>205</v>
      </c>
      <c r="K16" s="3">
        <v>213</v>
      </c>
      <c r="L16" s="3">
        <v>243</v>
      </c>
      <c r="M16" s="3">
        <v>333</v>
      </c>
    </row>
    <row r="17" spans="3:13" ht="12.75" x14ac:dyDescent="0.2">
      <c r="C17" s="3" t="s">
        <v>59</v>
      </c>
      <c r="D17" s="3">
        <v>24</v>
      </c>
      <c r="E17" s="3">
        <v>33</v>
      </c>
      <c r="F17" s="3">
        <v>108</v>
      </c>
      <c r="G17" s="3">
        <v>58</v>
      </c>
      <c r="H17" s="3">
        <v>67</v>
      </c>
      <c r="I17" s="3">
        <v>858</v>
      </c>
      <c r="J17" s="3">
        <v>111</v>
      </c>
      <c r="K17" s="3">
        <v>111</v>
      </c>
      <c r="L17" s="3">
        <v>398</v>
      </c>
      <c r="M17" s="3">
        <v>101</v>
      </c>
    </row>
    <row r="18" spans="3:13" ht="12.75" x14ac:dyDescent="0.2">
      <c r="C18" s="3" t="s">
        <v>60</v>
      </c>
      <c r="D18" s="3" t="s">
        <v>61</v>
      </c>
      <c r="E18" s="3" t="s">
        <v>62</v>
      </c>
      <c r="F18" s="3" t="s">
        <v>63</v>
      </c>
      <c r="G18" s="3" t="s">
        <v>64</v>
      </c>
      <c r="H18" s="3" t="s">
        <v>65</v>
      </c>
      <c r="I18" s="3" t="s">
        <v>66</v>
      </c>
      <c r="J18" s="3" t="s">
        <v>67</v>
      </c>
      <c r="K18" s="3" t="s">
        <v>68</v>
      </c>
      <c r="L18" s="3" t="s">
        <v>69</v>
      </c>
      <c r="M18" s="3" t="s">
        <v>70</v>
      </c>
    </row>
    <row r="19" spans="3:13" ht="12.75" x14ac:dyDescent="0.2"/>
    <row r="20" spans="3:13" ht="12.75" x14ac:dyDescent="0.2">
      <c r="C20" s="3" t="s">
        <v>71</v>
      </c>
      <c r="D20" s="3" t="s">
        <v>72</v>
      </c>
      <c r="E20" s="3" t="s">
        <v>73</v>
      </c>
      <c r="F20" s="3" t="s">
        <v>74</v>
      </c>
      <c r="G20" s="3" t="s">
        <v>75</v>
      </c>
      <c r="H20" s="3" t="s">
        <v>76</v>
      </c>
      <c r="I20" s="3" t="s">
        <v>77</v>
      </c>
      <c r="J20" s="3" t="s">
        <v>78</v>
      </c>
      <c r="K20" s="3" t="s">
        <v>79</v>
      </c>
      <c r="L20" s="3" t="s">
        <v>80</v>
      </c>
      <c r="M20" s="3" t="s">
        <v>81</v>
      </c>
    </row>
    <row r="21" spans="3:13" ht="12.75" x14ac:dyDescent="0.2">
      <c r="C21" s="3" t="s">
        <v>82</v>
      </c>
      <c r="D21" s="3" t="s">
        <v>83</v>
      </c>
      <c r="E21" s="3" t="s">
        <v>83</v>
      </c>
      <c r="F21" s="3" t="s">
        <v>83</v>
      </c>
      <c r="G21" s="3" t="s">
        <v>83</v>
      </c>
      <c r="H21" s="3" t="s">
        <v>83</v>
      </c>
      <c r="I21" s="3" t="s">
        <v>83</v>
      </c>
      <c r="J21" s="3" t="s">
        <v>83</v>
      </c>
      <c r="K21" s="3" t="s">
        <v>83</v>
      </c>
      <c r="L21" s="3" t="s">
        <v>83</v>
      </c>
      <c r="M21" s="3" t="s">
        <v>83</v>
      </c>
    </row>
    <row r="22" spans="3:13" ht="12.75" x14ac:dyDescent="0.2">
      <c r="C22" s="3" t="s">
        <v>84</v>
      </c>
      <c r="D22" s="3" t="s">
        <v>83</v>
      </c>
      <c r="E22" s="3">
        <v>787</v>
      </c>
      <c r="F22" s="3">
        <v>782</v>
      </c>
      <c r="G22" s="3">
        <v>872</v>
      </c>
      <c r="H22" s="3">
        <v>860</v>
      </c>
      <c r="I22" s="3">
        <v>896</v>
      </c>
      <c r="J22" s="3">
        <v>987</v>
      </c>
      <c r="K22" s="3" t="s">
        <v>85</v>
      </c>
      <c r="L22" s="3" t="s">
        <v>86</v>
      </c>
      <c r="M22" s="3" t="s">
        <v>87</v>
      </c>
    </row>
    <row r="23" spans="3:13" ht="12.75" x14ac:dyDescent="0.2">
      <c r="C23" s="3" t="s">
        <v>88</v>
      </c>
      <c r="D23" s="3">
        <v>136</v>
      </c>
      <c r="E23" s="3">
        <v>147</v>
      </c>
      <c r="F23" s="3">
        <v>128</v>
      </c>
      <c r="G23" s="3">
        <v>84</v>
      </c>
      <c r="H23" s="3">
        <v>75</v>
      </c>
      <c r="I23" s="3">
        <v>31</v>
      </c>
      <c r="J23" s="3">
        <v>22</v>
      </c>
      <c r="K23" s="3">
        <v>130</v>
      </c>
      <c r="L23" s="3">
        <v>193</v>
      </c>
      <c r="M23" s="3">
        <v>399</v>
      </c>
    </row>
    <row r="24" spans="3:13" ht="12.75" x14ac:dyDescent="0.2">
      <c r="C24" s="3" t="s">
        <v>89</v>
      </c>
      <c r="D24" s="3">
        <v>943</v>
      </c>
      <c r="E24" s="3" t="s">
        <v>90</v>
      </c>
      <c r="F24" s="3" t="s">
        <v>91</v>
      </c>
      <c r="G24" s="3" t="s">
        <v>92</v>
      </c>
      <c r="H24" s="3" t="s">
        <v>93</v>
      </c>
      <c r="I24" s="3" t="s">
        <v>94</v>
      </c>
      <c r="J24" s="3" t="s">
        <v>95</v>
      </c>
      <c r="K24" s="3" t="s">
        <v>96</v>
      </c>
      <c r="L24" s="3" t="s">
        <v>97</v>
      </c>
      <c r="M24" s="3" t="s">
        <v>98</v>
      </c>
    </row>
    <row r="25" spans="3:13" ht="12.75" x14ac:dyDescent="0.2">
      <c r="C25" s="3" t="s">
        <v>99</v>
      </c>
      <c r="D25" s="3">
        <v>111</v>
      </c>
      <c r="E25" s="3" t="s">
        <v>100</v>
      </c>
      <c r="F25" s="3" t="s">
        <v>101</v>
      </c>
      <c r="G25" s="3" t="s">
        <v>102</v>
      </c>
      <c r="H25" s="3" t="s">
        <v>103</v>
      </c>
      <c r="I25" s="3" t="s">
        <v>104</v>
      </c>
      <c r="J25" s="3" t="s">
        <v>105</v>
      </c>
      <c r="K25" s="3" t="s">
        <v>106</v>
      </c>
      <c r="L25" s="3" t="s">
        <v>107</v>
      </c>
      <c r="M25" s="3" t="s">
        <v>108</v>
      </c>
    </row>
    <row r="26" spans="3:13" ht="12.75" x14ac:dyDescent="0.2">
      <c r="C26" s="3" t="s">
        <v>109</v>
      </c>
      <c r="D26" s="3" t="s">
        <v>110</v>
      </c>
      <c r="E26" s="3">
        <v>131</v>
      </c>
      <c r="F26" s="3">
        <v>168</v>
      </c>
      <c r="G26" s="3">
        <v>77</v>
      </c>
      <c r="H26" s="3">
        <v>43</v>
      </c>
      <c r="I26" s="3">
        <v>-82</v>
      </c>
      <c r="J26" s="3">
        <v>-130</v>
      </c>
      <c r="K26" s="3">
        <v>-392</v>
      </c>
      <c r="L26" s="3">
        <v>-245</v>
      </c>
      <c r="M26" s="3">
        <v>-649</v>
      </c>
    </row>
    <row r="27" spans="3:13" ht="12.75" x14ac:dyDescent="0.2">
      <c r="C27" s="3" t="s">
        <v>111</v>
      </c>
      <c r="D27" s="3" t="s">
        <v>112</v>
      </c>
      <c r="E27" s="3" t="s">
        <v>113</v>
      </c>
      <c r="F27" s="3" t="s">
        <v>114</v>
      </c>
      <c r="G27" s="3" t="s">
        <v>115</v>
      </c>
      <c r="H27" s="3" t="s">
        <v>116</v>
      </c>
      <c r="I27" s="3" t="s">
        <v>117</v>
      </c>
      <c r="J27" s="3" t="s">
        <v>118</v>
      </c>
      <c r="K27" s="3" t="s">
        <v>119</v>
      </c>
      <c r="L27" s="3" t="s">
        <v>120</v>
      </c>
      <c r="M27" s="3" t="s">
        <v>121</v>
      </c>
    </row>
    <row r="28" spans="3:13" ht="12.75" x14ac:dyDescent="0.2"/>
    <row r="29" spans="3:13" ht="12.75" x14ac:dyDescent="0.2">
      <c r="C29" s="3" t="s">
        <v>122</v>
      </c>
      <c r="D29" s="3" t="s">
        <v>123</v>
      </c>
      <c r="E29" s="3" t="s">
        <v>42</v>
      </c>
      <c r="F29" s="3" t="s">
        <v>124</v>
      </c>
      <c r="G29" s="3" t="s">
        <v>125</v>
      </c>
      <c r="H29" s="3" t="s">
        <v>126</v>
      </c>
      <c r="I29" s="3" t="s">
        <v>127</v>
      </c>
      <c r="J29" s="3" t="s">
        <v>128</v>
      </c>
      <c r="K29" s="3" t="s">
        <v>129</v>
      </c>
      <c r="L29" s="3" t="s">
        <v>130</v>
      </c>
      <c r="M29" s="3" t="s">
        <v>131</v>
      </c>
    </row>
    <row r="30" spans="3:13" ht="12.75" x14ac:dyDescent="0.2">
      <c r="C30" s="3" t="s">
        <v>132</v>
      </c>
      <c r="D30" s="3" t="s">
        <v>83</v>
      </c>
      <c r="E30" s="3">
        <v>3</v>
      </c>
      <c r="F30" s="3">
        <v>4</v>
      </c>
      <c r="G30" s="3">
        <v>10</v>
      </c>
      <c r="H30" s="3">
        <v>11</v>
      </c>
      <c r="I30" s="3" t="s">
        <v>83</v>
      </c>
      <c r="J30" s="3" t="s">
        <v>83</v>
      </c>
      <c r="K30" s="3" t="s">
        <v>83</v>
      </c>
      <c r="L30" s="3" t="s">
        <v>83</v>
      </c>
      <c r="M30" s="3" t="s">
        <v>83</v>
      </c>
    </row>
    <row r="31" spans="3:13" ht="12.75" x14ac:dyDescent="0.2">
      <c r="C31" s="3" t="s">
        <v>133</v>
      </c>
      <c r="D31" s="3">
        <v>605</v>
      </c>
      <c r="E31" s="3">
        <v>767</v>
      </c>
      <c r="F31" s="3">
        <v>693</v>
      </c>
      <c r="G31" s="3">
        <v>780</v>
      </c>
      <c r="H31" s="3">
        <v>750</v>
      </c>
      <c r="I31" s="3">
        <v>971</v>
      </c>
      <c r="J31" s="3">
        <v>743</v>
      </c>
      <c r="K31" s="3">
        <v>661</v>
      </c>
      <c r="L31" s="3">
        <v>502</v>
      </c>
      <c r="M31" s="3">
        <v>708</v>
      </c>
    </row>
    <row r="32" spans="3:13" ht="12.75" x14ac:dyDescent="0.2">
      <c r="C32" s="3" t="s">
        <v>134</v>
      </c>
      <c r="D32" s="3" t="s">
        <v>135</v>
      </c>
      <c r="E32" s="3">
        <v>607</v>
      </c>
      <c r="F32" s="3">
        <v>942</v>
      </c>
      <c r="G32" s="3">
        <v>347</v>
      </c>
      <c r="H32" s="3" t="s">
        <v>136</v>
      </c>
      <c r="I32" s="3" t="s">
        <v>137</v>
      </c>
      <c r="J32" s="3" t="s">
        <v>138</v>
      </c>
      <c r="K32" s="3">
        <v>597</v>
      </c>
      <c r="L32" s="3" t="s">
        <v>139</v>
      </c>
      <c r="M32" s="3">
        <v>727</v>
      </c>
    </row>
    <row r="33" spans="3:13" ht="12.75" x14ac:dyDescent="0.2">
      <c r="C33" s="3" t="s">
        <v>140</v>
      </c>
      <c r="D33" s="3" t="s">
        <v>83</v>
      </c>
      <c r="E33" s="3">
        <v>38</v>
      </c>
      <c r="F33" s="3">
        <v>56</v>
      </c>
      <c r="G33" s="3">
        <v>53</v>
      </c>
      <c r="H33" s="3">
        <v>44</v>
      </c>
      <c r="I33" s="3">
        <v>37</v>
      </c>
      <c r="J33" s="3" t="s">
        <v>141</v>
      </c>
      <c r="K33" s="3" t="s">
        <v>142</v>
      </c>
      <c r="L33" s="3" t="s">
        <v>143</v>
      </c>
      <c r="M33" s="3" t="s">
        <v>144</v>
      </c>
    </row>
    <row r="34" spans="3:13" ht="12.75" x14ac:dyDescent="0.2">
      <c r="C34" s="3" t="s">
        <v>145</v>
      </c>
      <c r="D34" s="3">
        <v>107</v>
      </c>
      <c r="E34" s="3">
        <v>555</v>
      </c>
      <c r="F34" s="3">
        <v>667</v>
      </c>
      <c r="G34" s="3">
        <v>902</v>
      </c>
      <c r="H34" s="3" t="s">
        <v>146</v>
      </c>
      <c r="I34" s="3">
        <v>803</v>
      </c>
      <c r="J34" s="3">
        <v>622</v>
      </c>
      <c r="K34" s="3">
        <v>742</v>
      </c>
      <c r="L34" s="3">
        <v>967</v>
      </c>
      <c r="M34" s="3" t="s">
        <v>147</v>
      </c>
    </row>
    <row r="35" spans="3:13" ht="12.75" x14ac:dyDescent="0.2">
      <c r="C35" s="3" t="s">
        <v>148</v>
      </c>
      <c r="D35" s="3" t="s">
        <v>149</v>
      </c>
      <c r="E35" s="3" t="s">
        <v>150</v>
      </c>
      <c r="F35" s="3" t="s">
        <v>151</v>
      </c>
      <c r="G35" s="3" t="s">
        <v>152</v>
      </c>
      <c r="H35" s="3" t="s">
        <v>153</v>
      </c>
      <c r="I35" s="3" t="s">
        <v>154</v>
      </c>
      <c r="J35" s="3" t="s">
        <v>155</v>
      </c>
      <c r="K35" s="3" t="s">
        <v>156</v>
      </c>
      <c r="L35" s="3" t="s">
        <v>157</v>
      </c>
      <c r="M35" s="3" t="s">
        <v>158</v>
      </c>
    </row>
    <row r="36" spans="3:13" ht="12.75" x14ac:dyDescent="0.2"/>
    <row r="37" spans="3:13" ht="12.75" x14ac:dyDescent="0.2">
      <c r="C37" s="3" t="s">
        <v>159</v>
      </c>
      <c r="D37" s="3" t="s">
        <v>160</v>
      </c>
      <c r="E37" s="3" t="s">
        <v>74</v>
      </c>
      <c r="F37" s="3" t="s">
        <v>161</v>
      </c>
      <c r="G37" s="3" t="s">
        <v>162</v>
      </c>
      <c r="H37" s="3" t="s">
        <v>163</v>
      </c>
      <c r="I37" s="3" t="s">
        <v>164</v>
      </c>
      <c r="J37" s="3" t="s">
        <v>165</v>
      </c>
      <c r="K37" s="3" t="s">
        <v>166</v>
      </c>
      <c r="L37" s="3" t="s">
        <v>131</v>
      </c>
      <c r="M37" s="3" t="s">
        <v>167</v>
      </c>
    </row>
    <row r="38" spans="3:13" ht="12.75" x14ac:dyDescent="0.2">
      <c r="C38" s="3" t="s">
        <v>168</v>
      </c>
      <c r="D38" s="3" t="s">
        <v>83</v>
      </c>
      <c r="E38" s="3">
        <v>562</v>
      </c>
      <c r="F38" s="3">
        <v>573</v>
      </c>
      <c r="G38" s="3">
        <v>554</v>
      </c>
      <c r="H38" s="3">
        <v>524</v>
      </c>
      <c r="I38" s="3">
        <v>498</v>
      </c>
      <c r="J38" s="3" t="s">
        <v>169</v>
      </c>
      <c r="K38" s="3" t="s">
        <v>170</v>
      </c>
      <c r="L38" s="3" t="s">
        <v>171</v>
      </c>
      <c r="M38" s="3" t="s">
        <v>172</v>
      </c>
    </row>
    <row r="39" spans="3:13" ht="12.75" x14ac:dyDescent="0.2">
      <c r="C39" s="3" t="s">
        <v>173</v>
      </c>
      <c r="D39" s="3" t="s">
        <v>174</v>
      </c>
      <c r="E39" s="3" t="s">
        <v>175</v>
      </c>
      <c r="F39" s="3" t="s">
        <v>176</v>
      </c>
      <c r="G39" s="3" t="s">
        <v>177</v>
      </c>
      <c r="H39" s="3" t="s">
        <v>178</v>
      </c>
      <c r="I39" s="3" t="s">
        <v>179</v>
      </c>
      <c r="J39" s="3" t="s">
        <v>180</v>
      </c>
      <c r="K39" s="3" t="s">
        <v>181</v>
      </c>
      <c r="L39" s="3" t="s">
        <v>182</v>
      </c>
      <c r="M39" s="3" t="s">
        <v>183</v>
      </c>
    </row>
    <row r="40" spans="3:13" ht="12.75" x14ac:dyDescent="0.2">
      <c r="C40" s="3" t="s">
        <v>184</v>
      </c>
      <c r="D40" s="3" t="s">
        <v>185</v>
      </c>
      <c r="E40" s="3" t="s">
        <v>186</v>
      </c>
      <c r="F40" s="3" t="s">
        <v>187</v>
      </c>
      <c r="G40" s="3" t="s">
        <v>188</v>
      </c>
      <c r="H40" s="3" t="s">
        <v>189</v>
      </c>
      <c r="I40" s="3" t="s">
        <v>190</v>
      </c>
      <c r="J40" s="3" t="s">
        <v>191</v>
      </c>
      <c r="K40" s="3" t="s">
        <v>192</v>
      </c>
      <c r="L40" s="3" t="s">
        <v>193</v>
      </c>
      <c r="M40" s="3" t="s">
        <v>194</v>
      </c>
    </row>
    <row r="41" spans="3:13" ht="12.75" x14ac:dyDescent="0.2"/>
    <row r="42" spans="3:13" ht="12.75" x14ac:dyDescent="0.2">
      <c r="C42" s="3" t="s">
        <v>195</v>
      </c>
      <c r="D42" s="3" t="s">
        <v>196</v>
      </c>
      <c r="E42" s="3" t="s">
        <v>197</v>
      </c>
      <c r="F42" s="3" t="s">
        <v>198</v>
      </c>
      <c r="G42" s="3" t="s">
        <v>199</v>
      </c>
      <c r="H42" s="3" t="s">
        <v>200</v>
      </c>
      <c r="I42" s="3" t="s">
        <v>201</v>
      </c>
      <c r="J42" s="3" t="s">
        <v>202</v>
      </c>
      <c r="K42" s="3" t="s">
        <v>203</v>
      </c>
      <c r="L42" s="3" t="s">
        <v>204</v>
      </c>
      <c r="M42" s="3" t="s">
        <v>205</v>
      </c>
    </row>
    <row r="43" spans="3:13" ht="12.75" x14ac:dyDescent="0.2">
      <c r="C43" s="3" t="s">
        <v>206</v>
      </c>
      <c r="D43" s="3">
        <v>87</v>
      </c>
      <c r="E43" s="3">
        <v>104</v>
      </c>
      <c r="F43" s="3">
        <v>102</v>
      </c>
      <c r="G43" s="3">
        <v>112</v>
      </c>
      <c r="H43" s="3">
        <v>110</v>
      </c>
      <c r="I43" s="3">
        <v>107</v>
      </c>
      <c r="J43" s="3">
        <v>100</v>
      </c>
      <c r="K43" s="3">
        <v>109</v>
      </c>
      <c r="L43" s="3">
        <v>116</v>
      </c>
      <c r="M43" s="3">
        <v>122</v>
      </c>
    </row>
    <row r="44" spans="3:13" ht="12.75" x14ac:dyDescent="0.2">
      <c r="C44" s="3" t="s">
        <v>207</v>
      </c>
      <c r="D44" s="3" t="s">
        <v>208</v>
      </c>
      <c r="E44" s="3" t="s">
        <v>209</v>
      </c>
      <c r="F44" s="3" t="s">
        <v>210</v>
      </c>
      <c r="G44" s="3" t="s">
        <v>211</v>
      </c>
      <c r="H44" s="3" t="s">
        <v>212</v>
      </c>
      <c r="I44" s="3" t="s">
        <v>213</v>
      </c>
      <c r="J44" s="3" t="s">
        <v>214</v>
      </c>
      <c r="K44" s="3" t="s">
        <v>215</v>
      </c>
      <c r="L44" s="3" t="s">
        <v>216</v>
      </c>
      <c r="M44" s="3" t="s">
        <v>217</v>
      </c>
    </row>
    <row r="45" spans="3:13" ht="12.75" x14ac:dyDescent="0.2">
      <c r="C45" s="3" t="s">
        <v>218</v>
      </c>
      <c r="D45" s="3" t="s">
        <v>83</v>
      </c>
      <c r="E45" s="3" t="s">
        <v>83</v>
      </c>
      <c r="F45" s="3" t="s">
        <v>83</v>
      </c>
      <c r="G45" s="3" t="s">
        <v>83</v>
      </c>
      <c r="H45" s="3" t="s">
        <v>83</v>
      </c>
      <c r="I45" s="3" t="s">
        <v>83</v>
      </c>
      <c r="J45" s="3" t="s">
        <v>83</v>
      </c>
      <c r="K45" s="3" t="s">
        <v>83</v>
      </c>
      <c r="L45" s="3" t="s">
        <v>83</v>
      </c>
      <c r="M45" s="3" t="s">
        <v>83</v>
      </c>
    </row>
    <row r="46" spans="3:13" ht="12.75" x14ac:dyDescent="0.2">
      <c r="C46" s="3" t="s">
        <v>219</v>
      </c>
      <c r="D46" s="3">
        <v>0</v>
      </c>
      <c r="E46" s="3">
        <v>8</v>
      </c>
      <c r="F46" s="3">
        <v>23</v>
      </c>
      <c r="G46" s="3">
        <v>33</v>
      </c>
      <c r="H46" s="3">
        <v>38</v>
      </c>
      <c r="I46" s="3">
        <v>49</v>
      </c>
      <c r="J46" s="3">
        <v>47</v>
      </c>
      <c r="K46" s="3">
        <v>21</v>
      </c>
      <c r="L46" s="3">
        <v>14</v>
      </c>
      <c r="M46" s="3">
        <v>30</v>
      </c>
    </row>
    <row r="47" spans="3:13" ht="12.75" x14ac:dyDescent="0.2">
      <c r="C47" s="3" t="s">
        <v>220</v>
      </c>
      <c r="D47" s="3" t="s">
        <v>221</v>
      </c>
      <c r="E47" s="3" t="s">
        <v>222</v>
      </c>
      <c r="F47" s="3" t="s">
        <v>223</v>
      </c>
      <c r="G47" s="3" t="s">
        <v>224</v>
      </c>
      <c r="H47" s="3" t="s">
        <v>225</v>
      </c>
      <c r="I47" s="3" t="s">
        <v>226</v>
      </c>
      <c r="J47" s="3" t="s">
        <v>227</v>
      </c>
      <c r="K47" s="3" t="s">
        <v>228</v>
      </c>
      <c r="L47" s="3" t="s">
        <v>229</v>
      </c>
      <c r="M47" s="3" t="s">
        <v>230</v>
      </c>
    </row>
    <row r="48" spans="3:13" ht="12.75" x14ac:dyDescent="0.2">
      <c r="C48" s="3" t="s">
        <v>231</v>
      </c>
      <c r="D48" s="3" t="s">
        <v>83</v>
      </c>
      <c r="E48" s="3" t="s">
        <v>83</v>
      </c>
      <c r="F48" s="3">
        <v>221</v>
      </c>
      <c r="G48" s="3">
        <v>221</v>
      </c>
      <c r="H48" s="3">
        <v>221</v>
      </c>
      <c r="I48" s="3">
        <v>221</v>
      </c>
      <c r="J48" s="3">
        <v>221</v>
      </c>
      <c r="K48" s="3">
        <v>221</v>
      </c>
      <c r="L48" s="3">
        <v>221</v>
      </c>
      <c r="M48" s="3">
        <v>221</v>
      </c>
    </row>
    <row r="49" spans="3:13" ht="12.75" x14ac:dyDescent="0.2">
      <c r="C49" s="3" t="s">
        <v>232</v>
      </c>
      <c r="D49" s="3" t="s">
        <v>83</v>
      </c>
      <c r="E49" s="3">
        <v>8</v>
      </c>
      <c r="F49" s="3">
        <v>13</v>
      </c>
      <c r="G49" s="3">
        <v>26</v>
      </c>
      <c r="H49" s="3">
        <v>40</v>
      </c>
      <c r="I49" s="3">
        <v>59</v>
      </c>
      <c r="J49" s="3">
        <v>87</v>
      </c>
      <c r="K49" s="3">
        <v>131</v>
      </c>
      <c r="L49" s="3">
        <v>164</v>
      </c>
      <c r="M49" s="3">
        <v>157</v>
      </c>
    </row>
    <row r="50" spans="3:13" ht="12.75" x14ac:dyDescent="0.2">
      <c r="C50" s="3" t="s">
        <v>233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234</v>
      </c>
      <c r="D51" s="3" t="s">
        <v>221</v>
      </c>
      <c r="E51" s="3" t="s">
        <v>235</v>
      </c>
      <c r="F51" s="3" t="s">
        <v>236</v>
      </c>
      <c r="G51" s="3" t="s">
        <v>237</v>
      </c>
      <c r="H51" s="3" t="s">
        <v>238</v>
      </c>
      <c r="I51" s="3" t="s">
        <v>239</v>
      </c>
      <c r="J51" s="3" t="s">
        <v>240</v>
      </c>
      <c r="K51" s="3" t="s">
        <v>241</v>
      </c>
      <c r="L51" s="3" t="s">
        <v>242</v>
      </c>
      <c r="M51" s="3" t="s">
        <v>243</v>
      </c>
    </row>
    <row r="52" spans="3:13" ht="12.75" x14ac:dyDescent="0.2"/>
    <row r="53" spans="3:13" ht="12.75" x14ac:dyDescent="0.2">
      <c r="C53" s="3" t="s">
        <v>244</v>
      </c>
      <c r="D53" s="3" t="s">
        <v>112</v>
      </c>
      <c r="E53" s="3" t="s">
        <v>113</v>
      </c>
      <c r="F53" s="3" t="s">
        <v>114</v>
      </c>
      <c r="G53" s="3" t="s">
        <v>115</v>
      </c>
      <c r="H53" s="3" t="s">
        <v>116</v>
      </c>
      <c r="I53" s="3" t="s">
        <v>117</v>
      </c>
      <c r="J53" s="3" t="s">
        <v>118</v>
      </c>
      <c r="K53" s="3" t="s">
        <v>119</v>
      </c>
      <c r="L53" s="3" t="s">
        <v>120</v>
      </c>
      <c r="M53" s="3" t="s">
        <v>121</v>
      </c>
    </row>
    <row r="54" spans="3:13" ht="12.75" x14ac:dyDescent="0.2"/>
    <row r="55" spans="3:13" ht="12.75" x14ac:dyDescent="0.2">
      <c r="C55" s="3" t="s">
        <v>245</v>
      </c>
      <c r="D55" s="3" t="s">
        <v>246</v>
      </c>
      <c r="E55" s="3" t="s">
        <v>247</v>
      </c>
      <c r="F55" s="3" t="s">
        <v>248</v>
      </c>
      <c r="G55" s="3" t="s">
        <v>249</v>
      </c>
      <c r="H55" s="3" t="s">
        <v>250</v>
      </c>
      <c r="I55" s="3" t="s">
        <v>251</v>
      </c>
      <c r="J55" s="3" t="s">
        <v>252</v>
      </c>
      <c r="K55" s="3" t="s">
        <v>253</v>
      </c>
      <c r="L55" s="3" t="s">
        <v>254</v>
      </c>
      <c r="M55" s="3" t="s">
        <v>255</v>
      </c>
    </row>
    <row r="56" spans="3:13" ht="12.75" x14ac:dyDescent="0.2">
      <c r="C56" s="3" t="s">
        <v>256</v>
      </c>
      <c r="D56" s="3" t="s">
        <v>257</v>
      </c>
      <c r="E56" s="3" t="s">
        <v>258</v>
      </c>
      <c r="F56" s="3" t="s">
        <v>259</v>
      </c>
      <c r="G56" s="3" t="s">
        <v>260</v>
      </c>
      <c r="H56" s="3" t="s">
        <v>261</v>
      </c>
      <c r="I56" s="3" t="s">
        <v>262</v>
      </c>
      <c r="J56" s="3" t="s">
        <v>263</v>
      </c>
      <c r="K56" s="3" t="s">
        <v>264</v>
      </c>
      <c r="L56" s="3" t="s">
        <v>265</v>
      </c>
      <c r="M56" s="3" t="s">
        <v>266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D5BB-6696-48CB-B2EA-997DC999BBB9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268</v>
      </c>
      <c r="D12" s="3" t="s">
        <v>269</v>
      </c>
      <c r="E12" s="3" t="s">
        <v>270</v>
      </c>
      <c r="F12" s="3" t="s">
        <v>271</v>
      </c>
      <c r="G12" s="3" t="s">
        <v>272</v>
      </c>
      <c r="H12" s="3" t="s">
        <v>273</v>
      </c>
      <c r="I12" s="3" t="s">
        <v>274</v>
      </c>
      <c r="J12" s="3" t="s">
        <v>275</v>
      </c>
      <c r="K12" s="3" t="s">
        <v>276</v>
      </c>
      <c r="L12" s="3" t="s">
        <v>277</v>
      </c>
      <c r="M12" s="3" t="s">
        <v>278</v>
      </c>
    </row>
    <row r="13" spans="3:13" x14ac:dyDescent="0.2">
      <c r="C13" s="3" t="s">
        <v>279</v>
      </c>
      <c r="D13" s="3" t="s">
        <v>280</v>
      </c>
      <c r="E13" s="3" t="s">
        <v>281</v>
      </c>
      <c r="F13" s="3" t="s">
        <v>282</v>
      </c>
      <c r="G13" s="3" t="s">
        <v>283</v>
      </c>
      <c r="H13" s="3" t="s">
        <v>284</v>
      </c>
      <c r="I13" s="3" t="s">
        <v>285</v>
      </c>
      <c r="J13" s="3" t="s">
        <v>286</v>
      </c>
      <c r="K13" s="3" t="s">
        <v>287</v>
      </c>
      <c r="L13" s="3" t="s">
        <v>288</v>
      </c>
      <c r="M13" s="3" t="s">
        <v>289</v>
      </c>
    </row>
    <row r="15" spans="3:13" x14ac:dyDescent="0.2">
      <c r="C15" s="3" t="s">
        <v>290</v>
      </c>
      <c r="D15" s="3" t="s">
        <v>291</v>
      </c>
      <c r="E15" s="3" t="s">
        <v>292</v>
      </c>
      <c r="F15" s="3" t="s">
        <v>293</v>
      </c>
      <c r="G15" s="3" t="s">
        <v>294</v>
      </c>
      <c r="H15" s="3" t="s">
        <v>295</v>
      </c>
      <c r="I15" s="3" t="s">
        <v>296</v>
      </c>
      <c r="J15" s="3" t="s">
        <v>297</v>
      </c>
      <c r="K15" s="3" t="s">
        <v>298</v>
      </c>
      <c r="L15" s="3" t="s">
        <v>299</v>
      </c>
      <c r="M15" s="3" t="s">
        <v>300</v>
      </c>
    </row>
    <row r="16" spans="3:13" x14ac:dyDescent="0.2">
      <c r="C16" s="3" t="s">
        <v>301</v>
      </c>
      <c r="D16" s="3" t="s">
        <v>302</v>
      </c>
      <c r="E16" s="3" t="s">
        <v>303</v>
      </c>
      <c r="F16" s="3" t="s">
        <v>304</v>
      </c>
      <c r="G16" s="3" t="s">
        <v>305</v>
      </c>
      <c r="H16" s="3" t="s">
        <v>306</v>
      </c>
      <c r="I16" s="3" t="s">
        <v>307</v>
      </c>
      <c r="J16" s="3" t="s">
        <v>308</v>
      </c>
      <c r="K16" s="3" t="s">
        <v>309</v>
      </c>
      <c r="L16" s="3" t="s">
        <v>310</v>
      </c>
      <c r="M16" s="3" t="s">
        <v>311</v>
      </c>
    </row>
    <row r="17" spans="3:13" x14ac:dyDescent="0.2">
      <c r="C17" s="3" t="s">
        <v>312</v>
      </c>
      <c r="D17" s="3" t="s">
        <v>313</v>
      </c>
      <c r="E17" s="3" t="s">
        <v>314</v>
      </c>
      <c r="F17" s="3" t="s">
        <v>315</v>
      </c>
      <c r="G17" s="3" t="s">
        <v>316</v>
      </c>
      <c r="H17" s="3" t="s">
        <v>317</v>
      </c>
      <c r="I17" s="3" t="s">
        <v>318</v>
      </c>
      <c r="J17" s="3" t="s">
        <v>319</v>
      </c>
      <c r="K17" s="3" t="s">
        <v>320</v>
      </c>
      <c r="L17" s="3" t="s">
        <v>321</v>
      </c>
      <c r="M17" s="3" t="s">
        <v>322</v>
      </c>
    </row>
    <row r="19" spans="3:13" x14ac:dyDescent="0.2">
      <c r="C19" s="3" t="s">
        <v>323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324</v>
      </c>
      <c r="D20" s="3" t="s">
        <v>325</v>
      </c>
      <c r="E20" s="3" t="s">
        <v>326</v>
      </c>
      <c r="F20" s="3" t="s">
        <v>327</v>
      </c>
      <c r="G20" s="3" t="s">
        <v>328</v>
      </c>
      <c r="H20" s="3" t="s">
        <v>329</v>
      </c>
      <c r="I20" s="3" t="s">
        <v>330</v>
      </c>
      <c r="J20" s="3" t="s">
        <v>331</v>
      </c>
      <c r="K20" s="3" t="s">
        <v>332</v>
      </c>
      <c r="L20" s="3" t="s">
        <v>333</v>
      </c>
      <c r="M20" s="3" t="s">
        <v>334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335</v>
      </c>
      <c r="D22" s="3">
        <v>-150</v>
      </c>
      <c r="E22" s="3">
        <v>-893</v>
      </c>
      <c r="F22" s="3">
        <v>-360</v>
      </c>
      <c r="G22" s="3">
        <v>-292</v>
      </c>
      <c r="H22" s="3">
        <v>426</v>
      </c>
      <c r="I22" s="3">
        <v>-259</v>
      </c>
      <c r="J22" s="3">
        <v>-75</v>
      </c>
      <c r="K22" s="3">
        <v>-17</v>
      </c>
      <c r="L22" s="3">
        <v>135</v>
      </c>
      <c r="M22" s="3">
        <v>-39</v>
      </c>
    </row>
    <row r="23" spans="3:13" x14ac:dyDescent="0.2">
      <c r="C23" s="3" t="s">
        <v>336</v>
      </c>
      <c r="D23" s="3" t="s">
        <v>337</v>
      </c>
      <c r="E23" s="3" t="s">
        <v>338</v>
      </c>
      <c r="F23" s="3" t="s">
        <v>339</v>
      </c>
      <c r="G23" s="3" t="s">
        <v>340</v>
      </c>
      <c r="H23" s="3" t="s">
        <v>341</v>
      </c>
      <c r="I23" s="3" t="s">
        <v>342</v>
      </c>
      <c r="J23" s="3" t="s">
        <v>343</v>
      </c>
      <c r="K23" s="3" t="s">
        <v>344</v>
      </c>
      <c r="L23" s="3" t="s">
        <v>345</v>
      </c>
      <c r="M23" s="3" t="s">
        <v>346</v>
      </c>
    </row>
    <row r="24" spans="3:13" x14ac:dyDescent="0.2">
      <c r="C24" s="3" t="s">
        <v>347</v>
      </c>
      <c r="D24" s="3" t="s">
        <v>348</v>
      </c>
      <c r="E24" s="3">
        <v>615</v>
      </c>
      <c r="F24" s="3" t="s">
        <v>349</v>
      </c>
      <c r="G24" s="3" t="s">
        <v>350</v>
      </c>
      <c r="H24" s="3" t="s">
        <v>351</v>
      </c>
      <c r="I24" s="3" t="s">
        <v>352</v>
      </c>
      <c r="J24" s="3" t="s">
        <v>353</v>
      </c>
      <c r="K24" s="3" t="s">
        <v>354</v>
      </c>
      <c r="L24" s="3" t="s">
        <v>355</v>
      </c>
      <c r="M24" s="3" t="s">
        <v>356</v>
      </c>
    </row>
    <row r="26" spans="3:13" x14ac:dyDescent="0.2">
      <c r="C26" s="3" t="s">
        <v>357</v>
      </c>
      <c r="D26" s="3">
        <v>-326</v>
      </c>
      <c r="E26" s="3">
        <v>-537</v>
      </c>
      <c r="F26" s="3">
        <v>-550</v>
      </c>
      <c r="G26" s="3">
        <v>-527</v>
      </c>
      <c r="H26" s="3">
        <v>-365</v>
      </c>
      <c r="I26" s="3">
        <v>-377</v>
      </c>
      <c r="J26" s="3">
        <v>-740</v>
      </c>
      <c r="K26" s="3">
        <v>-734</v>
      </c>
      <c r="L26" s="3">
        <v>-676</v>
      </c>
      <c r="M26" s="3">
        <v>-698</v>
      </c>
    </row>
    <row r="27" spans="3:13" x14ac:dyDescent="0.2">
      <c r="C27" s="3" t="s">
        <v>358</v>
      </c>
      <c r="D27" s="3">
        <v>853</v>
      </c>
      <c r="E27" s="3">
        <v>78</v>
      </c>
      <c r="F27" s="3">
        <v>957</v>
      </c>
      <c r="G27" s="3" t="s">
        <v>359</v>
      </c>
      <c r="H27" s="3" t="s">
        <v>360</v>
      </c>
      <c r="I27" s="3" t="s">
        <v>361</v>
      </c>
      <c r="J27" s="3" t="s">
        <v>362</v>
      </c>
      <c r="K27" s="3" t="s">
        <v>363</v>
      </c>
      <c r="L27" s="3" t="s">
        <v>364</v>
      </c>
      <c r="M27" s="3" t="s">
        <v>365</v>
      </c>
    </row>
    <row r="28" spans="3:13" x14ac:dyDescent="0.2">
      <c r="C28" s="3" t="s">
        <v>366</v>
      </c>
      <c r="D28" s="3" t="s">
        <v>3</v>
      </c>
      <c r="E28" s="3" t="s">
        <v>3</v>
      </c>
      <c r="F28" s="3" t="s">
        <v>3</v>
      </c>
      <c r="G28" s="3" t="s">
        <v>3</v>
      </c>
      <c r="H28" s="3">
        <v>231</v>
      </c>
      <c r="I28" s="3">
        <v>47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367</v>
      </c>
      <c r="D29" s="3">
        <v>-226</v>
      </c>
      <c r="E29" s="3">
        <v>-25</v>
      </c>
      <c r="F29" s="3">
        <v>-368</v>
      </c>
      <c r="G29" s="3">
        <v>-449</v>
      </c>
      <c r="H29" s="3">
        <v>-365</v>
      </c>
      <c r="I29" s="3">
        <v>-606</v>
      </c>
      <c r="J29" s="3">
        <v>-392</v>
      </c>
      <c r="K29" s="3">
        <v>-431</v>
      </c>
      <c r="L29" s="3">
        <v>-466</v>
      </c>
      <c r="M29" s="3">
        <v>-665</v>
      </c>
    </row>
    <row r="30" spans="3:13" x14ac:dyDescent="0.2">
      <c r="C30" s="3" t="s">
        <v>368</v>
      </c>
      <c r="D30" s="3">
        <v>627</v>
      </c>
      <c r="E30" s="3">
        <v>53</v>
      </c>
      <c r="F30" s="3">
        <v>589</v>
      </c>
      <c r="G30" s="3">
        <v>990</v>
      </c>
      <c r="H30" s="3" t="s">
        <v>369</v>
      </c>
      <c r="I30" s="3">
        <v>800</v>
      </c>
      <c r="J30" s="3" t="s">
        <v>370</v>
      </c>
      <c r="K30" s="3" t="s">
        <v>371</v>
      </c>
      <c r="L30" s="3" t="s">
        <v>33</v>
      </c>
      <c r="M30" s="3" t="s">
        <v>372</v>
      </c>
    </row>
    <row r="32" spans="3:13" x14ac:dyDescent="0.2">
      <c r="C32" s="3" t="s">
        <v>373</v>
      </c>
      <c r="D32" s="3" t="s">
        <v>3</v>
      </c>
      <c r="E32" s="3" t="s">
        <v>3</v>
      </c>
      <c r="F32" s="3">
        <v>9</v>
      </c>
      <c r="G32" s="3">
        <v>-7</v>
      </c>
      <c r="H32" s="3">
        <v>-24</v>
      </c>
      <c r="I32" s="3">
        <v>-34</v>
      </c>
      <c r="J32" s="3">
        <v>-50</v>
      </c>
      <c r="K32" s="3">
        <v>-84</v>
      </c>
      <c r="L32" s="3">
        <v>-101</v>
      </c>
      <c r="M32" s="3">
        <v>-73</v>
      </c>
    </row>
    <row r="33" spans="3:13" x14ac:dyDescent="0.2">
      <c r="C33" s="3" t="s">
        <v>374</v>
      </c>
      <c r="D33" s="3">
        <v>627</v>
      </c>
      <c r="E33" s="3">
        <v>53</v>
      </c>
      <c r="F33" s="3">
        <v>598</v>
      </c>
      <c r="G33" s="3">
        <v>983</v>
      </c>
      <c r="H33" s="3" t="s">
        <v>375</v>
      </c>
      <c r="I33" s="3">
        <v>766</v>
      </c>
      <c r="J33" s="3" t="s">
        <v>376</v>
      </c>
      <c r="K33" s="3" t="s">
        <v>377</v>
      </c>
      <c r="L33" s="3" t="s">
        <v>378</v>
      </c>
      <c r="M33" s="3" t="s">
        <v>379</v>
      </c>
    </row>
    <row r="35" spans="3:13" x14ac:dyDescent="0.2">
      <c r="C35" s="3" t="s">
        <v>380</v>
      </c>
      <c r="D35" s="3">
        <v>0</v>
      </c>
      <c r="E35" s="3">
        <v>0</v>
      </c>
      <c r="F35" s="3">
        <v>-7</v>
      </c>
      <c r="G35" s="3">
        <v>-12</v>
      </c>
      <c r="H35" s="3">
        <v>-243</v>
      </c>
      <c r="I35" s="3">
        <v>-59</v>
      </c>
      <c r="J35" s="3">
        <v>-12</v>
      </c>
      <c r="K35" s="3">
        <v>-12</v>
      </c>
      <c r="L35" s="3">
        <v>-12</v>
      </c>
      <c r="M35" s="3">
        <v>-12</v>
      </c>
    </row>
    <row r="36" spans="3:13" x14ac:dyDescent="0.2">
      <c r="C36" s="3" t="s">
        <v>381</v>
      </c>
      <c r="D36" s="3">
        <v>627</v>
      </c>
      <c r="E36" s="3">
        <v>53</v>
      </c>
      <c r="F36" s="3">
        <v>591</v>
      </c>
      <c r="G36" s="3">
        <v>971</v>
      </c>
      <c r="H36" s="3" t="s">
        <v>382</v>
      </c>
      <c r="I36" s="3">
        <v>707</v>
      </c>
      <c r="J36" s="3" t="s">
        <v>383</v>
      </c>
      <c r="K36" s="3" t="s">
        <v>384</v>
      </c>
      <c r="L36" s="3" t="s">
        <v>385</v>
      </c>
      <c r="M36" s="3" t="s">
        <v>386</v>
      </c>
    </row>
    <row r="38" spans="3:13" x14ac:dyDescent="0.2">
      <c r="C38" s="3" t="s">
        <v>387</v>
      </c>
      <c r="D38" s="3">
        <v>2.23</v>
      </c>
      <c r="E38" s="3">
        <v>0.14000000000000001</v>
      </c>
      <c r="F38" s="3">
        <v>1.44</v>
      </c>
      <c r="G38" s="3">
        <v>2.4</v>
      </c>
      <c r="H38" s="3">
        <v>3.24</v>
      </c>
      <c r="I38" s="3">
        <v>1.88</v>
      </c>
      <c r="J38" s="3">
        <v>2.93</v>
      </c>
      <c r="K38" s="3">
        <v>3.08</v>
      </c>
      <c r="L38" s="3">
        <v>5.49</v>
      </c>
      <c r="M38" s="3">
        <v>5.82</v>
      </c>
    </row>
    <row r="39" spans="3:13" x14ac:dyDescent="0.2">
      <c r="C39" s="3" t="s">
        <v>388</v>
      </c>
      <c r="D39" s="3">
        <v>2.21</v>
      </c>
      <c r="E39" s="3">
        <v>0.14000000000000001</v>
      </c>
      <c r="F39" s="3">
        <v>1.42</v>
      </c>
      <c r="G39" s="3">
        <v>2.37</v>
      </c>
      <c r="H39" s="3">
        <v>3.21</v>
      </c>
      <c r="I39" s="3">
        <v>1.87</v>
      </c>
      <c r="J39" s="3">
        <v>2.9</v>
      </c>
      <c r="K39" s="3">
        <v>3.06</v>
      </c>
      <c r="L39" s="3">
        <v>5.45</v>
      </c>
      <c r="M39" s="3">
        <v>5.75</v>
      </c>
    </row>
    <row r="40" spans="3:13" x14ac:dyDescent="0.2">
      <c r="C40" s="3" t="s">
        <v>389</v>
      </c>
      <c r="D40" s="3">
        <v>281.12299999999999</v>
      </c>
      <c r="E40" s="3">
        <v>380.541</v>
      </c>
      <c r="F40" s="3">
        <v>411.54300000000001</v>
      </c>
      <c r="G40" s="3">
        <v>405.05900000000003</v>
      </c>
      <c r="H40" s="3">
        <v>393.8</v>
      </c>
      <c r="I40" s="3">
        <v>376.7</v>
      </c>
      <c r="J40" s="3">
        <v>365.36</v>
      </c>
      <c r="K40" s="3">
        <v>355.48500000000001</v>
      </c>
      <c r="L40" s="3">
        <v>339.09800000000001</v>
      </c>
      <c r="M40" s="3">
        <v>328.06900000000002</v>
      </c>
    </row>
    <row r="41" spans="3:13" x14ac:dyDescent="0.2">
      <c r="C41" s="3" t="s">
        <v>390</v>
      </c>
      <c r="D41" s="3">
        <v>284.10000000000002</v>
      </c>
      <c r="E41" s="3">
        <v>384.4</v>
      </c>
      <c r="F41" s="3">
        <v>415.2</v>
      </c>
      <c r="G41" s="3">
        <v>409.1</v>
      </c>
      <c r="H41" s="3">
        <v>397.3</v>
      </c>
      <c r="I41" s="3">
        <v>379.3</v>
      </c>
      <c r="J41" s="3">
        <v>368.4</v>
      </c>
      <c r="K41" s="3">
        <v>358.2</v>
      </c>
      <c r="L41" s="3">
        <v>341.8</v>
      </c>
      <c r="M41" s="3">
        <v>331.7</v>
      </c>
    </row>
    <row r="43" spans="3:13" x14ac:dyDescent="0.2">
      <c r="C43" s="3" t="s">
        <v>391</v>
      </c>
      <c r="D43" s="3" t="s">
        <v>392</v>
      </c>
      <c r="E43" s="3" t="s">
        <v>393</v>
      </c>
      <c r="F43" s="3" t="s">
        <v>394</v>
      </c>
      <c r="G43" s="3" t="s">
        <v>395</v>
      </c>
      <c r="H43" s="3" t="s">
        <v>396</v>
      </c>
      <c r="I43" s="3" t="s">
        <v>397</v>
      </c>
      <c r="J43" s="3" t="s">
        <v>398</v>
      </c>
      <c r="K43" s="3" t="s">
        <v>399</v>
      </c>
      <c r="L43" s="3" t="s">
        <v>50</v>
      </c>
      <c r="M43" s="3" t="s">
        <v>400</v>
      </c>
    </row>
    <row r="44" spans="3:13" x14ac:dyDescent="0.2">
      <c r="C44" s="3" t="s">
        <v>401</v>
      </c>
      <c r="D44" s="3" t="s">
        <v>402</v>
      </c>
      <c r="E44" s="3" t="s">
        <v>403</v>
      </c>
      <c r="F44" s="3" t="s">
        <v>404</v>
      </c>
      <c r="G44" s="3" t="s">
        <v>405</v>
      </c>
      <c r="H44" s="3" t="s">
        <v>406</v>
      </c>
      <c r="I44" s="3" t="s">
        <v>407</v>
      </c>
      <c r="J44" s="3" t="s">
        <v>408</v>
      </c>
      <c r="K44" s="3" t="s">
        <v>409</v>
      </c>
      <c r="L44" s="3" t="s">
        <v>410</v>
      </c>
      <c r="M44" s="3" t="s">
        <v>411</v>
      </c>
    </row>
    <row r="46" spans="3:13" x14ac:dyDescent="0.2">
      <c r="C46" s="3" t="s">
        <v>412</v>
      </c>
      <c r="D46" s="3" t="s">
        <v>269</v>
      </c>
      <c r="E46" s="3" t="s">
        <v>270</v>
      </c>
      <c r="F46" s="3" t="s">
        <v>271</v>
      </c>
      <c r="G46" s="3" t="s">
        <v>272</v>
      </c>
      <c r="H46" s="3" t="s">
        <v>273</v>
      </c>
      <c r="I46" s="3" t="s">
        <v>274</v>
      </c>
      <c r="J46" s="3" t="s">
        <v>275</v>
      </c>
      <c r="K46" s="3" t="s">
        <v>276</v>
      </c>
      <c r="L46" s="3" t="s">
        <v>277</v>
      </c>
      <c r="M46" s="3" t="s">
        <v>278</v>
      </c>
    </row>
    <row r="47" spans="3:13" x14ac:dyDescent="0.2">
      <c r="C47" s="3" t="s">
        <v>413</v>
      </c>
      <c r="D47" s="3" t="s">
        <v>414</v>
      </c>
      <c r="E47" s="3">
        <v>662</v>
      </c>
      <c r="F47" s="3" t="s">
        <v>415</v>
      </c>
      <c r="G47" s="3" t="s">
        <v>416</v>
      </c>
      <c r="H47" s="3" t="s">
        <v>417</v>
      </c>
      <c r="I47" s="3" t="s">
        <v>418</v>
      </c>
      <c r="J47" s="3" t="s">
        <v>419</v>
      </c>
      <c r="K47" s="3" t="s">
        <v>420</v>
      </c>
      <c r="L47" s="3" t="s">
        <v>396</v>
      </c>
      <c r="M47" s="3" t="s">
        <v>421</v>
      </c>
    </row>
    <row r="48" spans="3:13" x14ac:dyDescent="0.2">
      <c r="C48" s="3" t="s">
        <v>422</v>
      </c>
      <c r="D48" s="3" t="s">
        <v>402</v>
      </c>
      <c r="E48" s="3" t="s">
        <v>403</v>
      </c>
      <c r="F48" s="3" t="s">
        <v>404</v>
      </c>
      <c r="G48" s="3" t="s">
        <v>405</v>
      </c>
      <c r="H48" s="3" t="s">
        <v>406</v>
      </c>
      <c r="I48" s="3" t="s">
        <v>407</v>
      </c>
      <c r="J48" s="3" t="s">
        <v>408</v>
      </c>
      <c r="K48" s="3" t="s">
        <v>409</v>
      </c>
      <c r="L48" s="3" t="s">
        <v>410</v>
      </c>
      <c r="M48" s="3" t="s">
        <v>411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E4D9-712C-4C41-AC04-706EF50ECD8C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423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374</v>
      </c>
      <c r="D12" s="3">
        <v>627</v>
      </c>
      <c r="E12" s="3">
        <v>53</v>
      </c>
      <c r="F12" s="3">
        <v>598</v>
      </c>
      <c r="G12" s="3">
        <v>983</v>
      </c>
      <c r="H12" s="3" t="s">
        <v>375</v>
      </c>
      <c r="I12" s="3">
        <v>766</v>
      </c>
      <c r="J12" s="3" t="s">
        <v>376</v>
      </c>
      <c r="K12" s="3" t="s">
        <v>377</v>
      </c>
      <c r="L12" s="3" t="s">
        <v>378</v>
      </c>
      <c r="M12" s="3" t="s">
        <v>379</v>
      </c>
    </row>
    <row r="13" spans="3:13" x14ac:dyDescent="0.2">
      <c r="C13" s="3" t="s">
        <v>424</v>
      </c>
      <c r="D13" s="3">
        <v>819</v>
      </c>
      <c r="E13" s="3" t="s">
        <v>425</v>
      </c>
      <c r="F13" s="3" t="s">
        <v>426</v>
      </c>
      <c r="G13" s="3" t="s">
        <v>28</v>
      </c>
      <c r="H13" s="3" t="s">
        <v>427</v>
      </c>
      <c r="I13" s="3" t="s">
        <v>428</v>
      </c>
      <c r="J13" s="3" t="s">
        <v>429</v>
      </c>
      <c r="K13" s="3" t="s">
        <v>430</v>
      </c>
      <c r="L13" s="3" t="s">
        <v>431</v>
      </c>
      <c r="M13" s="3" t="s">
        <v>432</v>
      </c>
    </row>
    <row r="14" spans="3:13" x14ac:dyDescent="0.2">
      <c r="C14" s="3" t="s">
        <v>433</v>
      </c>
      <c r="D14" s="3">
        <v>49</v>
      </c>
      <c r="E14" s="3">
        <v>255</v>
      </c>
      <c r="F14" s="3">
        <v>236</v>
      </c>
      <c r="G14" s="3">
        <v>229</v>
      </c>
      <c r="H14" s="3">
        <v>245</v>
      </c>
      <c r="I14" s="3">
        <v>264</v>
      </c>
      <c r="J14" s="3">
        <v>279</v>
      </c>
      <c r="K14" s="3">
        <v>290</v>
      </c>
      <c r="L14" s="3">
        <v>338</v>
      </c>
      <c r="M14" s="3">
        <v>381</v>
      </c>
    </row>
    <row r="15" spans="3:13" x14ac:dyDescent="0.2">
      <c r="C15" s="3" t="s">
        <v>434</v>
      </c>
      <c r="D15" s="3">
        <v>35</v>
      </c>
      <c r="E15" s="3">
        <v>73</v>
      </c>
      <c r="F15" s="3">
        <v>71</v>
      </c>
      <c r="G15" s="3">
        <v>63</v>
      </c>
      <c r="H15" s="3">
        <v>53</v>
      </c>
      <c r="I15" s="3">
        <v>49</v>
      </c>
      <c r="J15" s="3">
        <v>45</v>
      </c>
      <c r="K15" s="3">
        <v>49</v>
      </c>
      <c r="L15" s="3">
        <v>59</v>
      </c>
      <c r="M15" s="3">
        <v>69</v>
      </c>
    </row>
    <row r="16" spans="3:13" x14ac:dyDescent="0.2">
      <c r="C16" s="3" t="s">
        <v>435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436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437</v>
      </c>
      <c r="D18" s="3">
        <v>-457</v>
      </c>
      <c r="E18" s="3">
        <v>-413</v>
      </c>
      <c r="F18" s="3">
        <v>75</v>
      </c>
      <c r="G18" s="3">
        <v>37</v>
      </c>
      <c r="H18" s="3">
        <v>-42</v>
      </c>
      <c r="I18" s="3">
        <v>-946</v>
      </c>
      <c r="J18" s="3">
        <v>-323</v>
      </c>
      <c r="K18" s="3">
        <v>550</v>
      </c>
      <c r="L18" s="3">
        <v>-212</v>
      </c>
      <c r="M18" s="3" t="s">
        <v>438</v>
      </c>
    </row>
    <row r="19" spans="3:13" x14ac:dyDescent="0.2">
      <c r="C19" s="3" t="s">
        <v>439</v>
      </c>
      <c r="D19" s="3">
        <v>418</v>
      </c>
      <c r="E19" s="3" t="s">
        <v>440</v>
      </c>
      <c r="F19" s="3">
        <v>728</v>
      </c>
      <c r="G19" s="3">
        <v>893</v>
      </c>
      <c r="H19" s="3">
        <v>113</v>
      </c>
      <c r="I19" s="3" t="s">
        <v>441</v>
      </c>
      <c r="J19" s="3">
        <v>633</v>
      </c>
      <c r="K19" s="3">
        <v>888</v>
      </c>
      <c r="L19" s="3">
        <v>441</v>
      </c>
      <c r="M19" s="3">
        <v>972</v>
      </c>
    </row>
    <row r="20" spans="3:13" x14ac:dyDescent="0.2">
      <c r="C20" s="3" t="s">
        <v>442</v>
      </c>
      <c r="D20" s="3" t="s">
        <v>443</v>
      </c>
      <c r="E20" s="3" t="s">
        <v>444</v>
      </c>
      <c r="F20" s="3" t="s">
        <v>445</v>
      </c>
      <c r="G20" s="3" t="s">
        <v>446</v>
      </c>
      <c r="H20" s="3" t="s">
        <v>447</v>
      </c>
      <c r="I20" s="3" t="s">
        <v>448</v>
      </c>
      <c r="J20" s="3" t="s">
        <v>449</v>
      </c>
      <c r="K20" s="3" t="s">
        <v>450</v>
      </c>
      <c r="L20" s="3" t="s">
        <v>451</v>
      </c>
      <c r="M20" s="3" t="s">
        <v>452</v>
      </c>
    </row>
    <row r="22" spans="3:13" x14ac:dyDescent="0.2">
      <c r="C22" s="3" t="s">
        <v>453</v>
      </c>
      <c r="D22" s="3">
        <v>-865</v>
      </c>
      <c r="E22" s="3">
        <v>-856</v>
      </c>
      <c r="F22" s="3" t="s">
        <v>454</v>
      </c>
      <c r="G22" s="3">
        <v>-896</v>
      </c>
      <c r="H22" s="3">
        <v>-979</v>
      </c>
      <c r="I22" s="3" t="s">
        <v>455</v>
      </c>
      <c r="J22" s="3">
        <v>-817</v>
      </c>
      <c r="K22" s="3">
        <v>-820</v>
      </c>
      <c r="L22" s="3">
        <v>-803</v>
      </c>
      <c r="M22" s="3" t="s">
        <v>456</v>
      </c>
    </row>
    <row r="23" spans="3:13" x14ac:dyDescent="0.2">
      <c r="C23" s="3" t="s">
        <v>457</v>
      </c>
      <c r="D23" s="3" t="s">
        <v>3</v>
      </c>
      <c r="E23" s="3" t="s">
        <v>458</v>
      </c>
      <c r="F23" s="3">
        <v>33</v>
      </c>
      <c r="G23" s="3">
        <v>-111</v>
      </c>
      <c r="H23" s="3">
        <v>26</v>
      </c>
      <c r="I23" s="3" t="s">
        <v>459</v>
      </c>
      <c r="J23" s="3">
        <v>20</v>
      </c>
      <c r="K23" s="3">
        <v>14</v>
      </c>
      <c r="L23" s="3" t="s">
        <v>3</v>
      </c>
      <c r="M23" s="3">
        <v>-813</v>
      </c>
    </row>
    <row r="24" spans="3:13" x14ac:dyDescent="0.2">
      <c r="C24" s="3" t="s">
        <v>460</v>
      </c>
      <c r="D24" s="3">
        <v>-974</v>
      </c>
      <c r="E24" s="3" t="s">
        <v>461</v>
      </c>
      <c r="F24" s="3">
        <v>-263</v>
      </c>
      <c r="G24" s="3">
        <v>-430</v>
      </c>
      <c r="H24" s="3">
        <v>-81</v>
      </c>
      <c r="I24" s="3">
        <v>-685</v>
      </c>
      <c r="J24" s="3">
        <v>508</v>
      </c>
      <c r="K24" s="3">
        <v>-570</v>
      </c>
      <c r="L24" s="3">
        <v>-468</v>
      </c>
      <c r="M24" s="3">
        <v>-403</v>
      </c>
    </row>
    <row r="25" spans="3:13" x14ac:dyDescent="0.2">
      <c r="C25" s="3" t="s">
        <v>462</v>
      </c>
      <c r="D25" s="3" t="s">
        <v>463</v>
      </c>
      <c r="E25" s="3" t="s">
        <v>464</v>
      </c>
      <c r="F25" s="3" t="s">
        <v>465</v>
      </c>
      <c r="G25" s="3" t="s">
        <v>466</v>
      </c>
      <c r="H25" s="3" t="s">
        <v>467</v>
      </c>
      <c r="I25" s="3" t="s">
        <v>468</v>
      </c>
      <c r="J25" s="3">
        <v>-289</v>
      </c>
      <c r="K25" s="3" t="s">
        <v>469</v>
      </c>
      <c r="L25" s="3" t="s">
        <v>470</v>
      </c>
      <c r="M25" s="3" t="s">
        <v>471</v>
      </c>
    </row>
    <row r="27" spans="3:13" x14ac:dyDescent="0.2">
      <c r="C27" s="3" t="s">
        <v>472</v>
      </c>
      <c r="D27" s="3">
        <v>-259</v>
      </c>
      <c r="E27" s="3">
        <v>-496</v>
      </c>
      <c r="F27" s="3">
        <v>-416</v>
      </c>
      <c r="G27" s="3">
        <v>-425</v>
      </c>
      <c r="H27" s="3">
        <v>-327</v>
      </c>
      <c r="I27" s="3">
        <v>-440</v>
      </c>
      <c r="J27" s="3">
        <v>-460</v>
      </c>
      <c r="K27" s="3">
        <v>-580</v>
      </c>
      <c r="L27" s="3">
        <v>-484</v>
      </c>
      <c r="M27" s="3">
        <v>-529</v>
      </c>
    </row>
    <row r="28" spans="3:13" x14ac:dyDescent="0.2">
      <c r="C28" s="3" t="s">
        <v>473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474</v>
      </c>
      <c r="D29" s="3" t="s">
        <v>475</v>
      </c>
      <c r="E29" s="3" t="s">
        <v>476</v>
      </c>
      <c r="F29" s="3" t="s">
        <v>477</v>
      </c>
      <c r="G29" s="3">
        <v>815</v>
      </c>
      <c r="H29" s="3">
        <v>686</v>
      </c>
      <c r="I29" s="3" t="s">
        <v>478</v>
      </c>
      <c r="J29" s="3">
        <v>672</v>
      </c>
      <c r="K29" s="3" t="s">
        <v>479</v>
      </c>
      <c r="L29" s="3">
        <v>772</v>
      </c>
      <c r="M29" s="3" t="s">
        <v>480</v>
      </c>
    </row>
    <row r="30" spans="3:13" x14ac:dyDescent="0.2">
      <c r="C30" s="3" t="s">
        <v>481</v>
      </c>
      <c r="D30" s="3">
        <v>-871</v>
      </c>
      <c r="E30" s="3" t="s">
        <v>482</v>
      </c>
      <c r="F30" s="3" t="s">
        <v>483</v>
      </c>
      <c r="G30" s="3" t="s">
        <v>484</v>
      </c>
      <c r="H30" s="3">
        <v>-450</v>
      </c>
      <c r="I30" s="3" t="s">
        <v>485</v>
      </c>
      <c r="J30" s="3" t="s">
        <v>486</v>
      </c>
      <c r="K30" s="3" t="s">
        <v>487</v>
      </c>
      <c r="L30" s="3" t="s">
        <v>488</v>
      </c>
      <c r="M30" s="3" t="s">
        <v>489</v>
      </c>
    </row>
    <row r="31" spans="3:13" x14ac:dyDescent="0.2">
      <c r="C31" s="3" t="s">
        <v>490</v>
      </c>
      <c r="D31" s="3">
        <v>-119</v>
      </c>
      <c r="E31" s="3">
        <v>-178</v>
      </c>
      <c r="F31" s="3">
        <v>-343</v>
      </c>
      <c r="G31" s="3">
        <v>-798</v>
      </c>
      <c r="H31" s="3" t="s">
        <v>491</v>
      </c>
      <c r="I31" s="3" t="s">
        <v>492</v>
      </c>
      <c r="J31" s="3">
        <v>-999</v>
      </c>
      <c r="K31" s="3">
        <v>-898</v>
      </c>
      <c r="L31" s="3" t="s">
        <v>493</v>
      </c>
      <c r="M31" s="3" t="s">
        <v>494</v>
      </c>
    </row>
    <row r="32" spans="3:13" x14ac:dyDescent="0.2">
      <c r="C32" s="3" t="s">
        <v>495</v>
      </c>
      <c r="D32" s="3">
        <v>0</v>
      </c>
      <c r="E32" s="3">
        <v>-10</v>
      </c>
      <c r="F32" s="3">
        <v>-483</v>
      </c>
      <c r="G32" s="3">
        <v>-325</v>
      </c>
      <c r="H32" s="3">
        <v>-455</v>
      </c>
      <c r="I32" s="3">
        <v>-539</v>
      </c>
      <c r="J32" s="3">
        <v>-914</v>
      </c>
      <c r="K32" s="3">
        <v>-711</v>
      </c>
      <c r="L32" s="3">
        <v>-664</v>
      </c>
      <c r="M32" s="3">
        <v>-407</v>
      </c>
    </row>
    <row r="33" spans="3:13" x14ac:dyDescent="0.2">
      <c r="C33" s="3" t="s">
        <v>496</v>
      </c>
      <c r="D33" s="3" t="s">
        <v>497</v>
      </c>
      <c r="E33" s="3" t="s">
        <v>498</v>
      </c>
      <c r="F33" s="3" t="s">
        <v>463</v>
      </c>
      <c r="G33" s="3" t="s">
        <v>499</v>
      </c>
      <c r="H33" s="3" t="s">
        <v>500</v>
      </c>
      <c r="I33" s="3">
        <v>68</v>
      </c>
      <c r="J33" s="3" t="s">
        <v>501</v>
      </c>
      <c r="K33" s="3" t="s">
        <v>502</v>
      </c>
      <c r="L33" s="3" t="s">
        <v>503</v>
      </c>
      <c r="M33" s="3" t="s">
        <v>504</v>
      </c>
    </row>
    <row r="35" spans="3:13" x14ac:dyDescent="0.2">
      <c r="C35" s="3" t="s">
        <v>505</v>
      </c>
      <c r="D35" s="3" t="s">
        <v>506</v>
      </c>
      <c r="E35" s="3" t="s">
        <v>26</v>
      </c>
      <c r="F35" s="3">
        <v>999</v>
      </c>
      <c r="G35" s="3" t="s">
        <v>27</v>
      </c>
      <c r="H35" s="3" t="s">
        <v>28</v>
      </c>
      <c r="I35" s="3" t="s">
        <v>29</v>
      </c>
      <c r="J35" s="3" t="s">
        <v>30</v>
      </c>
      <c r="K35" s="3" t="s">
        <v>31</v>
      </c>
      <c r="L35" s="3" t="s">
        <v>32</v>
      </c>
      <c r="M35" s="3" t="s">
        <v>33</v>
      </c>
    </row>
    <row r="36" spans="3:13" x14ac:dyDescent="0.2">
      <c r="C36" s="3" t="s">
        <v>507</v>
      </c>
      <c r="D36" s="3">
        <v>8</v>
      </c>
      <c r="E36" s="3">
        <v>9</v>
      </c>
      <c r="F36" s="3">
        <v>17</v>
      </c>
      <c r="G36" s="3">
        <v>-4</v>
      </c>
      <c r="H36" s="3">
        <v>-6</v>
      </c>
      <c r="I36" s="3">
        <v>-6</v>
      </c>
      <c r="J36" s="3">
        <v>3</v>
      </c>
      <c r="K36" s="3">
        <v>2</v>
      </c>
      <c r="L36" s="3">
        <v>1</v>
      </c>
      <c r="M36" s="3">
        <v>-4</v>
      </c>
    </row>
    <row r="37" spans="3:13" x14ac:dyDescent="0.2">
      <c r="C37" s="3" t="s">
        <v>508</v>
      </c>
      <c r="D37" s="3" t="s">
        <v>509</v>
      </c>
      <c r="E37" s="3" t="s">
        <v>510</v>
      </c>
      <c r="F37" s="3">
        <v>2</v>
      </c>
      <c r="G37" s="3">
        <v>300</v>
      </c>
      <c r="H37" s="3">
        <v>490</v>
      </c>
      <c r="I37" s="3">
        <v>-727</v>
      </c>
      <c r="J37" s="3">
        <v>65</v>
      </c>
      <c r="K37" s="3">
        <v>533</v>
      </c>
      <c r="L37" s="3">
        <v>307</v>
      </c>
      <c r="M37" s="3">
        <v>-364</v>
      </c>
    </row>
    <row r="38" spans="3:13" x14ac:dyDescent="0.2">
      <c r="C38" s="3" t="s">
        <v>511</v>
      </c>
      <c r="D38" s="3" t="s">
        <v>26</v>
      </c>
      <c r="E38" s="3">
        <v>999</v>
      </c>
      <c r="F38" s="3" t="s">
        <v>27</v>
      </c>
      <c r="G38" s="3" t="s">
        <v>28</v>
      </c>
      <c r="H38" s="3" t="s">
        <v>29</v>
      </c>
      <c r="I38" s="3" t="s">
        <v>30</v>
      </c>
      <c r="J38" s="3" t="s">
        <v>31</v>
      </c>
      <c r="K38" s="3" t="s">
        <v>32</v>
      </c>
      <c r="L38" s="3" t="s">
        <v>33</v>
      </c>
      <c r="M38" s="3" t="s">
        <v>34</v>
      </c>
    </row>
    <row r="40" spans="3:13" x14ac:dyDescent="0.2">
      <c r="C40" s="3" t="s">
        <v>512</v>
      </c>
      <c r="D40" s="3">
        <v>626</v>
      </c>
      <c r="E40" s="3" t="s">
        <v>513</v>
      </c>
      <c r="F40" s="3" t="s">
        <v>514</v>
      </c>
      <c r="G40" s="3" t="s">
        <v>515</v>
      </c>
      <c r="H40" s="3" t="s">
        <v>516</v>
      </c>
      <c r="I40" s="3" t="s">
        <v>443</v>
      </c>
      <c r="J40" s="3" t="s">
        <v>517</v>
      </c>
      <c r="K40" s="3" t="s">
        <v>51</v>
      </c>
      <c r="L40" s="3" t="s">
        <v>518</v>
      </c>
      <c r="M40" s="3" t="s">
        <v>519</v>
      </c>
    </row>
    <row r="41" spans="3:13" x14ac:dyDescent="0.2">
      <c r="C41" s="3" t="s">
        <v>520</v>
      </c>
      <c r="D41" s="3">
        <v>370</v>
      </c>
      <c r="E41" s="3">
        <v>506</v>
      </c>
      <c r="F41" s="3">
        <v>491</v>
      </c>
      <c r="G41" s="3">
        <v>474</v>
      </c>
      <c r="H41" s="3">
        <v>471</v>
      </c>
      <c r="I41" s="3">
        <v>801</v>
      </c>
      <c r="J41" s="3">
        <v>736</v>
      </c>
      <c r="K41" s="3">
        <v>705</v>
      </c>
      <c r="L41" s="3">
        <v>679</v>
      </c>
      <c r="M41" s="3">
        <v>677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AB16-148D-4716-8077-AA2D67C86C24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521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522</v>
      </c>
      <c r="D12" s="3">
        <v>42.38</v>
      </c>
      <c r="E12" s="3">
        <v>62.17</v>
      </c>
      <c r="F12" s="3">
        <v>65.34</v>
      </c>
      <c r="G12" s="3">
        <v>70.84</v>
      </c>
      <c r="H12" s="3">
        <v>68.22</v>
      </c>
      <c r="I12" s="3">
        <v>61.11</v>
      </c>
      <c r="J12" s="3">
        <v>67</v>
      </c>
      <c r="K12" s="3">
        <v>62.81</v>
      </c>
      <c r="L12" s="3">
        <v>103.64</v>
      </c>
      <c r="M12" s="3">
        <v>119.72</v>
      </c>
    </row>
    <row r="13" spans="3:13" ht="12.75" x14ac:dyDescent="0.2">
      <c r="C13" s="3" t="s">
        <v>523</v>
      </c>
      <c r="D13" s="3" t="s">
        <v>524</v>
      </c>
      <c r="E13" s="3" t="s">
        <v>525</v>
      </c>
      <c r="F13" s="3" t="s">
        <v>526</v>
      </c>
      <c r="G13" s="3" t="s">
        <v>527</v>
      </c>
      <c r="H13" s="3" t="s">
        <v>528</v>
      </c>
      <c r="I13" s="3" t="s">
        <v>529</v>
      </c>
      <c r="J13" s="3" t="s">
        <v>530</v>
      </c>
      <c r="K13" s="3" t="s">
        <v>531</v>
      </c>
      <c r="L13" s="3" t="s">
        <v>532</v>
      </c>
      <c r="M13" s="3" t="s">
        <v>533</v>
      </c>
    </row>
    <row r="14" spans="3:13" ht="12.75" x14ac:dyDescent="0.2"/>
    <row r="15" spans="3:13" ht="12.75" x14ac:dyDescent="0.2">
      <c r="C15" s="3" t="s">
        <v>534</v>
      </c>
      <c r="D15" s="3" t="s">
        <v>535</v>
      </c>
      <c r="E15" s="3" t="s">
        <v>536</v>
      </c>
      <c r="F15" s="3" t="s">
        <v>537</v>
      </c>
      <c r="G15" s="3" t="s">
        <v>538</v>
      </c>
      <c r="H15" s="3" t="s">
        <v>539</v>
      </c>
      <c r="I15" s="3" t="s">
        <v>540</v>
      </c>
      <c r="J15" s="3" t="s">
        <v>541</v>
      </c>
      <c r="K15" s="3" t="s">
        <v>542</v>
      </c>
      <c r="L15" s="3" t="s">
        <v>543</v>
      </c>
      <c r="M15" s="3" t="s">
        <v>544</v>
      </c>
    </row>
    <row r="16" spans="3:13" ht="12.75" x14ac:dyDescent="0.2">
      <c r="C16" s="3" t="s">
        <v>545</v>
      </c>
      <c r="D16" s="3" t="s">
        <v>535</v>
      </c>
      <c r="E16" s="3" t="s">
        <v>536</v>
      </c>
      <c r="F16" s="3" t="s">
        <v>537</v>
      </c>
      <c r="G16" s="3" t="s">
        <v>538</v>
      </c>
      <c r="H16" s="3" t="s">
        <v>539</v>
      </c>
      <c r="I16" s="3" t="s">
        <v>540</v>
      </c>
      <c r="J16" s="3" t="s">
        <v>541</v>
      </c>
      <c r="K16" s="3" t="s">
        <v>542</v>
      </c>
      <c r="L16" s="3" t="s">
        <v>543</v>
      </c>
      <c r="M16" s="3" t="s">
        <v>546</v>
      </c>
    </row>
    <row r="17" spans="3:13" ht="12.75" x14ac:dyDescent="0.2">
      <c r="C17" s="3" t="s">
        <v>547</v>
      </c>
      <c r="D17" s="3" t="s">
        <v>548</v>
      </c>
      <c r="E17" s="3" t="s">
        <v>549</v>
      </c>
      <c r="F17" s="3" t="s">
        <v>550</v>
      </c>
      <c r="G17" s="3" t="s">
        <v>550</v>
      </c>
      <c r="H17" s="3" t="s">
        <v>551</v>
      </c>
      <c r="I17" s="3" t="s">
        <v>552</v>
      </c>
      <c r="J17" s="3" t="s">
        <v>553</v>
      </c>
      <c r="K17" s="3" t="s">
        <v>554</v>
      </c>
      <c r="L17" s="3" t="s">
        <v>550</v>
      </c>
      <c r="M17" s="3" t="s">
        <v>555</v>
      </c>
    </row>
    <row r="18" spans="3:13" ht="12.75" x14ac:dyDescent="0.2">
      <c r="C18" s="3" t="s">
        <v>556</v>
      </c>
      <c r="D18" s="3" t="s">
        <v>557</v>
      </c>
      <c r="E18" s="3" t="s">
        <v>558</v>
      </c>
      <c r="F18" s="3" t="s">
        <v>559</v>
      </c>
      <c r="G18" s="3" t="s">
        <v>560</v>
      </c>
      <c r="H18" s="3" t="s">
        <v>561</v>
      </c>
      <c r="I18" s="3" t="s">
        <v>558</v>
      </c>
      <c r="J18" s="3" t="s">
        <v>562</v>
      </c>
      <c r="K18" s="3" t="s">
        <v>563</v>
      </c>
      <c r="L18" s="3" t="s">
        <v>564</v>
      </c>
      <c r="M18" s="3" t="s">
        <v>565</v>
      </c>
    </row>
    <row r="19" spans="3:13" ht="12.75" x14ac:dyDescent="0.2">
      <c r="C19" s="3" t="s">
        <v>566</v>
      </c>
      <c r="D19" s="3" t="s">
        <v>567</v>
      </c>
      <c r="E19" s="3" t="s">
        <v>568</v>
      </c>
      <c r="F19" s="3" t="s">
        <v>569</v>
      </c>
      <c r="G19" s="3" t="s">
        <v>549</v>
      </c>
      <c r="H19" s="3" t="s">
        <v>570</v>
      </c>
      <c r="I19" s="3" t="s">
        <v>571</v>
      </c>
      <c r="J19" s="3" t="s">
        <v>572</v>
      </c>
      <c r="K19" s="3" t="s">
        <v>573</v>
      </c>
      <c r="L19" s="3" t="s">
        <v>574</v>
      </c>
      <c r="M19" s="3" t="s">
        <v>575</v>
      </c>
    </row>
    <row r="20" spans="3:13" ht="12.75" x14ac:dyDescent="0.2">
      <c r="C20" s="3" t="s">
        <v>576</v>
      </c>
      <c r="D20" s="3" t="s">
        <v>577</v>
      </c>
      <c r="E20" s="3" t="s">
        <v>578</v>
      </c>
      <c r="F20" s="3" t="s">
        <v>579</v>
      </c>
      <c r="G20" s="3" t="s">
        <v>569</v>
      </c>
      <c r="H20" s="3" t="s">
        <v>580</v>
      </c>
      <c r="I20" s="3" t="s">
        <v>581</v>
      </c>
      <c r="J20" s="3" t="s">
        <v>582</v>
      </c>
      <c r="K20" s="3" t="s">
        <v>583</v>
      </c>
      <c r="L20" s="3" t="s">
        <v>584</v>
      </c>
      <c r="M20" s="3" t="s">
        <v>585</v>
      </c>
    </row>
    <row r="21" spans="3:13" ht="12.75" x14ac:dyDescent="0.2">
      <c r="C21" s="3" t="s">
        <v>586</v>
      </c>
      <c r="D21" s="3" t="s">
        <v>587</v>
      </c>
      <c r="E21" s="3" t="s">
        <v>588</v>
      </c>
      <c r="F21" s="3" t="s">
        <v>588</v>
      </c>
      <c r="G21" s="3" t="s">
        <v>589</v>
      </c>
      <c r="H21" s="3" t="s">
        <v>588</v>
      </c>
      <c r="I21" s="3" t="s">
        <v>590</v>
      </c>
      <c r="J21" s="3" t="s">
        <v>591</v>
      </c>
      <c r="K21" s="3" t="s">
        <v>590</v>
      </c>
      <c r="L21" s="3" t="s">
        <v>592</v>
      </c>
      <c r="M21" s="3" t="s">
        <v>593</v>
      </c>
    </row>
    <row r="22" spans="3:13" ht="12.75" x14ac:dyDescent="0.2">
      <c r="C22" s="3" t="s">
        <v>594</v>
      </c>
      <c r="D22" s="3" t="s">
        <v>595</v>
      </c>
      <c r="E22" s="3" t="s">
        <v>596</v>
      </c>
      <c r="F22" s="3" t="s">
        <v>597</v>
      </c>
      <c r="G22" s="3" t="s">
        <v>597</v>
      </c>
      <c r="H22" s="3" t="s">
        <v>597</v>
      </c>
      <c r="I22" s="3" t="s">
        <v>597</v>
      </c>
      <c r="J22" s="3" t="s">
        <v>597</v>
      </c>
      <c r="K22" s="3" t="s">
        <v>598</v>
      </c>
      <c r="L22" s="3" t="s">
        <v>599</v>
      </c>
      <c r="M22" s="3" t="s">
        <v>596</v>
      </c>
    </row>
    <row r="23" spans="3:13" ht="12.75" x14ac:dyDescent="0.2"/>
    <row r="24" spans="3:13" ht="12.75" x14ac:dyDescent="0.2">
      <c r="C24" s="3" t="s">
        <v>600</v>
      </c>
      <c r="D24" s="3" t="s">
        <v>601</v>
      </c>
      <c r="E24" s="3" t="s">
        <v>602</v>
      </c>
      <c r="F24" s="3" t="s">
        <v>603</v>
      </c>
      <c r="G24" s="3" t="s">
        <v>604</v>
      </c>
      <c r="H24" s="3" t="s">
        <v>605</v>
      </c>
      <c r="I24" s="3" t="s">
        <v>606</v>
      </c>
      <c r="J24" s="3" t="s">
        <v>607</v>
      </c>
      <c r="K24" s="3" t="s">
        <v>608</v>
      </c>
      <c r="L24" s="3" t="s">
        <v>571</v>
      </c>
      <c r="M24" s="3" t="s">
        <v>609</v>
      </c>
    </row>
    <row r="25" spans="3:13" ht="12.75" x14ac:dyDescent="0.2">
      <c r="C25" s="3" t="s">
        <v>610</v>
      </c>
      <c r="D25" s="3" t="s">
        <v>611</v>
      </c>
      <c r="E25" s="3" t="s">
        <v>612</v>
      </c>
      <c r="F25" s="3" t="s">
        <v>613</v>
      </c>
      <c r="G25" s="3" t="s">
        <v>614</v>
      </c>
      <c r="H25" s="3" t="s">
        <v>612</v>
      </c>
      <c r="I25" s="3" t="s">
        <v>593</v>
      </c>
      <c r="J25" s="3" t="s">
        <v>614</v>
      </c>
      <c r="K25" s="3" t="s">
        <v>612</v>
      </c>
      <c r="L25" s="3" t="s">
        <v>615</v>
      </c>
      <c r="M25" s="3" t="s">
        <v>616</v>
      </c>
    </row>
    <row r="26" spans="3:13" ht="12.75" x14ac:dyDescent="0.2">
      <c r="C26" s="3" t="s">
        <v>617</v>
      </c>
      <c r="D26" s="3" t="s">
        <v>618</v>
      </c>
      <c r="E26" s="3" t="s">
        <v>619</v>
      </c>
      <c r="F26" s="3" t="s">
        <v>620</v>
      </c>
      <c r="G26" s="3" t="s">
        <v>618</v>
      </c>
      <c r="H26" s="3" t="s">
        <v>548</v>
      </c>
      <c r="I26" s="3" t="s">
        <v>621</v>
      </c>
      <c r="J26" s="3" t="s">
        <v>622</v>
      </c>
      <c r="K26" s="3" t="s">
        <v>623</v>
      </c>
      <c r="L26" s="3" t="s">
        <v>624</v>
      </c>
      <c r="M26" s="3" t="s">
        <v>625</v>
      </c>
    </row>
    <row r="27" spans="3:13" ht="12.75" x14ac:dyDescent="0.2">
      <c r="C27" s="3" t="s">
        <v>626</v>
      </c>
      <c r="D27" s="3" t="s">
        <v>627</v>
      </c>
      <c r="E27" s="3" t="s">
        <v>598</v>
      </c>
      <c r="F27" s="3" t="s">
        <v>595</v>
      </c>
      <c r="G27" s="3" t="s">
        <v>595</v>
      </c>
      <c r="H27" s="3" t="s">
        <v>595</v>
      </c>
      <c r="I27" s="3" t="s">
        <v>628</v>
      </c>
      <c r="J27" s="3" t="s">
        <v>628</v>
      </c>
      <c r="K27" s="3" t="s">
        <v>627</v>
      </c>
      <c r="L27" s="3" t="s">
        <v>595</v>
      </c>
      <c r="M27" s="3" t="s">
        <v>598</v>
      </c>
    </row>
    <row r="28" spans="3:13" ht="12.75" x14ac:dyDescent="0.2"/>
    <row r="29" spans="3:13" ht="12.75" x14ac:dyDescent="0.2">
      <c r="C29" s="3" t="s">
        <v>629</v>
      </c>
      <c r="D29" s="3">
        <v>5.9</v>
      </c>
      <c r="E29" s="3">
        <v>6.1</v>
      </c>
      <c r="F29" s="3">
        <v>6</v>
      </c>
      <c r="G29" s="3">
        <v>6.3</v>
      </c>
      <c r="H29" s="3">
        <v>5.9</v>
      </c>
      <c r="I29" s="3">
        <v>6.5</v>
      </c>
      <c r="J29" s="3">
        <v>5.4</v>
      </c>
      <c r="K29" s="3">
        <v>5.6</v>
      </c>
      <c r="L29" s="3">
        <v>5.9</v>
      </c>
      <c r="M29" s="3">
        <v>5.9</v>
      </c>
    </row>
    <row r="30" spans="3:13" ht="12.75" x14ac:dyDescent="0.2">
      <c r="C30" s="3" t="s">
        <v>630</v>
      </c>
      <c r="D30" s="3">
        <v>6</v>
      </c>
      <c r="E30" s="3">
        <v>6</v>
      </c>
      <c r="F30" s="3">
        <v>8</v>
      </c>
      <c r="G30" s="3">
        <v>9</v>
      </c>
      <c r="H30" s="3">
        <v>6</v>
      </c>
      <c r="I30" s="3">
        <v>7</v>
      </c>
      <c r="J30" s="3">
        <v>5</v>
      </c>
      <c r="K30" s="3">
        <v>8</v>
      </c>
      <c r="L30" s="3">
        <v>8</v>
      </c>
      <c r="M30" s="3">
        <v>6</v>
      </c>
    </row>
    <row r="31" spans="3:13" ht="12.75" x14ac:dyDescent="0.2">
      <c r="C31" s="3" t="s">
        <v>631</v>
      </c>
      <c r="D31" s="3">
        <v>0.48</v>
      </c>
      <c r="E31" s="3">
        <v>0.98</v>
      </c>
      <c r="F31" s="3">
        <v>1</v>
      </c>
      <c r="G31" s="3">
        <v>1.04</v>
      </c>
      <c r="H31" s="3">
        <v>1.08</v>
      </c>
      <c r="I31" s="3">
        <v>1.18</v>
      </c>
      <c r="J31" s="3">
        <v>1.26</v>
      </c>
      <c r="K31" s="3">
        <v>1.34</v>
      </c>
      <c r="L31" s="3">
        <v>1.46</v>
      </c>
      <c r="M31" s="3">
        <v>1.62</v>
      </c>
    </row>
    <row r="32" spans="3:13" ht="12.75" x14ac:dyDescent="0.2">
      <c r="C32" s="3" t="s">
        <v>632</v>
      </c>
      <c r="D32" s="3" t="s">
        <v>633</v>
      </c>
      <c r="E32" s="3" t="s">
        <v>283</v>
      </c>
      <c r="F32" s="3" t="s">
        <v>634</v>
      </c>
      <c r="G32" s="3" t="s">
        <v>635</v>
      </c>
      <c r="H32" s="3" t="s">
        <v>283</v>
      </c>
      <c r="I32" s="3" t="s">
        <v>634</v>
      </c>
      <c r="J32" s="3" t="s">
        <v>635</v>
      </c>
      <c r="K32" s="3" t="s">
        <v>283</v>
      </c>
      <c r="L32" s="3" t="s">
        <v>636</v>
      </c>
      <c r="M32" s="3" t="s">
        <v>636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6090-0BE8-4DF1-9154-C92F990529C6}">
  <dimension ref="A3:BJ22"/>
  <sheetViews>
    <sheetView showGridLines="0" tabSelected="1" topLeftCell="W1" workbookViewId="0">
      <selection activeCell="AM23" sqref="AM23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637</v>
      </c>
      <c r="C3" s="9"/>
      <c r="D3" s="9"/>
      <c r="E3" s="9"/>
      <c r="F3" s="9"/>
      <c r="H3" s="9" t="s">
        <v>638</v>
      </c>
      <c r="I3" s="9"/>
      <c r="J3" s="9"/>
      <c r="K3" s="9"/>
      <c r="L3" s="9"/>
      <c r="N3" s="11" t="s">
        <v>639</v>
      </c>
      <c r="O3" s="11"/>
      <c r="P3" s="11"/>
      <c r="Q3" s="11"/>
      <c r="R3" s="11"/>
      <c r="S3" s="11"/>
      <c r="T3" s="11"/>
      <c r="V3" s="9" t="s">
        <v>640</v>
      </c>
      <c r="W3" s="9"/>
      <c r="X3" s="9"/>
      <c r="Y3" s="9"/>
      <c r="AA3" s="9" t="s">
        <v>641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642</v>
      </c>
      <c r="C4" s="15" t="s">
        <v>643</v>
      </c>
      <c r="D4" s="14" t="s">
        <v>644</v>
      </c>
      <c r="E4" s="15" t="s">
        <v>645</v>
      </c>
      <c r="F4" s="14" t="s">
        <v>646</v>
      </c>
      <c r="H4" s="16" t="s">
        <v>647</v>
      </c>
      <c r="I4" s="17" t="s">
        <v>648</v>
      </c>
      <c r="J4" s="16" t="s">
        <v>649</v>
      </c>
      <c r="K4" s="17" t="s">
        <v>650</v>
      </c>
      <c r="L4" s="16" t="s">
        <v>651</v>
      </c>
      <c r="N4" s="18" t="s">
        <v>652</v>
      </c>
      <c r="O4" s="19" t="s">
        <v>653</v>
      </c>
      <c r="P4" s="18" t="s">
        <v>654</v>
      </c>
      <c r="Q4" s="19" t="s">
        <v>655</v>
      </c>
      <c r="R4" s="18" t="s">
        <v>656</v>
      </c>
      <c r="S4" s="19" t="s">
        <v>657</v>
      </c>
      <c r="T4" s="18" t="s">
        <v>658</v>
      </c>
      <c r="V4" s="19" t="s">
        <v>659</v>
      </c>
      <c r="W4" s="18" t="s">
        <v>660</v>
      </c>
      <c r="X4" s="19" t="s">
        <v>661</v>
      </c>
      <c r="Y4" s="18" t="s">
        <v>662</v>
      </c>
      <c r="AA4" s="20" t="s">
        <v>391</v>
      </c>
      <c r="AB4" s="21" t="s">
        <v>547</v>
      </c>
      <c r="AC4" s="20" t="s">
        <v>556</v>
      </c>
      <c r="AD4" s="21" t="s">
        <v>576</v>
      </c>
      <c r="AE4" s="20" t="s">
        <v>586</v>
      </c>
      <c r="AF4" s="21" t="s">
        <v>594</v>
      </c>
      <c r="AG4" s="20" t="s">
        <v>600</v>
      </c>
      <c r="AH4" s="21" t="s">
        <v>610</v>
      </c>
      <c r="AI4" s="20" t="s">
        <v>631</v>
      </c>
      <c r="AJ4" s="22"/>
      <c r="AK4" s="21" t="s">
        <v>629</v>
      </c>
      <c r="AL4" s="20" t="s">
        <v>630</v>
      </c>
    </row>
    <row r="5" spans="1:62" ht="63" x14ac:dyDescent="0.2">
      <c r="A5" s="23" t="s">
        <v>663</v>
      </c>
      <c r="B5" s="18" t="s">
        <v>664</v>
      </c>
      <c r="C5" s="24" t="s">
        <v>665</v>
      </c>
      <c r="D5" s="25" t="s">
        <v>666</v>
      </c>
      <c r="E5" s="19" t="s">
        <v>667</v>
      </c>
      <c r="F5" s="18" t="s">
        <v>664</v>
      </c>
      <c r="H5" s="19" t="s">
        <v>668</v>
      </c>
      <c r="I5" s="18" t="s">
        <v>669</v>
      </c>
      <c r="J5" s="19" t="s">
        <v>670</v>
      </c>
      <c r="K5" s="18" t="s">
        <v>671</v>
      </c>
      <c r="L5" s="19" t="s">
        <v>672</v>
      </c>
      <c r="N5" s="18" t="s">
        <v>673</v>
      </c>
      <c r="O5" s="19" t="s">
        <v>674</v>
      </c>
      <c r="P5" s="18" t="s">
        <v>675</v>
      </c>
      <c r="Q5" s="19" t="s">
        <v>676</v>
      </c>
      <c r="R5" s="18" t="s">
        <v>677</v>
      </c>
      <c r="S5" s="19" t="s">
        <v>678</v>
      </c>
      <c r="T5" s="18" t="s">
        <v>679</v>
      </c>
      <c r="V5" s="19" t="s">
        <v>680</v>
      </c>
      <c r="W5" s="18" t="s">
        <v>681</v>
      </c>
      <c r="X5" s="19" t="s">
        <v>682</v>
      </c>
      <c r="Y5" s="18" t="s">
        <v>683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1.4259024124795936</v>
      </c>
      <c r="C7" s="31">
        <f>(sheet!D18-sheet!D15)/sheet!D35</f>
        <v>1.0455287502267367</v>
      </c>
      <c r="D7" s="31">
        <f>sheet!D12/sheet!D35</f>
        <v>0.40994014148376562</v>
      </c>
      <c r="E7" s="31">
        <f>Sheet2!D20/sheet!D35</f>
        <v>0.27045165971340468</v>
      </c>
      <c r="F7" s="31">
        <f>sheet!D18/sheet!D35</f>
        <v>1.4259024124795936</v>
      </c>
      <c r="G7" s="29"/>
      <c r="H7" s="32">
        <f>Sheet1!D33/sheet!D51</f>
        <v>8.9571428571428566E-2</v>
      </c>
      <c r="I7" s="32">
        <f>Sheet1!D33/Sheet1!D12</f>
        <v>1.9369188471162459E-2</v>
      </c>
      <c r="J7" s="32">
        <f>Sheet1!D12/sheet!D27</f>
        <v>1.5607251337929704</v>
      </c>
      <c r="K7" s="32">
        <f>Sheet1!D30/sheet!D27</f>
        <v>3.022997926811629E-2</v>
      </c>
      <c r="L7" s="32">
        <f>Sheet1!D38</f>
        <v>2.23</v>
      </c>
      <c r="M7" s="29"/>
      <c r="N7" s="32">
        <f>sheet!D40/sheet!D27</f>
        <v>0.66250421869726628</v>
      </c>
      <c r="O7" s="32">
        <f>sheet!D51/sheet!D27</f>
        <v>0.33749578130273372</v>
      </c>
      <c r="P7" s="32">
        <f>sheet!D40/sheet!D51</f>
        <v>1.9630000000000001</v>
      </c>
      <c r="Q7" s="31">
        <f>Sheet1!D24/Sheet1!D26</f>
        <v>-3.6165644171779143</v>
      </c>
      <c r="R7" s="31">
        <f>ABS(Sheet2!D20/(Sheet1!D26+Sheet2!D30))</f>
        <v>1.2456140350877194</v>
      </c>
      <c r="S7" s="31">
        <f>sheet!D40/Sheet1!D43</f>
        <v>6.3971135940409685</v>
      </c>
      <c r="T7" s="31">
        <f>Sheet2!D20/sheet!D40</f>
        <v>0.10850738665308202</v>
      </c>
      <c r="V7" s="31">
        <f>ABS(Sheet1!D15/sheet!D15)</f>
        <v>11.779208392942298</v>
      </c>
      <c r="W7" s="31">
        <f>Sheet1!D12/sheet!D14</f>
        <v>10.38530638434392</v>
      </c>
      <c r="X7" s="31">
        <f>Sheet1!D12/sheet!D27</f>
        <v>1.5607251337929704</v>
      </c>
      <c r="Y7" s="31">
        <f>Sheet1!D12/(sheet!D18-sheet!D35)</f>
        <v>13.786626916524702</v>
      </c>
      <c r="AA7" s="17" t="str">
        <f>Sheet1!D43</f>
        <v>2,148</v>
      </c>
      <c r="AB7" s="17" t="str">
        <f>Sheet3!D17</f>
        <v>8.9x</v>
      </c>
      <c r="AC7" s="17" t="str">
        <f>Sheet3!D18</f>
        <v>14.6x</v>
      </c>
      <c r="AD7" s="17" t="str">
        <f>Sheet3!D20</f>
        <v>62.0x</v>
      </c>
      <c r="AE7" s="17" t="str">
        <f>Sheet3!D21</f>
        <v>1.2x</v>
      </c>
      <c r="AF7" s="17" t="str">
        <f>Sheet3!D22</f>
        <v>0.6x</v>
      </c>
      <c r="AG7" s="17" t="str">
        <f>Sheet3!D24</f>
        <v>18.3x</v>
      </c>
      <c r="AH7" s="17" t="str">
        <f>Sheet3!D25</f>
        <v>1.7x</v>
      </c>
      <c r="AI7" s="17">
        <f>Sheet3!D31</f>
        <v>0.48</v>
      </c>
      <c r="AK7" s="17">
        <f>Sheet3!D29</f>
        <v>5.9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1.4475911959365861</v>
      </c>
      <c r="C8" s="34">
        <f>(sheet!E18-sheet!E15)/sheet!E35</f>
        <v>0.7843620132368786</v>
      </c>
      <c r="D8" s="34">
        <f>sheet!E12/sheet!E35</f>
        <v>0.15376327535785747</v>
      </c>
      <c r="E8" s="34">
        <f>Sheet2!E20/sheet!E35</f>
        <v>0.39541326766199786</v>
      </c>
      <c r="F8" s="34">
        <f>sheet!E18/sheet!E35</f>
        <v>1.4475911959365861</v>
      </c>
      <c r="G8" s="29"/>
      <c r="H8" s="35">
        <f>Sheet1!E33/sheet!E51</f>
        <v>4.1448345976382263E-3</v>
      </c>
      <c r="I8" s="35">
        <f>Sheet1!E33/Sheet1!E12</f>
        <v>1.2438102837295534E-3</v>
      </c>
      <c r="J8" s="35">
        <f>Sheet1!E12/sheet!E27</f>
        <v>1.2622115583992417</v>
      </c>
      <c r="K8" s="35">
        <f>Sheet1!E30/sheet!E27</f>
        <v>1.5699517165792827E-3</v>
      </c>
      <c r="L8" s="35">
        <f>Sheet1!E38</f>
        <v>0.14000000000000001</v>
      </c>
      <c r="M8" s="29"/>
      <c r="N8" s="35">
        <f>sheet!E40/sheet!E27</f>
        <v>0.62122693207737201</v>
      </c>
      <c r="O8" s="35">
        <f>sheet!E51/sheet!E27</f>
        <v>0.37877306792262805</v>
      </c>
      <c r="P8" s="35">
        <f>sheet!E40/sheet!E51</f>
        <v>1.6401032298428091</v>
      </c>
      <c r="Q8" s="34">
        <f>Sheet1!E24/Sheet1!E26</f>
        <v>-1.1452513966480447</v>
      </c>
      <c r="R8" s="34">
        <f>ABS(Sheet2!E20/(Sheet1!E26+Sheet2!E30))</f>
        <v>0.66331009553317843</v>
      </c>
      <c r="S8" s="34">
        <f>sheet!E40/Sheet1!E43</f>
        <v>7.6961467889908253</v>
      </c>
      <c r="T8" s="34">
        <f>Sheet2!E20/sheet!E40</f>
        <v>0.12249666221628838</v>
      </c>
      <c r="U8" s="12"/>
      <c r="V8" s="34">
        <f>ABS(Sheet1!E15/sheet!E15)</f>
        <v>7.2557437920631234</v>
      </c>
      <c r="W8" s="34">
        <f>Sheet1!E12/sheet!E14</f>
        <v>11.099505079447773</v>
      </c>
      <c r="X8" s="34">
        <f>Sheet1!E12/sheet!E27</f>
        <v>1.2622115583992417</v>
      </c>
      <c r="Y8" s="34">
        <f>Sheet1!E12/(sheet!E18-sheet!E35)</f>
        <v>14.65302613480055</v>
      </c>
      <c r="Z8" s="12"/>
      <c r="AA8" s="36" t="str">
        <f>Sheet1!E43</f>
        <v>2,725</v>
      </c>
      <c r="AB8" s="36" t="str">
        <f>Sheet3!E17</f>
        <v>15.1x</v>
      </c>
      <c r="AC8" s="36" t="str">
        <f>Sheet3!E18</f>
        <v>30.3x</v>
      </c>
      <c r="AD8" s="36" t="str">
        <f>Sheet3!E20</f>
        <v>-77.2x</v>
      </c>
      <c r="AE8" s="36" t="str">
        <f>Sheet3!E21</f>
        <v>1.5x</v>
      </c>
      <c r="AF8" s="36" t="str">
        <f>Sheet3!E22</f>
        <v>1.0x</v>
      </c>
      <c r="AG8" s="36" t="str">
        <f>Sheet3!E24</f>
        <v>-320.4x</v>
      </c>
      <c r="AH8" s="36" t="str">
        <f>Sheet3!E25</f>
        <v>2.0x</v>
      </c>
      <c r="AI8" s="36">
        <f>Sheet3!E31</f>
        <v>0.98</v>
      </c>
      <c r="AK8" s="36">
        <f>Sheet3!E29</f>
        <v>6.1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1.3645804486291886</v>
      </c>
      <c r="C9" s="31">
        <f>(sheet!F18-sheet!F15)/sheet!F35</f>
        <v>0.76613126557740241</v>
      </c>
      <c r="D9" s="31">
        <f>sheet!F12/sheet!F35</f>
        <v>0.14095818332871782</v>
      </c>
      <c r="E9" s="31">
        <f>Sheet2!F20/sheet!F35</f>
        <v>0.42633619495984493</v>
      </c>
      <c r="F9" s="31">
        <f>sheet!F18/sheet!F35</f>
        <v>1.3645804486291886</v>
      </c>
      <c r="G9" s="29"/>
      <c r="H9" s="32">
        <f>Sheet1!F33/sheet!F51</f>
        <v>4.5565376409631209E-2</v>
      </c>
      <c r="I9" s="32">
        <f>Sheet1!F33/Sheet1!F12</f>
        <v>1.3173547164823544E-2</v>
      </c>
      <c r="J9" s="32">
        <f>Sheet1!F12/sheet!F27</f>
        <v>1.3212445789795384</v>
      </c>
      <c r="K9" s="32">
        <f>Sheet1!F30/sheet!F27</f>
        <v>1.7143522426288676E-2</v>
      </c>
      <c r="L9" s="32">
        <f>Sheet1!F38</f>
        <v>1.44</v>
      </c>
      <c r="M9" s="29"/>
      <c r="N9" s="32">
        <f>sheet!F40/sheet!F27</f>
        <v>0.61801088570014839</v>
      </c>
      <c r="O9" s="32">
        <f>sheet!F51/sheet!F27</f>
        <v>0.38198911429985155</v>
      </c>
      <c r="P9" s="32">
        <f>sheet!F40/sheet!F51</f>
        <v>1.6178756476683938</v>
      </c>
      <c r="Q9" s="31">
        <f>Sheet1!F24/Sheet1!F26</f>
        <v>-2.74</v>
      </c>
      <c r="R9" s="31">
        <f>ABS(Sheet2!F20/(Sheet1!F26+Sheet2!F30))</f>
        <v>1.319759965709387</v>
      </c>
      <c r="S9" s="31">
        <f>sheet!F40/Sheet1!F43</f>
        <v>6.5574428659666459</v>
      </c>
      <c r="T9" s="31">
        <f>Sheet2!F20/sheet!F40</f>
        <v>0.14501012574765695</v>
      </c>
      <c r="V9" s="31">
        <f>ABS(Sheet1!F15/sheet!F15)</f>
        <v>7.5890791300323928</v>
      </c>
      <c r="W9" s="31">
        <f>Sheet1!F12/sheet!F14</f>
        <v>11.03134872417983</v>
      </c>
      <c r="X9" s="31">
        <f>Sheet1!F12/sheet!F27</f>
        <v>1.3212445789795384</v>
      </c>
      <c r="Y9" s="31">
        <f>Sheet1!F12/(sheet!F18-sheet!F35)</f>
        <v>17.240410178503609</v>
      </c>
      <c r="AA9" s="17" t="str">
        <f>Sheet1!F43</f>
        <v>3,238</v>
      </c>
      <c r="AB9" s="17" t="str">
        <f>Sheet3!F17</f>
        <v>11.3x</v>
      </c>
      <c r="AC9" s="17" t="str">
        <f>Sheet3!F18</f>
        <v>19.1x</v>
      </c>
      <c r="AD9" s="17" t="str">
        <f>Sheet3!F20</f>
        <v>19.0x</v>
      </c>
      <c r="AE9" s="17" t="str">
        <f>Sheet3!F21</f>
        <v>1.5x</v>
      </c>
      <c r="AF9" s="17" t="str">
        <f>Sheet3!F22</f>
        <v>0.8x</v>
      </c>
      <c r="AG9" s="17" t="str">
        <f>Sheet3!F24</f>
        <v>36.2x</v>
      </c>
      <c r="AH9" s="17" t="str">
        <f>Sheet3!F25</f>
        <v>2.1x</v>
      </c>
      <c r="AI9" s="17">
        <f>Sheet3!F31</f>
        <v>1</v>
      </c>
      <c r="AK9" s="17">
        <f>Sheet3!F29</f>
        <v>6</v>
      </c>
      <c r="AL9" s="17">
        <f>Sheet3!F30</f>
        <v>8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1.4698934024776722</v>
      </c>
      <c r="C10" s="34">
        <f>(sheet!G18-sheet!G15)/sheet!G35</f>
        <v>0.84024776721405936</v>
      </c>
      <c r="D10" s="34">
        <f>sheet!G12/sheet!G35</f>
        <v>0.18928262748487468</v>
      </c>
      <c r="E10" s="34">
        <f>Sheet2!G20/sheet!G35</f>
        <v>0.50691443388072599</v>
      </c>
      <c r="F10" s="34">
        <f>sheet!G18/sheet!G35</f>
        <v>1.4698934024776722</v>
      </c>
      <c r="G10" s="29"/>
      <c r="H10" s="35">
        <f>Sheet1!G33/sheet!G51</f>
        <v>7.5452870739944736E-2</v>
      </c>
      <c r="I10" s="35">
        <f>Sheet1!G33/Sheet1!G12</f>
        <v>2.1192195752937373E-2</v>
      </c>
      <c r="J10" s="35">
        <f>Sheet1!G12/sheet!G27</f>
        <v>1.3469915205018004</v>
      </c>
      <c r="K10" s="35">
        <f>Sheet1!G30/sheet!G27</f>
        <v>2.8748983621791149E-2</v>
      </c>
      <c r="L10" s="35">
        <f>Sheet1!G38</f>
        <v>2.4</v>
      </c>
      <c r="M10" s="29"/>
      <c r="N10" s="35">
        <f>sheet!G40/sheet!G27</f>
        <v>0.62167499128818682</v>
      </c>
      <c r="O10" s="35">
        <f>sheet!G51/sheet!G27</f>
        <v>0.37832500871181324</v>
      </c>
      <c r="P10" s="35">
        <f>sheet!G40/sheet!G51</f>
        <v>1.6432299662265888</v>
      </c>
      <c r="Q10" s="34">
        <f>Sheet1!G24/Sheet1!G26</f>
        <v>-3.730550284629981</v>
      </c>
      <c r="R10" s="34">
        <f>ABS(Sheet2!G20/(Sheet1!G26+Sheet2!G30))</f>
        <v>2.2328680203045685</v>
      </c>
      <c r="S10" s="34">
        <f>sheet!G40/Sheet1!G43</f>
        <v>5.9932810750279959</v>
      </c>
      <c r="T10" s="34">
        <f>Sheet2!G20/sheet!G40</f>
        <v>0.16437780269058297</v>
      </c>
      <c r="U10" s="12"/>
      <c r="V10" s="34">
        <f>ABS(Sheet1!G15/sheet!G15)</f>
        <v>7.5968885838480897</v>
      </c>
      <c r="W10" s="34">
        <f>Sheet1!G12/sheet!G14</f>
        <v>11.458745059288537</v>
      </c>
      <c r="X10" s="34">
        <f>Sheet1!G12/sheet!G27</f>
        <v>1.3469915205018004</v>
      </c>
      <c r="Y10" s="34">
        <f>Sheet1!G12/(sheet!G18-sheet!G35)</f>
        <v>14.219803801348865</v>
      </c>
      <c r="Z10" s="12"/>
      <c r="AA10" s="36" t="str">
        <f>Sheet1!G43</f>
        <v>3,572</v>
      </c>
      <c r="AB10" s="36" t="str">
        <f>Sheet3!G17</f>
        <v>11.3x</v>
      </c>
      <c r="AC10" s="36" t="str">
        <f>Sheet3!G18</f>
        <v>18.4x</v>
      </c>
      <c r="AD10" s="36" t="str">
        <f>Sheet3!G20</f>
        <v>16.1x</v>
      </c>
      <c r="AE10" s="36" t="str">
        <f>Sheet3!G21</f>
        <v>1.6x</v>
      </c>
      <c r="AF10" s="36" t="str">
        <f>Sheet3!G22</f>
        <v>0.8x</v>
      </c>
      <c r="AG10" s="36" t="str">
        <f>Sheet3!G24</f>
        <v>33.0x</v>
      </c>
      <c r="AH10" s="36" t="str">
        <f>Sheet3!G25</f>
        <v>2.2x</v>
      </c>
      <c r="AI10" s="36">
        <f>Sheet3!G31</f>
        <v>1.04</v>
      </c>
      <c r="AK10" s="36">
        <f>Sheet3!G29</f>
        <v>6.3</v>
      </c>
      <c r="AL10" s="36">
        <f>Sheet3!G30</f>
        <v>9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1.3108436523550515</v>
      </c>
      <c r="C11" s="31">
        <f>(sheet!H18-sheet!H15)/sheet!H35</f>
        <v>0.79724568915634764</v>
      </c>
      <c r="D11" s="31">
        <f>sheet!H12/sheet!H35</f>
        <v>0.20807776877676196</v>
      </c>
      <c r="E11" s="31">
        <f>Sheet2!H20/sheet!H35</f>
        <v>0.37136905450758012</v>
      </c>
      <c r="F11" s="31">
        <f>sheet!H18/sheet!H35</f>
        <v>1.3108436523550515</v>
      </c>
      <c r="G11" s="29"/>
      <c r="H11" s="32">
        <f>Sheet1!H33/sheet!H51</f>
        <v>0.11550175118014314</v>
      </c>
      <c r="I11" s="32">
        <f>Sheet1!H33/Sheet1!H12</f>
        <v>3.2562732092643869E-2</v>
      </c>
      <c r="J11" s="32">
        <f>Sheet1!H12/sheet!H27</f>
        <v>1.3254900845022335</v>
      </c>
      <c r="K11" s="32">
        <f>Sheet1!H30/sheet!H27</f>
        <v>4.3844424844225682E-2</v>
      </c>
      <c r="L11" s="32">
        <f>Sheet1!H38</f>
        <v>3.24</v>
      </c>
      <c r="M11" s="29"/>
      <c r="N11" s="32">
        <f>sheet!H40/sheet!H27</f>
        <v>0.62631234529262814</v>
      </c>
      <c r="O11" s="32">
        <f>sheet!H51/sheet!H27</f>
        <v>0.37368765470737192</v>
      </c>
      <c r="P11" s="32">
        <f>sheet!H40/sheet!H51</f>
        <v>1.6760316735191108</v>
      </c>
      <c r="Q11" s="31">
        <f>Sheet1!H24/Sheet1!H26</f>
        <v>-5.5890410958904111</v>
      </c>
      <c r="R11" s="31">
        <f>ABS(Sheet2!H20/(Sheet1!H26+Sheet2!H30))</f>
        <v>3.9374233128834355</v>
      </c>
      <c r="S11" s="31">
        <f>sheet!H40/Sheet1!H43</f>
        <v>7.495062989445012</v>
      </c>
      <c r="T11" s="31">
        <f>Sheet2!H20/sheet!H40</f>
        <v>0.14577749511652205</v>
      </c>
      <c r="V11" s="31">
        <f>ABS(Sheet1!H15/sheet!H15)</f>
        <v>7.4161784587652093</v>
      </c>
      <c r="W11" s="31">
        <f>Sheet1!H12/sheet!H14</f>
        <v>10.864505597014926</v>
      </c>
      <c r="X11" s="31">
        <f>Sheet1!H12/sheet!H27</f>
        <v>1.3254900845022335</v>
      </c>
      <c r="Y11" s="31">
        <f>Sheet1!H12/(sheet!H18-sheet!H35)</f>
        <v>17.344378257632165</v>
      </c>
      <c r="AA11" s="17" t="str">
        <f>Sheet1!H43</f>
        <v>2,937</v>
      </c>
      <c r="AB11" s="17" t="str">
        <f>Sheet3!H17</f>
        <v>9.6x</v>
      </c>
      <c r="AC11" s="17" t="str">
        <f>Sheet3!H18</f>
        <v>14.8x</v>
      </c>
      <c r="AD11" s="17" t="str">
        <f>Sheet3!H20</f>
        <v>20.1x</v>
      </c>
      <c r="AE11" s="17" t="str">
        <f>Sheet3!H21</f>
        <v>1.5x</v>
      </c>
      <c r="AF11" s="17" t="str">
        <f>Sheet3!H22</f>
        <v>0.8x</v>
      </c>
      <c r="AG11" s="17" t="str">
        <f>Sheet3!H24</f>
        <v>15.8x</v>
      </c>
      <c r="AH11" s="17" t="str">
        <f>Sheet3!H25</f>
        <v>2.0x</v>
      </c>
      <c r="AI11" s="17">
        <f>Sheet3!H31</f>
        <v>1.08</v>
      </c>
      <c r="AK11" s="17">
        <f>Sheet3!H29</f>
        <v>5.9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1.3369715073529411</v>
      </c>
      <c r="C12" s="34">
        <f>(sheet!I18-sheet!I15)/sheet!I35</f>
        <v>0.78515625</v>
      </c>
      <c r="D12" s="34">
        <f>sheet!I12/sheet!I35</f>
        <v>0.12235753676470588</v>
      </c>
      <c r="E12" s="34">
        <f>Sheet2!I20/sheet!I35</f>
        <v>0.28733915441176472</v>
      </c>
      <c r="F12" s="34">
        <f>sheet!I18/sheet!I35</f>
        <v>1.3369715073529411</v>
      </c>
      <c r="G12" s="29"/>
      <c r="H12" s="35">
        <f>Sheet1!I33/sheet!I51</f>
        <v>6.2900312038101494E-2</v>
      </c>
      <c r="I12" s="35">
        <f>Sheet1!I33/Sheet1!I12</f>
        <v>1.6405028591009358E-2</v>
      </c>
      <c r="J12" s="35">
        <f>Sheet1!I12/sheet!I27</f>
        <v>1.5485358007495109</v>
      </c>
      <c r="K12" s="35">
        <f>Sheet1!I30/sheet!I27</f>
        <v>2.6531356747255663E-2</v>
      </c>
      <c r="L12" s="35">
        <f>Sheet1!I38</f>
        <v>1.88</v>
      </c>
      <c r="M12" s="29"/>
      <c r="N12" s="35">
        <f>sheet!I40/sheet!I27</f>
        <v>0.59612642191490073</v>
      </c>
      <c r="O12" s="35">
        <f>sheet!I51/sheet!I27</f>
        <v>0.40387357808509933</v>
      </c>
      <c r="P12" s="35">
        <f>sheet!I40/sheet!I51</f>
        <v>1.4760223353588438</v>
      </c>
      <c r="Q12" s="34">
        <f>Sheet1!I24/Sheet1!I26</f>
        <v>-4.6047745358090184</v>
      </c>
      <c r="R12" s="34">
        <f>ABS(Sheet2!I20/(Sheet1!I26+Sheet2!I30))</f>
        <v>0.80886157826649419</v>
      </c>
      <c r="S12" s="34">
        <f>sheet!I40/Sheet1!I43</f>
        <v>5.4092687330725244</v>
      </c>
      <c r="T12" s="34">
        <f>Sheet2!I20/sheet!I40</f>
        <v>0.13913769123783032</v>
      </c>
      <c r="U12" s="12"/>
      <c r="V12" s="34">
        <f>ABS(Sheet1!I15/sheet!I15)</f>
        <v>6.7663960024984382</v>
      </c>
      <c r="W12" s="34">
        <f>Sheet1!I12/sheet!I14</f>
        <v>10.314336204992269</v>
      </c>
      <c r="X12" s="34">
        <f>Sheet1!I12/sheet!I27</f>
        <v>1.5485358007495109</v>
      </c>
      <c r="Y12" s="34">
        <f>Sheet1!I12/(sheet!I18-sheet!I35)</f>
        <v>15.919877258779406</v>
      </c>
      <c r="Z12" s="12"/>
      <c r="AA12" s="36" t="str">
        <f>Sheet1!I43</f>
        <v>3,323</v>
      </c>
      <c r="AB12" s="36" t="str">
        <f>Sheet3!I17</f>
        <v>14.4x</v>
      </c>
      <c r="AC12" s="36" t="str">
        <f>Sheet3!I18</f>
        <v>30.3x</v>
      </c>
      <c r="AD12" s="36" t="str">
        <f>Sheet3!I20</f>
        <v>40.3x</v>
      </c>
      <c r="AE12" s="36" t="str">
        <f>Sheet3!I21</f>
        <v>1.3x</v>
      </c>
      <c r="AF12" s="36" t="str">
        <f>Sheet3!I22</f>
        <v>0.8x</v>
      </c>
      <c r="AG12" s="36" t="str">
        <f>Sheet3!I24</f>
        <v>82.1x</v>
      </c>
      <c r="AH12" s="36" t="str">
        <f>Sheet3!I25</f>
        <v>1.9x</v>
      </c>
      <c r="AI12" s="36">
        <f>Sheet3!I31</f>
        <v>1.18</v>
      </c>
      <c r="AK12" s="36">
        <f>Sheet3!I29</f>
        <v>6.5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1.2257505147935408</v>
      </c>
      <c r="C13" s="31">
        <f>(sheet!J18-sheet!J15)/sheet!J35</f>
        <v>0.67562588056789852</v>
      </c>
      <c r="D13" s="31">
        <f>sheet!J12/sheet!J35</f>
        <v>0.12279180665438387</v>
      </c>
      <c r="E13" s="31">
        <f>Sheet2!J20/sheet!J35</f>
        <v>0.42917524655901157</v>
      </c>
      <c r="F13" s="31">
        <f>sheet!J18/sheet!J35</f>
        <v>1.2257505147935408</v>
      </c>
      <c r="G13" s="29"/>
      <c r="H13" s="32">
        <f>Sheet1!J33/sheet!J51</f>
        <v>9.5486264464269943E-2</v>
      </c>
      <c r="I13" s="32">
        <f>Sheet1!J33/Sheet1!J12</f>
        <v>2.2503486895518038E-2</v>
      </c>
      <c r="J13" s="32">
        <f>Sheet1!J12/sheet!J27</f>
        <v>1.3230053154865185</v>
      </c>
      <c r="K13" s="32">
        <f>Sheet1!J30/sheet!J27</f>
        <v>3.1149301825993556E-2</v>
      </c>
      <c r="L13" s="32">
        <f>Sheet1!J38</f>
        <v>2.93</v>
      </c>
      <c r="M13" s="29"/>
      <c r="N13" s="32">
        <f>sheet!J40/sheet!J27</f>
        <v>0.68820402654989121</v>
      </c>
      <c r="O13" s="32">
        <f>sheet!J51/sheet!J27</f>
        <v>0.31179597345010879</v>
      </c>
      <c r="P13" s="32">
        <f>sheet!J40/sheet!J51</f>
        <v>2.2072255101139477</v>
      </c>
      <c r="Q13" s="31">
        <f>Sheet1!J24/Sheet1!J26</f>
        <v>-3.0581081081081081</v>
      </c>
      <c r="R13" s="31">
        <f>ABS(Sheet2!J20/(Sheet1!J26+Sheet2!J30))</f>
        <v>1.4971644612476371</v>
      </c>
      <c r="S13" s="31">
        <f>sheet!J40/Sheet1!J43</f>
        <v>6.8818507298264944</v>
      </c>
      <c r="T13" s="31">
        <f>Sheet2!J20/sheet!J40</f>
        <v>0.15847606851288618</v>
      </c>
      <c r="V13" s="31">
        <f>ABS(Sheet1!J15/sheet!J15)</f>
        <v>6.5565405831363277</v>
      </c>
      <c r="W13" s="31">
        <f>Sheet1!J12/sheet!J14</f>
        <v>10.160109983079526</v>
      </c>
      <c r="X13" s="31">
        <f>Sheet1!J12/sheet!J27</f>
        <v>1.3230053154865185</v>
      </c>
      <c r="Y13" s="31">
        <f>Sheet1!J12/(sheet!J18-sheet!J35)</f>
        <v>23.061449831973114</v>
      </c>
      <c r="AA13" s="17" t="str">
        <f>Sheet1!J43</f>
        <v>3,631</v>
      </c>
      <c r="AB13" s="17" t="str">
        <f>Sheet3!J17</f>
        <v>9.4x</v>
      </c>
      <c r="AC13" s="17" t="str">
        <f>Sheet3!J18</f>
        <v>18.0x</v>
      </c>
      <c r="AD13" s="17" t="str">
        <f>Sheet3!J20</f>
        <v>18.8x</v>
      </c>
      <c r="AE13" s="17" t="str">
        <f>Sheet3!J21</f>
        <v>1.4x</v>
      </c>
      <c r="AF13" s="17" t="str">
        <f>Sheet3!J22</f>
        <v>0.8x</v>
      </c>
      <c r="AG13" s="17" t="str">
        <f>Sheet3!J24</f>
        <v>23.3x</v>
      </c>
      <c r="AH13" s="17" t="str">
        <f>Sheet3!J25</f>
        <v>2.2x</v>
      </c>
      <c r="AI13" s="17">
        <f>Sheet3!J31</f>
        <v>1.26</v>
      </c>
      <c r="AK13" s="17">
        <f>Sheet3!J29</f>
        <v>5.4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1.3171288371562251</v>
      </c>
      <c r="C14" s="34">
        <f>(sheet!K18-sheet!K15)/sheet!K35</f>
        <v>0.72429533264863633</v>
      </c>
      <c r="D14" s="34">
        <f>sheet!K12/sheet!K35</f>
        <v>0.19034577199589181</v>
      </c>
      <c r="E14" s="34">
        <f>Sheet2!K20/sheet!K35</f>
        <v>0.59237703982654344</v>
      </c>
      <c r="F14" s="34">
        <f>sheet!K18/sheet!K35</f>
        <v>1.3171288371562251</v>
      </c>
      <c r="G14" s="29"/>
      <c r="H14" s="35">
        <f>Sheet1!K33/sheet!K51</f>
        <v>9.9649249033186435E-2</v>
      </c>
      <c r="I14" s="35">
        <f>Sheet1!K33/Sheet1!K12</f>
        <v>2.1019084114277043E-2</v>
      </c>
      <c r="J14" s="35">
        <f>Sheet1!K12/sheet!K27</f>
        <v>1.4694617121512001</v>
      </c>
      <c r="K14" s="35">
        <f>Sheet1!K30/sheet!K27</f>
        <v>3.3228333286873135E-2</v>
      </c>
      <c r="L14" s="35">
        <f>Sheet1!K38</f>
        <v>3.08</v>
      </c>
      <c r="M14" s="29"/>
      <c r="N14" s="35">
        <f>sheet!K40/sheet!K27</f>
        <v>0.69004543807320273</v>
      </c>
      <c r="O14" s="35">
        <f>sheet!K51/sheet!K27</f>
        <v>0.30995456192679732</v>
      </c>
      <c r="P14" s="35">
        <f>sheet!K40/sheet!K51</f>
        <v>2.226279341667416</v>
      </c>
      <c r="Q14" s="34">
        <f>Sheet1!K24/Sheet1!K26</f>
        <v>-3.2111716621253406</v>
      </c>
      <c r="R14" s="34">
        <f>ABS(Sheet2!K20/(Sheet1!K26+Sheet2!K30))</f>
        <v>1.6001849568434032</v>
      </c>
      <c r="S14" s="34">
        <f>sheet!K40/Sheet1!K43</f>
        <v>6.6632570659488559</v>
      </c>
      <c r="T14" s="34">
        <f>Sheet2!K20/sheet!K40</f>
        <v>0.20970348226549246</v>
      </c>
      <c r="U14" s="12"/>
      <c r="V14" s="34">
        <f>ABS(Sheet1!K15/sheet!K15)</f>
        <v>7.0692974013474492</v>
      </c>
      <c r="W14" s="34">
        <f>Sheet1!K12/sheet!K14</f>
        <v>12.901125795398924</v>
      </c>
      <c r="X14" s="34">
        <f>Sheet1!K12/sheet!K27</f>
        <v>1.4694617121512001</v>
      </c>
      <c r="Y14" s="34">
        <f>Sheet1!K12/(sheet!K18-sheet!K35)</f>
        <v>18.968693774739116</v>
      </c>
      <c r="Z14" s="12"/>
      <c r="AA14" s="36" t="str">
        <f>Sheet1!K43</f>
        <v>3,715</v>
      </c>
      <c r="AB14" s="36" t="str">
        <f>Sheet3!K17</f>
        <v>10.3x</v>
      </c>
      <c r="AC14" s="36" t="str">
        <f>Sheet3!K18</f>
        <v>16.4x</v>
      </c>
      <c r="AD14" s="36" t="str">
        <f>Sheet3!K20</f>
        <v>13.8x</v>
      </c>
      <c r="AE14" s="36" t="str">
        <f>Sheet3!K21</f>
        <v>1.3x</v>
      </c>
      <c r="AF14" s="36" t="str">
        <f>Sheet3!K22</f>
        <v>0.7x</v>
      </c>
      <c r="AG14" s="36" t="str">
        <f>Sheet3!K24</f>
        <v>21.8x</v>
      </c>
      <c r="AH14" s="36" t="str">
        <f>Sheet3!K25</f>
        <v>2.0x</v>
      </c>
      <c r="AI14" s="36">
        <f>Sheet3!K31</f>
        <v>1.34</v>
      </c>
      <c r="AK14" s="36">
        <f>Sheet3!K29</f>
        <v>5.6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1.3741844280121791</v>
      </c>
      <c r="C15" s="31">
        <f>(sheet!L18-sheet!L15)/sheet!L35</f>
        <v>0.81241844280121789</v>
      </c>
      <c r="D15" s="31">
        <f>sheet!L12/sheet!L35</f>
        <v>0.21487603305785125</v>
      </c>
      <c r="E15" s="31">
        <f>Sheet2!L20/sheet!L35</f>
        <v>0.52490213136146147</v>
      </c>
      <c r="F15" s="31">
        <f>sheet!L18/sheet!L35</f>
        <v>1.3741844280121791</v>
      </c>
      <c r="G15" s="29"/>
      <c r="H15" s="32">
        <f>Sheet1!L33/sheet!L51</f>
        <v>0.15975121410922724</v>
      </c>
      <c r="I15" s="32">
        <f>Sheet1!L33/Sheet1!L12</f>
        <v>3.5264246755689302E-2</v>
      </c>
      <c r="J15" s="32">
        <f>Sheet1!L12/sheet!L27</f>
        <v>1.4521767629868356</v>
      </c>
      <c r="K15" s="32">
        <f>Sheet1!L30/sheet!L27</f>
        <v>5.3968427377505873E-2</v>
      </c>
      <c r="L15" s="32">
        <f>Sheet1!L38</f>
        <v>5.49</v>
      </c>
      <c r="M15" s="29"/>
      <c r="N15" s="32">
        <f>sheet!L40/sheet!L27</f>
        <v>0.67943955863877203</v>
      </c>
      <c r="O15" s="32">
        <f>sheet!L51/sheet!L27</f>
        <v>0.32056044136122797</v>
      </c>
      <c r="P15" s="32">
        <f>sheet!L40/sheet!L51</f>
        <v>2.1195365084774642</v>
      </c>
      <c r="Q15" s="31">
        <f>Sheet1!L24/Sheet1!L26</f>
        <v>-4.6124260355029589</v>
      </c>
      <c r="R15" s="31">
        <f>ABS(Sheet2!L20/(Sheet1!L26+Sheet2!L30))</f>
        <v>2.0996085254458459</v>
      </c>
      <c r="S15" s="31">
        <f>sheet!L40/Sheet1!L43</f>
        <v>5.7559000462748724</v>
      </c>
      <c r="T15" s="31">
        <f>Sheet2!L20/sheet!L40</f>
        <v>0.19403465048036339</v>
      </c>
      <c r="V15" s="31">
        <f>ABS(Sheet1!L15/sheet!L15)</f>
        <v>7.0530391018195893</v>
      </c>
      <c r="W15" s="31">
        <f>Sheet1!L12/sheet!L14</f>
        <v>12.111617312072893</v>
      </c>
      <c r="X15" s="31">
        <f>Sheet1!L12/sheet!L27</f>
        <v>1.4521767629868356</v>
      </c>
      <c r="Y15" s="31">
        <f>Sheet1!L12/(sheet!L18-sheet!L35)</f>
        <v>15.451903516419646</v>
      </c>
      <c r="AA15" s="17" t="str">
        <f>Sheet1!L43</f>
        <v>4,322</v>
      </c>
      <c r="AB15" s="17" t="str">
        <f>Sheet3!L17</f>
        <v>11.3x</v>
      </c>
      <c r="AC15" s="17" t="str">
        <f>Sheet3!L18</f>
        <v>16.7x</v>
      </c>
      <c r="AD15" s="17" t="str">
        <f>Sheet3!L20</f>
        <v>16.2x</v>
      </c>
      <c r="AE15" s="17" t="str">
        <f>Sheet3!L21</f>
        <v>1.8x</v>
      </c>
      <c r="AF15" s="17" t="str">
        <f>Sheet3!L22</f>
        <v>0.9x</v>
      </c>
      <c r="AG15" s="17" t="str">
        <f>Sheet3!L24</f>
        <v>23.6x</v>
      </c>
      <c r="AH15" s="17" t="str">
        <f>Sheet3!L25</f>
        <v>3.2x</v>
      </c>
      <c r="AI15" s="17">
        <f>Sheet3!L31</f>
        <v>1.46</v>
      </c>
      <c r="AK15" s="17">
        <f>Sheet3!L29</f>
        <v>5.9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1.3246187363834423</v>
      </c>
      <c r="C16" s="34">
        <f>(sheet!M18-sheet!M15)/sheet!M35</f>
        <v>0.74480095068330365</v>
      </c>
      <c r="D16" s="34">
        <f>sheet!M12/sheet!M35</f>
        <v>0.15923945335710041</v>
      </c>
      <c r="E16" s="34">
        <f>Sheet2!M20/sheet!M35</f>
        <v>0.47088532382650028</v>
      </c>
      <c r="F16" s="34">
        <f>sheet!M18/sheet!M35</f>
        <v>1.3246187363834423</v>
      </c>
      <c r="G16" s="29"/>
      <c r="H16" s="35">
        <f>Sheet1!M33/sheet!M51</f>
        <v>0.16768505586592178</v>
      </c>
      <c r="I16" s="35">
        <f>Sheet1!M33/Sheet1!M12</f>
        <v>3.3997593090754639E-2</v>
      </c>
      <c r="J16" s="35">
        <f>Sheet1!M12/sheet!M27</f>
        <v>1.4812173958633708</v>
      </c>
      <c r="K16" s="35">
        <f>Sheet1!M30/sheet!M27</f>
        <v>5.2271476131805911E-2</v>
      </c>
      <c r="L16" s="35">
        <f>Sheet1!M38</f>
        <v>5.82</v>
      </c>
      <c r="M16" s="29"/>
      <c r="N16" s="35">
        <f>sheet!M40/sheet!M27</f>
        <v>0.69968804886360658</v>
      </c>
      <c r="O16" s="35">
        <f>sheet!M51/sheet!M27</f>
        <v>0.30031195113639342</v>
      </c>
      <c r="P16" s="35">
        <f>sheet!M40/sheet!M51</f>
        <v>2.329870810055866</v>
      </c>
      <c r="Q16" s="34">
        <f>Sheet1!M24/Sheet1!M26</f>
        <v>-4.8094555873925504</v>
      </c>
      <c r="R16" s="34">
        <f>ABS(Sheet2!M20/(Sheet1!M26+Sheet2!M30))</f>
        <v>1.6201022146507666</v>
      </c>
      <c r="S16" s="34">
        <f>sheet!M40/Sheet1!M43</f>
        <v>5.5768909318846633</v>
      </c>
      <c r="T16" s="34">
        <f>Sheet2!M20/sheet!M40</f>
        <v>0.17814993818140945</v>
      </c>
      <c r="U16" s="12"/>
      <c r="V16" s="34">
        <f>ABS(Sheet1!M15/sheet!M15)</f>
        <v>6.580358667805295</v>
      </c>
      <c r="W16" s="34">
        <f>Sheet1!M12/sheet!M14</f>
        <v>10.96526295361925</v>
      </c>
      <c r="X16" s="34">
        <f>Sheet1!M12/sheet!M27</f>
        <v>1.4812173958633708</v>
      </c>
      <c r="Y16" s="34">
        <f>Sheet1!M12/(sheet!M18-sheet!M35)</f>
        <v>17.237339841366687</v>
      </c>
      <c r="Z16" s="12"/>
      <c r="AA16" s="36" t="str">
        <f>Sheet1!M43</f>
        <v>4,786</v>
      </c>
      <c r="AB16" s="36" t="str">
        <f>Sheet3!M17</f>
        <v>11.8x</v>
      </c>
      <c r="AC16" s="36" t="str">
        <f>Sheet3!M18</f>
        <v>16.6x</v>
      </c>
      <c r="AD16" s="36" t="str">
        <f>Sheet3!M20</f>
        <v>24.4x</v>
      </c>
      <c r="AE16" s="36" t="str">
        <f>Sheet3!M21</f>
        <v>1.9x</v>
      </c>
      <c r="AF16" s="36" t="str">
        <f>Sheet3!M22</f>
        <v>1.0x</v>
      </c>
      <c r="AG16" s="36" t="str">
        <f>Sheet3!M24</f>
        <v>21.1x</v>
      </c>
      <c r="AH16" s="36" t="str">
        <f>Sheet3!M25</f>
        <v>3.6x</v>
      </c>
      <c r="AI16" s="36">
        <f>Sheet3!M31</f>
        <v>1.62</v>
      </c>
      <c r="AK16" s="36">
        <f>Sheet3!M29</f>
        <v>5.9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2023-04-25T13:44:40Z</dcterms:created>
  <dcterms:modified xsi:type="dcterms:W3CDTF">2023-05-06T21:25:30Z</dcterms:modified>
  <cp:category/>
  <dc:identifier/>
  <cp:version/>
</cp:coreProperties>
</file>