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" documentId="8_{0DC2F657-5997-4FAF-AAED-260FFFDD3C04}" xr6:coauthVersionLast="47" xr6:coauthVersionMax="47" xr10:uidLastSave="{9C6EEF76-A9A1-4DDA-87F3-4CB729C9EFE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<sst xmlns="http://schemas.openxmlformats.org/spreadsheetml/2006/main" count="759" uniqueCount="501">
  <si>
    <t>Metro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</si>
  <si>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</si>
  <si>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</si>
  <si>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</si>
  <si>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</si>
  <si>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</si>
  <si>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</si>
  <si>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</si>
  <si>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</si>
  <si>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</si>
  <si>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</si>
  <si>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</si>
  <si>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</si>
  <si>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</si>
  <si>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</si>
  <si>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2013-09-28</t>
  </si>
  <si>
    <t>2014-09-27</t>
  </si>
  <si>
    <t>2015-09-26</t>
  </si>
  <si>
    <t>2016-09-24</t>
  </si>
  <si>
    <t>2017-09-30</t>
  </si>
  <si>
    <t>2018-09-29</t>
  </si>
  <si>
    <t>2019-09-28</t>
  </si>
  <si>
    <t>2020-09-26</t>
  </si>
  <si>
    <t>2021-09-25</t>
  </si>
  <si>
    <t>2022-09-24</t>
  </si>
  <si>
    <t>Cash And Equivalents</t>
  </si>
  <si>
    <t>Short Term Investments</t>
  </si>
  <si>
    <t/>
  </si>
  <si>
    <t>Accounts Receivable, Net</t>
  </si>
  <si>
    <t>Inventory</t>
  </si>
  <si>
    <t>1,099.1</t>
  </si>
  <si>
    <t>1,126</t>
  </si>
  <si>
    <t>1,268.2</t>
  </si>
  <si>
    <t>1,169</t>
  </si>
  <si>
    <t>1,331.1</t>
  </si>
  <si>
    <t>Prepaid Expenses</t>
  </si>
  <si>
    <t>Other Current Assets</t>
  </si>
  <si>
    <t>Total Current Assets</t>
  </si>
  <si>
    <t>1,189.4</t>
  </si>
  <si>
    <t>1,196.3</t>
  </si>
  <si>
    <t>1,172.9</t>
  </si>
  <si>
    <t>1,193</t>
  </si>
  <si>
    <t>1,356.3</t>
  </si>
  <si>
    <t>1,916.8</t>
  </si>
  <si>
    <t>2,088.3</t>
  </si>
  <si>
    <t>2,500.5</t>
  </si>
  <si>
    <t>2,466.8</t>
  </si>
  <si>
    <t>2,183.3</t>
  </si>
  <si>
    <t>Property Plant And Equipment, Net</t>
  </si>
  <si>
    <t>1,328.4</t>
  </si>
  <si>
    <t>1,405.8</t>
  </si>
  <si>
    <t>1,473.2</t>
  </si>
  <si>
    <t>1,594.8</t>
  </si>
  <si>
    <t>1,761.5</t>
  </si>
  <si>
    <t>2,523.4</t>
  </si>
  <si>
    <t>2,657.8</t>
  </si>
  <si>
    <t>4,011.3</t>
  </si>
  <si>
    <t>4,194.5</t>
  </si>
  <si>
    <t>4,452.8</t>
  </si>
  <si>
    <t>Real Estate Owned</t>
  </si>
  <si>
    <t>Capitalized / Purchased Software</t>
  </si>
  <si>
    <t>Long-term Investments</t>
  </si>
  <si>
    <t>Goodwill</t>
  </si>
  <si>
    <t>1,855.6</t>
  </si>
  <si>
    <t>1,946.6</t>
  </si>
  <si>
    <t>1,931.5</t>
  </si>
  <si>
    <t>1,955.4</t>
  </si>
  <si>
    <t>1,973.8</t>
  </si>
  <si>
    <t>3,302.2</t>
  </si>
  <si>
    <t>3,306.5</t>
  </si>
  <si>
    <t>3,300.7</t>
  </si>
  <si>
    <t>3,301.2</t>
  </si>
  <si>
    <t>Other Intangibles</t>
  </si>
  <si>
    <t>2,914.4</t>
  </si>
  <si>
    <t>2,889</t>
  </si>
  <si>
    <t>2,850.2</t>
  </si>
  <si>
    <t>2,854.7</t>
  </si>
  <si>
    <t>2,739</t>
  </si>
  <si>
    <t>Other Long-term Assets</t>
  </si>
  <si>
    <t>Total Assets</t>
  </si>
  <si>
    <t>5,064.2</t>
  </si>
  <si>
    <t>5,279.5</t>
  </si>
  <si>
    <t>5,387.1</t>
  </si>
  <si>
    <t>5,606.1</t>
  </si>
  <si>
    <t>6,050.7</t>
  </si>
  <si>
    <t>10,922.2</t>
  </si>
  <si>
    <t>11,073.9</t>
  </si>
  <si>
    <t>13,423.9</t>
  </si>
  <si>
    <t>13,592.1</t>
  </si>
  <si>
    <t>13,401.3</t>
  </si>
  <si>
    <t>Accounts Payable</t>
  </si>
  <si>
    <t>1,004.4</t>
  </si>
  <si>
    <t>1,011</t>
  </si>
  <si>
    <t>1,035</t>
  </si>
  <si>
    <t>1,265.7</t>
  </si>
  <si>
    <t>1,331.4</t>
  </si>
  <si>
    <t>1,458.9</t>
  </si>
  <si>
    <t>1,546.5</t>
  </si>
  <si>
    <t>1,575.3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</si>
  <si>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</si>
  <si>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</si>
  <si>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</si>
  <si>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</si>
  <si>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</si>
  <si>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</si>
  <si>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1,206.3</t>
  </si>
  <si>
    <t>1,076.9</t>
  </si>
  <si>
    <t>1,063.8</t>
  </si>
  <si>
    <t>1,067.5</t>
  </si>
  <si>
    <t>1,285.9</t>
  </si>
  <si>
    <t>1,634.7</t>
  </si>
  <si>
    <t>1,877.6</t>
  </si>
  <si>
    <t>1,860.1</t>
  </si>
  <si>
    <t>2,198.2</t>
  </si>
  <si>
    <t>1,952.5</t>
  </si>
  <si>
    <t>Long-term Debt</t>
  </si>
  <si>
    <t>1,011.8</t>
  </si>
  <si>
    <t>1,116.1</t>
  </si>
  <si>
    <t>1,205.8</t>
  </si>
  <si>
    <t>1,419.6</t>
  </si>
  <si>
    <t>2,609.3</t>
  </si>
  <si>
    <t>2,208.1</t>
  </si>
  <si>
    <t>2,612</t>
  </si>
  <si>
    <t>2,318.2</t>
  </si>
  <si>
    <t>2,339.9</t>
  </si>
  <si>
    <t>Capital Leases</t>
  </si>
  <si>
    <t>1,811.4</t>
  </si>
  <si>
    <t>1,657.5</t>
  </si>
  <si>
    <t>1,502.7</t>
  </si>
  <si>
    <t>Other Non-current Liabilities</t>
  </si>
  <si>
    <t>1,005.4</t>
  </si>
  <si>
    <t>Total Liabilities</t>
  </si>
  <si>
    <t>2,103.9</t>
  </si>
  <si>
    <t>2,403.2</t>
  </si>
  <si>
    <t>2,508.6</t>
  </si>
  <si>
    <t>2,668.1</t>
  </si>
  <si>
    <t>3,090.2</t>
  </si>
  <si>
    <t>5,226.9</t>
  </si>
  <si>
    <t>5,105.3</t>
  </si>
  <si>
    <t>7,268.5</t>
  </si>
  <si>
    <t>7,179.3</t>
  </si>
  <si>
    <t>6,782.9</t>
  </si>
  <si>
    <t>Common Stock</t>
  </si>
  <si>
    <t>1,724.1</t>
  </si>
  <si>
    <t>1,732.3</t>
  </si>
  <si>
    <t>1,713.8</t>
  </si>
  <si>
    <t>1,674.3</t>
  </si>
  <si>
    <t>1,649.3</t>
  </si>
  <si>
    <t>Additional Paid In Capital</t>
  </si>
  <si>
    <t>Retained Earnings</t>
  </si>
  <si>
    <t>2,157.8</t>
  </si>
  <si>
    <t>2,068.6</t>
  </si>
  <si>
    <t>2,059.7</t>
  </si>
  <si>
    <t>2,106.1</t>
  </si>
  <si>
    <t>2,343.9</t>
  </si>
  <si>
    <t>3,918.4</t>
  </si>
  <si>
    <t>4,228.3</t>
  </si>
  <si>
    <t>4,431.3</t>
  </si>
  <si>
    <t>4,721.9</t>
  </si>
  <si>
    <t>4,947.2</t>
  </si>
  <si>
    <t>Treasury Stock</t>
  </si>
  <si>
    <t>Other Common Equity Adj</t>
  </si>
  <si>
    <t>Common Equity</t>
  </si>
  <si>
    <t>2,798.5</t>
  </si>
  <si>
    <t>2,668.6</t>
  </si>
  <si>
    <t>2,643.4</t>
  </si>
  <si>
    <t>2,680.6</t>
  </si>
  <si>
    <t>2,911.1</t>
  </si>
  <si>
    <t>5,642.8</t>
  </si>
  <si>
    <t>5,955.2</t>
  </si>
  <si>
    <t>6,142.2</t>
  </si>
  <si>
    <t>6,399.9</t>
  </si>
  <si>
    <t>6,604.5</t>
  </si>
  <si>
    <t>Total Preferred Equity</t>
  </si>
  <si>
    <t>Minority Interest, Total</t>
  </si>
  <si>
    <t>Other Equity</t>
  </si>
  <si>
    <t>Total Equity</t>
  </si>
  <si>
    <t>2,960.3</t>
  </si>
  <si>
    <t>2,876.3</t>
  </si>
  <si>
    <t>2,878.5</t>
  </si>
  <si>
    <t>2,938</t>
  </si>
  <si>
    <t>2,960.5</t>
  </si>
  <si>
    <t>5,695.3</t>
  </si>
  <si>
    <t>5,968.6</t>
  </si>
  <si>
    <t>6,155.4</t>
  </si>
  <si>
    <t>6,412.8</t>
  </si>
  <si>
    <t>6,618.4</t>
  </si>
  <si>
    <t>Total Liabilities And Equity</t>
  </si>
  <si>
    <t>Cash And Short Term Investments</t>
  </si>
  <si>
    <t>Total Debt</t>
  </si>
  <si>
    <t>1,067.9</t>
  </si>
  <si>
    <t>1,171</t>
  </si>
  <si>
    <t>1,256</t>
  </si>
  <si>
    <t>1,466.1</t>
  </si>
  <si>
    <t>2,653.4</t>
  </si>
  <si>
    <t>2,669.7</t>
  </si>
  <si>
    <t>4,702.4</t>
  </si>
  <si>
    <t>4,564</t>
  </si>
  <si>
    <t>4,137.2</t>
  </si>
  <si>
    <t>Income Statement</t>
  </si>
  <si>
    <t>Revenue</t>
  </si>
  <si>
    <t>11,399.9</t>
  </si>
  <si>
    <t>11,590.4</t>
  </si>
  <si>
    <t>12,223.8</t>
  </si>
  <si>
    <t>12,787.9</t>
  </si>
  <si>
    <t>13,175.3</t>
  </si>
  <si>
    <t>14,383.4</t>
  </si>
  <si>
    <t>16,767.5</t>
  </si>
  <si>
    <t>17,997.5</t>
  </si>
  <si>
    <t>18,283</t>
  </si>
  <si>
    <t>18,888.9</t>
  </si>
  <si>
    <t>Revenue Growth (YoY)</t>
  </si>
  <si>
    <t>-2.4%</t>
  </si>
  <si>
    <t>1.7%</t>
  </si>
  <si>
    <t>5.5%</t>
  </si>
  <si>
    <t>4.6%</t>
  </si>
  <si>
    <t>3.0%</t>
  </si>
  <si>
    <t>9.2%</t>
  </si>
  <si>
    <t>16.6%</t>
  </si>
  <si>
    <t>7.3%</t>
  </si>
  <si>
    <t>1.6%</t>
  </si>
  <si>
    <t>3.3%</t>
  </si>
  <si>
    <t>Cost of Revenues</t>
  </si>
  <si>
    <t>-10,589.4</t>
  </si>
  <si>
    <t>-10,793.8</t>
  </si>
  <si>
    <t>-10,950.3</t>
  </si>
  <si>
    <t>-11,440.1</t>
  </si>
  <si>
    <t>-11,772</t>
  </si>
  <si>
    <t>-12,819.1</t>
  </si>
  <si>
    <t>-14,884.8</t>
  </si>
  <si>
    <t>-15,870.2</t>
  </si>
  <si>
    <t>-14,628.2</t>
  </si>
  <si>
    <t>-15,105.6</t>
  </si>
  <si>
    <t>Gross Profit</t>
  </si>
  <si>
    <t>1,273.5</t>
  </si>
  <si>
    <t>1,347.8</t>
  </si>
  <si>
    <t>1,403.3</t>
  </si>
  <si>
    <t>1,564.3</t>
  </si>
  <si>
    <t>1,882.7</t>
  </si>
  <si>
    <t>2,127.3</t>
  </si>
  <si>
    <t>3,654.8</t>
  </si>
  <si>
    <t>3,783.3</t>
  </si>
  <si>
    <t>Gross Profit Margin</t>
  </si>
  <si>
    <t>7.1%</t>
  </si>
  <si>
    <t>6.9%</t>
  </si>
  <si>
    <t>10.4%</t>
  </si>
  <si>
    <t>10.5%</t>
  </si>
  <si>
    <t>10.7%</t>
  </si>
  <si>
    <t>10.9%</t>
  </si>
  <si>
    <t>11.2%</t>
  </si>
  <si>
    <t>11.8%</t>
  </si>
  <si>
    <t>20.0%</t>
  </si>
  <si>
    <t>R&amp;D Expenses</t>
  </si>
  <si>
    <t>Selling, General &amp; Admin Expenses</t>
  </si>
  <si>
    <t>-1,934</t>
  </si>
  <si>
    <t>-1,964.3</t>
  </si>
  <si>
    <t>Other Inc / (Exp)</t>
  </si>
  <si>
    <t>1,068.1</t>
  </si>
  <si>
    <t>Operating Expenses</t>
  </si>
  <si>
    <t>-2,405.2</t>
  </si>
  <si>
    <t>-2,512.7</t>
  </si>
  <si>
    <t>Operating Income</t>
  </si>
  <si>
    <t>2,153.4</t>
  </si>
  <si>
    <t>1,070.7</t>
  </si>
  <si>
    <t>1,216.9</t>
  </si>
  <si>
    <t>1,249.6</t>
  </si>
  <si>
    <t>1,270.6</t>
  </si>
  <si>
    <t>Net Interest Expenses</t>
  </si>
  <si>
    <t>EBT, Incl. Unusual Items</t>
  </si>
  <si>
    <t>2,076.7</t>
  </si>
  <si>
    <t>1,084.3</t>
  </si>
  <si>
    <t>1,120.7</t>
  </si>
  <si>
    <t>1,153.6</t>
  </si>
  <si>
    <t>Earnings of Discontinued Ops.</t>
  </si>
  <si>
    <t>Income Tax Expense</t>
  </si>
  <si>
    <t>Net Income to Company</t>
  </si>
  <si>
    <t>1,718.5</t>
  </si>
  <si>
    <t>Minority Interest in Earnings</t>
  </si>
  <si>
    <t>Net Income to Stockholders</t>
  </si>
  <si>
    <t>1,716.5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</si>
  <si>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</si>
  <si>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</si>
  <si>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</si>
  <si>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</si>
  <si>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</si>
  <si>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</si>
  <si>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</si>
  <si>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1,337.6</t>
  </si>
  <si>
    <t>1,656.8</t>
  </si>
  <si>
    <t>1,542.8</t>
  </si>
  <si>
    <t>1,634.9</t>
  </si>
  <si>
    <t>EBIT</t>
  </si>
  <si>
    <t>1,065</t>
  </si>
  <si>
    <t>1,364.6</t>
  </si>
  <si>
    <t>1,242.5</t>
  </si>
  <si>
    <t>1,315.7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</si>
  <si>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</si>
  <si>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</si>
  <si>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</si>
  <si>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</si>
  <si>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</si>
  <si>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</si>
  <si>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</si>
  <si>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</si>
  <si>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</si>
  <si>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</si>
  <si>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</si>
  <si>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-1,157.3</t>
  </si>
  <si>
    <t>Cash from Operations</t>
  </si>
  <si>
    <t>1,474.1</t>
  </si>
  <si>
    <t>1,583.3</t>
  </si>
  <si>
    <t>1,461.4</t>
  </si>
  <si>
    <t>Capital Expenditures</t>
  </si>
  <si>
    <t>Cash Acquisitions</t>
  </si>
  <si>
    <t>-3,254.2</t>
  </si>
  <si>
    <t>Other Investing Activities</t>
  </si>
  <si>
    <t>1,862.8</t>
  </si>
  <si>
    <t>Cash from Investing</t>
  </si>
  <si>
    <t>-1,677.5</t>
  </si>
  <si>
    <t>Dividends Paid (Ex Special Dividends)</t>
  </si>
  <si>
    <t>Special Dividend Paid</t>
  </si>
  <si>
    <t>Long-Term Debt Issued</t>
  </si>
  <si>
    <t>2,168.8</t>
  </si>
  <si>
    <t>Long-Term Debt Repaid</t>
  </si>
  <si>
    <t>Repurchase of Common Stock</t>
  </si>
  <si>
    <t>Other Financing Activities</t>
  </si>
  <si>
    <t>Cash from Financing</t>
  </si>
  <si>
    <t>1,005.1</t>
  </si>
  <si>
    <t>-1,107.4</t>
  </si>
  <si>
    <t>-1,416</t>
  </si>
  <si>
    <t>Beginning Cash (CF)</t>
  </si>
  <si>
    <t>Foreign Exchange Rate Adjustments</t>
  </si>
  <si>
    <t>Additions / Reductions</t>
  </si>
  <si>
    <t>Ending Cash (CF)</t>
  </si>
  <si>
    <t>Levered Free Cash Flow</t>
  </si>
  <si>
    <t>1,010.8</t>
  </si>
  <si>
    <t>1,114.1</t>
  </si>
  <si>
    <t>Cash Interest Paid</t>
  </si>
  <si>
    <t>Valuation Ratios</t>
  </si>
  <si>
    <t>Price Close (Split Adjusted)</t>
  </si>
  <si>
    <t>Market Cap</t>
  </si>
  <si>
    <t>5,921.539</t>
  </si>
  <si>
    <t>6,688.57</t>
  </si>
  <si>
    <t>9,141.675</t>
  </si>
  <si>
    <t>10,142.275</t>
  </si>
  <si>
    <t>9,746.238</t>
  </si>
  <si>
    <t>10,271.776</t>
  </si>
  <si>
    <t>14,816.776</t>
  </si>
  <si>
    <t>16,008.35</t>
  </si>
  <si>
    <t>15,114.702</t>
  </si>
  <si>
    <t>16,525.126</t>
  </si>
  <si>
    <t>Total Enterprise Value (TEV)</t>
  </si>
  <si>
    <t>6,640.539</t>
  </si>
  <si>
    <t>7,743.07</t>
  </si>
  <si>
    <t>10,451.175</t>
  </si>
  <si>
    <t>11,626.675</t>
  </si>
  <si>
    <t>11,184.138</t>
  </si>
  <si>
    <t>13,169.276</t>
  </si>
  <si>
    <t>17,226.776</t>
  </si>
  <si>
    <t>20,401.35</t>
  </si>
  <si>
    <t>19,298.502</t>
  </si>
  <si>
    <t>20,729.626</t>
  </si>
  <si>
    <t>Enterprise Value (EV)</t>
  </si>
  <si>
    <t>EV/EBITDA</t>
  </si>
  <si>
    <t>8.2x</t>
  </si>
  <si>
    <t>10.0x</t>
  </si>
  <si>
    <t>12.5x</t>
  </si>
  <si>
    <t>12.8x</t>
  </si>
  <si>
    <t>11.9x</t>
  </si>
  <si>
    <t>13.2x</t>
  </si>
  <si>
    <t>13.0x</t>
  </si>
  <si>
    <t>12.9x</t>
  </si>
  <si>
    <t>12.2x</t>
  </si>
  <si>
    <t>12.3x</t>
  </si>
  <si>
    <t>EV / EBIT</t>
  </si>
  <si>
    <t>10.3x</t>
  </si>
  <si>
    <t>12.7x</t>
  </si>
  <si>
    <t>15.6x</t>
  </si>
  <si>
    <t>15.9x</t>
  </si>
  <si>
    <t>14.9x</t>
  </si>
  <si>
    <t>16.7x</t>
  </si>
  <si>
    <t>16.4x</t>
  </si>
  <si>
    <t>15.2x</t>
  </si>
  <si>
    <t>16.0x</t>
  </si>
  <si>
    <t>EV / LTM EBITDA - CAPEX</t>
  </si>
  <si>
    <t>11.8x</t>
  </si>
  <si>
    <t>16.1x</t>
  </si>
  <si>
    <t>18.6x</t>
  </si>
  <si>
    <t>17.0x</t>
  </si>
  <si>
    <t>18.5x</t>
  </si>
  <si>
    <t>17.4x</t>
  </si>
  <si>
    <t>18.1x</t>
  </si>
  <si>
    <t>17.6x</t>
  </si>
  <si>
    <t>EV / Free Cash Flow</t>
  </si>
  <si>
    <t>17.8x</t>
  </si>
  <si>
    <t>22.1x</t>
  </si>
  <si>
    <t>28.0x</t>
  </si>
  <si>
    <t>24.2x</t>
  </si>
  <si>
    <t>45.8x</t>
  </si>
  <si>
    <t>30.6x</t>
  </si>
  <si>
    <t>28.9x</t>
  </si>
  <si>
    <t>23.6x</t>
  </si>
  <si>
    <t>29.8x</t>
  </si>
  <si>
    <t>EV / Invested Capital</t>
  </si>
  <si>
    <t>1.8x</t>
  </si>
  <si>
    <t>2.1x</t>
  </si>
  <si>
    <t>2.6x</t>
  </si>
  <si>
    <t>2.8x</t>
  </si>
  <si>
    <t>1.5x</t>
  </si>
  <si>
    <t>2.0x</t>
  </si>
  <si>
    <t>1.9x</t>
  </si>
  <si>
    <t>EV / Revenue</t>
  </si>
  <si>
    <t>0.6x</t>
  </si>
  <si>
    <t>0.7x</t>
  </si>
  <si>
    <t>0.9x</t>
  </si>
  <si>
    <t>1.0x</t>
  </si>
  <si>
    <t>1.2x</t>
  </si>
  <si>
    <t>1.1x</t>
  </si>
  <si>
    <t>P/E Ratio</t>
  </si>
  <si>
    <t>7.8x</t>
  </si>
  <si>
    <t>16.3x</t>
  </si>
  <si>
    <t>18.2x</t>
  </si>
  <si>
    <t>6.0x</t>
  </si>
  <si>
    <t>21.5x</t>
  </si>
  <si>
    <t>20.6x</t>
  </si>
  <si>
    <t>19.0x</t>
  </si>
  <si>
    <t>Price/Book</t>
  </si>
  <si>
    <t>2.5x</t>
  </si>
  <si>
    <t>3.4x</t>
  </si>
  <si>
    <t>3.8x</t>
  </si>
  <si>
    <t>3.5x</t>
  </si>
  <si>
    <t>2.4x</t>
  </si>
  <si>
    <t>Price / Operating Cash Flow</t>
  </si>
  <si>
    <t>11.1x</t>
  </si>
  <si>
    <t>14.4x</t>
  </si>
  <si>
    <t>13.9x</t>
  </si>
  <si>
    <t>14.3x</t>
  </si>
  <si>
    <t>14.0x</t>
  </si>
  <si>
    <t>18.3x</t>
  </si>
  <si>
    <t>12.4x</t>
  </si>
  <si>
    <t>9.5x</t>
  </si>
  <si>
    <t>11.7x</t>
  </si>
  <si>
    <t>Price / LTM Sales</t>
  </si>
  <si>
    <t>0.5x</t>
  </si>
  <si>
    <t>0.8x</t>
  </si>
  <si>
    <t>Altman Z-Score</t>
  </si>
  <si>
    <t>Piotroski Score</t>
  </si>
  <si>
    <t>Dividend Per Share</t>
  </si>
  <si>
    <t>Dividend Yield</t>
  </si>
  <si>
    <t>0.9%</t>
  </si>
  <si>
    <t>1.8%</t>
  </si>
  <si>
    <t>1.4%</t>
  </si>
  <si>
    <t>1.9%</t>
  </si>
  <si>
    <t>1.5%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</si>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</sst>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9ACD14F-0DDD-E3CE-745D-FAA079BA5F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80.8</v>
      </c>
      <c r="E12" s="3">
        <v>36</v>
      </c>
      <c r="F12" s="3">
        <v>21.5</v>
      </c>
      <c r="G12" s="3">
        <v>27.5</v>
      </c>
      <c r="H12" s="3">
        <v>148.9</v>
      </c>
      <c r="I12" s="3">
        <v>226.9</v>
      </c>
      <c r="J12" s="3">
        <v>273.39999999999998</v>
      </c>
      <c r="K12" s="3">
        <v>441.5</v>
      </c>
      <c r="L12" s="3">
        <v>445.8</v>
      </c>
      <c r="M12" s="3">
        <v>13.4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300.2</v>
      </c>
      <c r="E14" s="3">
        <v>308.7</v>
      </c>
      <c r="F14" s="3">
        <v>289.60000000000002</v>
      </c>
      <c r="G14" s="3">
        <v>306.39999999999998</v>
      </c>
      <c r="H14" s="3">
        <v>313.7</v>
      </c>
      <c r="I14" s="3">
        <v>538.1</v>
      </c>
      <c r="J14" s="3">
        <v>611.20000000000005</v>
      </c>
      <c r="K14" s="3">
        <v>729.8</v>
      </c>
      <c r="L14" s="3">
        <v>772</v>
      </c>
      <c r="M14" s="3">
        <v>775.1</v>
      </c>
    </row>
    <row r="15" spans="3:13" ht="12.75" x14ac:dyDescent="0.2">
      <c r="C15" s="3" t="s">
        <v>29</v>
      </c>
      <c r="D15" s="3">
        <v>781.3</v>
      </c>
      <c r="E15" s="3">
        <v>820.7</v>
      </c>
      <c r="F15" s="3">
        <v>824.2</v>
      </c>
      <c r="G15" s="3">
        <v>827.5</v>
      </c>
      <c r="H15" s="3">
        <v>856.6</v>
      </c>
      <c r="I15" s="3" t="s">
        <v>30</v>
      </c>
      <c r="J15" s="3" t="s">
        <v>31</v>
      </c>
      <c r="K15" s="3" t="s">
        <v>32</v>
      </c>
      <c r="L15" s="3" t="s">
        <v>33</v>
      </c>
      <c r="M15" s="3" t="s">
        <v>34</v>
      </c>
    </row>
    <row r="16" spans="3:13" ht="12.75" x14ac:dyDescent="0.2">
      <c r="C16" s="3" t="s">
        <v>35</v>
      </c>
      <c r="D16" s="3">
        <v>15.3</v>
      </c>
      <c r="E16" s="3">
        <v>15.8</v>
      </c>
      <c r="F16" s="3">
        <v>18.899999999999999</v>
      </c>
      <c r="G16" s="3">
        <v>19.7</v>
      </c>
      <c r="H16" s="3">
        <v>19</v>
      </c>
      <c r="I16" s="3">
        <v>32.1</v>
      </c>
      <c r="J16" s="3">
        <v>33.200000000000003</v>
      </c>
      <c r="K16" s="3">
        <v>45</v>
      </c>
      <c r="L16" s="3">
        <v>46.6</v>
      </c>
      <c r="M16" s="3">
        <v>54.1</v>
      </c>
    </row>
    <row r="17" spans="3:13" ht="12.75" x14ac:dyDescent="0.2">
      <c r="C17" s="3" t="s">
        <v>36</v>
      </c>
      <c r="D17" s="3">
        <v>11.8</v>
      </c>
      <c r="E17" s="3">
        <v>15.1</v>
      </c>
      <c r="F17" s="3">
        <v>18.7</v>
      </c>
      <c r="G17" s="3">
        <v>11.9</v>
      </c>
      <c r="H17" s="3">
        <v>18.100000000000001</v>
      </c>
      <c r="I17" s="3">
        <v>20.6</v>
      </c>
      <c r="J17" s="3">
        <v>44.5</v>
      </c>
      <c r="K17" s="3">
        <v>16</v>
      </c>
      <c r="L17" s="3">
        <v>33.4</v>
      </c>
      <c r="M17" s="3">
        <v>9.6</v>
      </c>
    </row>
    <row r="18" spans="3:13" ht="12.75" x14ac:dyDescent="0.2">
      <c r="C18" s="3" t="s">
        <v>37</v>
      </c>
      <c r="D18" s="3" t="s">
        <v>38</v>
      </c>
      <c r="E18" s="3" t="s">
        <v>39</v>
      </c>
      <c r="F18" s="3" t="s">
        <v>40</v>
      </c>
      <c r="G18" s="3" t="s">
        <v>41</v>
      </c>
      <c r="H18" s="3" t="s">
        <v>42</v>
      </c>
      <c r="I18" s="3" t="s">
        <v>43</v>
      </c>
      <c r="J18" s="3" t="s">
        <v>44</v>
      </c>
      <c r="K18" s="3" t="s">
        <v>45</v>
      </c>
      <c r="L18" s="3" t="s">
        <v>46</v>
      </c>
      <c r="M18" s="3" t="s">
        <v>47</v>
      </c>
    </row>
    <row r="19" spans="3:13" ht="12.75" x14ac:dyDescent="0.2"/>
    <row r="20" spans="3:13" ht="12.75" x14ac:dyDescent="0.2">
      <c r="C20" s="3" t="s">
        <v>48</v>
      </c>
      <c r="D20" s="3" t="s">
        <v>49</v>
      </c>
      <c r="E20" s="3" t="s">
        <v>50</v>
      </c>
      <c r="F20" s="3" t="s">
        <v>51</v>
      </c>
      <c r="G20" s="3" t="s">
        <v>52</v>
      </c>
      <c r="H20" s="3" t="s">
        <v>53</v>
      </c>
      <c r="I20" s="3" t="s">
        <v>54</v>
      </c>
      <c r="J20" s="3" t="s">
        <v>55</v>
      </c>
      <c r="K20" s="3" t="s">
        <v>56</v>
      </c>
      <c r="L20" s="3" t="s">
        <v>57</v>
      </c>
      <c r="M20" s="3" t="s">
        <v>58</v>
      </c>
    </row>
    <row r="21" spans="3:13" ht="12.75" x14ac:dyDescent="0.2">
      <c r="C21" s="3" t="s">
        <v>59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60</v>
      </c>
      <c r="D22" s="3">
        <v>19.5</v>
      </c>
      <c r="E22" s="3">
        <v>14.1</v>
      </c>
      <c r="F22" s="3">
        <v>15.7</v>
      </c>
      <c r="G22" s="3">
        <v>30.4</v>
      </c>
      <c r="H22" s="3">
        <v>34</v>
      </c>
      <c r="I22" s="3">
        <v>60.8</v>
      </c>
      <c r="J22" s="3">
        <v>62.8</v>
      </c>
      <c r="K22" s="3">
        <v>82.7</v>
      </c>
      <c r="L22" s="3">
        <v>128.69999999999999</v>
      </c>
      <c r="M22" s="3">
        <v>110.7</v>
      </c>
    </row>
    <row r="23" spans="3:13" ht="12.75" x14ac:dyDescent="0.2">
      <c r="C23" s="3" t="s">
        <v>61</v>
      </c>
      <c r="D23" s="3">
        <v>233.9</v>
      </c>
      <c r="E23" s="3">
        <v>280.89999999999998</v>
      </c>
      <c r="F23" s="3">
        <v>315.3</v>
      </c>
      <c r="G23" s="3">
        <v>396.5</v>
      </c>
      <c r="H23" s="3">
        <v>475.9</v>
      </c>
      <c r="I23" s="3">
        <v>66.900000000000006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62</v>
      </c>
      <c r="D24" s="3" t="s">
        <v>63</v>
      </c>
      <c r="E24" s="3" t="s">
        <v>64</v>
      </c>
      <c r="F24" s="3" t="s">
        <v>65</v>
      </c>
      <c r="G24" s="3" t="s">
        <v>66</v>
      </c>
      <c r="H24" s="3" t="s">
        <v>67</v>
      </c>
      <c r="I24" s="3" t="s">
        <v>68</v>
      </c>
      <c r="J24" s="3" t="s">
        <v>69</v>
      </c>
      <c r="K24" s="3" t="s">
        <v>70</v>
      </c>
      <c r="L24" s="3" t="s">
        <v>71</v>
      </c>
      <c r="M24" s="3" t="s">
        <v>71</v>
      </c>
    </row>
    <row r="25" spans="3:13" ht="12.75" x14ac:dyDescent="0.2">
      <c r="C25" s="3" t="s">
        <v>72</v>
      </c>
      <c r="D25" s="3">
        <v>365.1</v>
      </c>
      <c r="E25" s="3">
        <v>346.2</v>
      </c>
      <c r="F25" s="3">
        <v>379.2</v>
      </c>
      <c r="G25" s="3">
        <v>391.7</v>
      </c>
      <c r="H25" s="3">
        <v>389.1</v>
      </c>
      <c r="I25" s="3" t="s">
        <v>73</v>
      </c>
      <c r="J25" s="3" t="s">
        <v>74</v>
      </c>
      <c r="K25" s="3" t="s">
        <v>75</v>
      </c>
      <c r="L25" s="3" t="s">
        <v>76</v>
      </c>
      <c r="M25" s="3" t="s">
        <v>77</v>
      </c>
    </row>
    <row r="26" spans="3:13" ht="12.75" x14ac:dyDescent="0.2">
      <c r="C26" s="3" t="s">
        <v>78</v>
      </c>
      <c r="D26" s="3">
        <v>72.3</v>
      </c>
      <c r="E26" s="3">
        <v>89.6</v>
      </c>
      <c r="F26" s="3">
        <v>99.3</v>
      </c>
      <c r="G26" s="3">
        <v>44.3</v>
      </c>
      <c r="H26" s="3">
        <v>60.1</v>
      </c>
      <c r="I26" s="3">
        <v>137.69999999999999</v>
      </c>
      <c r="J26" s="3">
        <v>69.5</v>
      </c>
      <c r="K26" s="3">
        <v>678.5</v>
      </c>
      <c r="L26" s="3">
        <v>646.20000000000005</v>
      </c>
      <c r="M26" s="3">
        <v>614.29999999999995</v>
      </c>
    </row>
    <row r="27" spans="3:13" ht="12.75" x14ac:dyDescent="0.2">
      <c r="C27" s="3" t="s">
        <v>79</v>
      </c>
      <c r="D27" s="3" t="s">
        <v>80</v>
      </c>
      <c r="E27" s="3" t="s">
        <v>81</v>
      </c>
      <c r="F27" s="3" t="s">
        <v>82</v>
      </c>
      <c r="G27" s="3" t="s">
        <v>83</v>
      </c>
      <c r="H27" s="3" t="s">
        <v>84</v>
      </c>
      <c r="I27" s="3" t="s">
        <v>85</v>
      </c>
      <c r="J27" s="3" t="s">
        <v>86</v>
      </c>
      <c r="K27" s="3" t="s">
        <v>87</v>
      </c>
      <c r="L27" s="3" t="s">
        <v>88</v>
      </c>
      <c r="M27" s="3" t="s">
        <v>89</v>
      </c>
    </row>
    <row r="28" spans="3:13" ht="12.75" x14ac:dyDescent="0.2"/>
    <row r="29" spans="3:13" ht="12.75" x14ac:dyDescent="0.2">
      <c r="C29" s="3" t="s">
        <v>90</v>
      </c>
      <c r="D29" s="3" t="s">
        <v>91</v>
      </c>
      <c r="E29" s="3">
        <v>981.9</v>
      </c>
      <c r="F29" s="3">
        <v>998.7</v>
      </c>
      <c r="G29" s="3" t="s">
        <v>92</v>
      </c>
      <c r="H29" s="3" t="s">
        <v>93</v>
      </c>
      <c r="I29" s="3" t="s">
        <v>94</v>
      </c>
      <c r="J29" s="3" t="s">
        <v>95</v>
      </c>
      <c r="K29" s="3" t="s">
        <v>96</v>
      </c>
      <c r="L29" s="3" t="s">
        <v>97</v>
      </c>
      <c r="M29" s="3" t="s">
        <v>98</v>
      </c>
    </row>
    <row r="30" spans="3:13" ht="12.75" x14ac:dyDescent="0.2">
      <c r="C30" s="3" t="s">
        <v>99</v>
      </c>
      <c r="D30" s="3">
        <v>0.5</v>
      </c>
      <c r="E30" s="3">
        <v>0.8</v>
      </c>
      <c r="F30" s="3">
        <v>0.7</v>
      </c>
      <c r="G30" s="3">
        <v>1.8</v>
      </c>
      <c r="H30" s="3">
        <v>1.1000000000000001</v>
      </c>
      <c r="I30" s="3">
        <v>2.6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100</v>
      </c>
      <c r="D31" s="3">
        <v>2</v>
      </c>
      <c r="E31" s="3">
        <v>1.5</v>
      </c>
      <c r="F31" s="3">
        <v>0.9</v>
      </c>
      <c r="G31" s="3">
        <v>1.4</v>
      </c>
      <c r="H31" s="3">
        <v>1.1000000000000001</v>
      </c>
      <c r="I31" s="3">
        <v>0.1</v>
      </c>
      <c r="J31" s="3" t="s">
        <v>27</v>
      </c>
      <c r="K31" s="3">
        <v>0.4</v>
      </c>
      <c r="L31" s="3">
        <v>0.1</v>
      </c>
      <c r="M31" s="3">
        <v>0.1</v>
      </c>
    </row>
    <row r="32" spans="3:13" ht="12.75" x14ac:dyDescent="0.2">
      <c r="C32" s="3" t="s">
        <v>101</v>
      </c>
      <c r="D32" s="3">
        <v>8.6</v>
      </c>
      <c r="E32" s="3">
        <v>8.4</v>
      </c>
      <c r="F32" s="3">
        <v>12.5</v>
      </c>
      <c r="G32" s="3">
        <v>11.8</v>
      </c>
      <c r="H32" s="3">
        <v>9.1999999999999993</v>
      </c>
      <c r="I32" s="3">
        <v>8.6999999999999993</v>
      </c>
      <c r="J32" s="3">
        <v>428.6</v>
      </c>
      <c r="K32" s="3">
        <v>20.6</v>
      </c>
      <c r="L32" s="3">
        <v>318.5</v>
      </c>
      <c r="M32" s="3">
        <v>18.2</v>
      </c>
    </row>
    <row r="33" spans="3:13" ht="12.75" x14ac:dyDescent="0.2">
      <c r="C33" s="3" t="s">
        <v>102</v>
      </c>
      <c r="D33" s="3">
        <v>3.8</v>
      </c>
      <c r="E33" s="3">
        <v>4</v>
      </c>
      <c r="F33" s="3">
        <v>4</v>
      </c>
      <c r="G33" s="3">
        <v>3.7</v>
      </c>
      <c r="H33" s="3">
        <v>3.7</v>
      </c>
      <c r="I33" s="3">
        <v>4.5999999999999996</v>
      </c>
      <c r="J33" s="3" t="s">
        <v>27</v>
      </c>
      <c r="K33" s="3">
        <v>258</v>
      </c>
      <c r="L33" s="3">
        <v>269.7</v>
      </c>
      <c r="M33" s="3">
        <v>276.3</v>
      </c>
    </row>
    <row r="34" spans="3:13" ht="12.75" x14ac:dyDescent="0.2">
      <c r="C34" s="3" t="s">
        <v>103</v>
      </c>
      <c r="D34" s="3">
        <v>187</v>
      </c>
      <c r="E34" s="3">
        <v>80.3</v>
      </c>
      <c r="F34" s="3">
        <v>47</v>
      </c>
      <c r="G34" s="3">
        <v>37.799999999999997</v>
      </c>
      <c r="H34" s="3">
        <v>235.8</v>
      </c>
      <c r="I34" s="3">
        <v>353</v>
      </c>
      <c r="J34" s="3">
        <v>117.6</v>
      </c>
      <c r="K34" s="3">
        <v>122.2</v>
      </c>
      <c r="L34" s="3">
        <v>63.4</v>
      </c>
      <c r="M34" s="3">
        <v>82.6</v>
      </c>
    </row>
    <row r="35" spans="3:13" ht="12.75" x14ac:dyDescent="0.2">
      <c r="C35" s="3" t="s">
        <v>104</v>
      </c>
      <c r="D35" s="3" t="s">
        <v>105</v>
      </c>
      <c r="E35" s="3" t="s">
        <v>106</v>
      </c>
      <c r="F35" s="3" t="s">
        <v>107</v>
      </c>
      <c r="G35" s="3" t="s">
        <v>108</v>
      </c>
      <c r="H35" s="3" t="s">
        <v>109</v>
      </c>
      <c r="I35" s="3" t="s">
        <v>110</v>
      </c>
      <c r="J35" s="3" t="s">
        <v>111</v>
      </c>
      <c r="K35" s="3" t="s">
        <v>112</v>
      </c>
      <c r="L35" s="3" t="s">
        <v>113</v>
      </c>
      <c r="M35" s="3" t="s">
        <v>114</v>
      </c>
    </row>
    <row r="36" spans="3:13" ht="12.75" x14ac:dyDescent="0.2"/>
    <row r="37" spans="3:13" ht="12.75" x14ac:dyDescent="0.2">
      <c r="C37" s="3" t="s">
        <v>115</v>
      </c>
      <c r="D37" s="3">
        <v>614.79999999999995</v>
      </c>
      <c r="E37" s="3" t="s">
        <v>116</v>
      </c>
      <c r="F37" s="3" t="s">
        <v>117</v>
      </c>
      <c r="G37" s="3" t="s">
        <v>118</v>
      </c>
      <c r="H37" s="3" t="s">
        <v>119</v>
      </c>
      <c r="I37" s="3" t="s">
        <v>120</v>
      </c>
      <c r="J37" s="3" t="s">
        <v>121</v>
      </c>
      <c r="K37" s="3" t="s">
        <v>122</v>
      </c>
      <c r="L37" s="3" t="s">
        <v>123</v>
      </c>
      <c r="M37" s="3" t="s">
        <v>124</v>
      </c>
    </row>
    <row r="38" spans="3:13" ht="12.75" x14ac:dyDescent="0.2">
      <c r="C38" s="3" t="s">
        <v>125</v>
      </c>
      <c r="D38" s="3">
        <v>46.4</v>
      </c>
      <c r="E38" s="3">
        <v>42.2</v>
      </c>
      <c r="F38" s="3">
        <v>37.5</v>
      </c>
      <c r="G38" s="3">
        <v>33.299999999999997</v>
      </c>
      <c r="H38" s="3">
        <v>32.5</v>
      </c>
      <c r="I38" s="3">
        <v>30.7</v>
      </c>
      <c r="J38" s="3">
        <v>33</v>
      </c>
      <c r="K38" s="3" t="s">
        <v>126</v>
      </c>
      <c r="L38" s="3" t="s">
        <v>127</v>
      </c>
      <c r="M38" s="3" t="s">
        <v>128</v>
      </c>
    </row>
    <row r="39" spans="3:13" ht="12.75" x14ac:dyDescent="0.2">
      <c r="C39" s="3" t="s">
        <v>129</v>
      </c>
      <c r="D39" s="3">
        <v>236.4</v>
      </c>
      <c r="E39" s="3">
        <v>272.3</v>
      </c>
      <c r="F39" s="3">
        <v>291.2</v>
      </c>
      <c r="G39" s="3">
        <v>361.5</v>
      </c>
      <c r="H39" s="3">
        <v>352.2</v>
      </c>
      <c r="I39" s="3">
        <v>952.2</v>
      </c>
      <c r="J39" s="3">
        <v>986.6</v>
      </c>
      <c r="K39" s="3">
        <v>985</v>
      </c>
      <c r="L39" s="3" t="s">
        <v>130</v>
      </c>
      <c r="M39" s="3">
        <v>987.8</v>
      </c>
    </row>
    <row r="40" spans="3:13" ht="12.75" x14ac:dyDescent="0.2">
      <c r="C40" s="3" t="s">
        <v>131</v>
      </c>
      <c r="D40" s="3" t="s">
        <v>132</v>
      </c>
      <c r="E40" s="3" t="s">
        <v>133</v>
      </c>
      <c r="F40" s="3" t="s">
        <v>134</v>
      </c>
      <c r="G40" s="3" t="s">
        <v>135</v>
      </c>
      <c r="H40" s="3" t="s">
        <v>136</v>
      </c>
      <c r="I40" s="3" t="s">
        <v>137</v>
      </c>
      <c r="J40" s="3" t="s">
        <v>138</v>
      </c>
      <c r="K40" s="3" t="s">
        <v>139</v>
      </c>
      <c r="L40" s="3" t="s">
        <v>140</v>
      </c>
      <c r="M40" s="3" t="s">
        <v>141</v>
      </c>
    </row>
    <row r="41" spans="3:13" ht="12.75" x14ac:dyDescent="0.2"/>
    <row r="42" spans="3:13" ht="12.75" x14ac:dyDescent="0.2">
      <c r="C42" s="3" t="s">
        <v>142</v>
      </c>
      <c r="D42" s="3">
        <v>640.4</v>
      </c>
      <c r="E42" s="3">
        <v>599.20000000000005</v>
      </c>
      <c r="F42" s="3">
        <v>579</v>
      </c>
      <c r="G42" s="3">
        <v>571</v>
      </c>
      <c r="H42" s="3">
        <v>565.79999999999995</v>
      </c>
      <c r="I42" s="3" t="s">
        <v>143</v>
      </c>
      <c r="J42" s="3" t="s">
        <v>144</v>
      </c>
      <c r="K42" s="3" t="s">
        <v>145</v>
      </c>
      <c r="L42" s="3" t="s">
        <v>146</v>
      </c>
      <c r="M42" s="3" t="s">
        <v>147</v>
      </c>
    </row>
    <row r="43" spans="3:13" ht="12.75" x14ac:dyDescent="0.2">
      <c r="C43" s="3" t="s">
        <v>148</v>
      </c>
      <c r="D43" s="3">
        <v>14.6</v>
      </c>
      <c r="E43" s="3">
        <v>15.8</v>
      </c>
      <c r="F43" s="3">
        <v>18</v>
      </c>
      <c r="G43" s="3">
        <v>19.3</v>
      </c>
      <c r="H43" s="3">
        <v>19.8</v>
      </c>
      <c r="I43" s="3">
        <v>20.3</v>
      </c>
      <c r="J43" s="3">
        <v>19.2</v>
      </c>
      <c r="K43" s="3">
        <v>22.2</v>
      </c>
      <c r="L43" s="3">
        <v>24.2</v>
      </c>
      <c r="M43" s="3">
        <v>23.3</v>
      </c>
    </row>
    <row r="44" spans="3:13" ht="12.75" x14ac:dyDescent="0.2">
      <c r="C44" s="3" t="s">
        <v>149</v>
      </c>
      <c r="D44" s="3" t="s">
        <v>150</v>
      </c>
      <c r="E44" s="3" t="s">
        <v>151</v>
      </c>
      <c r="F44" s="3" t="s">
        <v>152</v>
      </c>
      <c r="G44" s="3" t="s">
        <v>153</v>
      </c>
      <c r="H44" s="3" t="s">
        <v>154</v>
      </c>
      <c r="I44" s="3" t="s">
        <v>155</v>
      </c>
      <c r="J44" s="3" t="s">
        <v>156</v>
      </c>
      <c r="K44" s="3" t="s">
        <v>157</v>
      </c>
      <c r="L44" s="3" t="s">
        <v>158</v>
      </c>
      <c r="M44" s="3" t="s">
        <v>159</v>
      </c>
    </row>
    <row r="45" spans="3:13" ht="12.75" x14ac:dyDescent="0.2">
      <c r="C45" s="3" t="s">
        <v>160</v>
      </c>
      <c r="D45" s="3">
        <v>-14.4</v>
      </c>
      <c r="E45" s="3">
        <v>-15.2</v>
      </c>
      <c r="F45" s="3">
        <v>-18.5</v>
      </c>
      <c r="G45" s="3">
        <v>-20.5</v>
      </c>
      <c r="H45" s="3">
        <v>-21.9</v>
      </c>
      <c r="I45" s="3">
        <v>-24.9</v>
      </c>
      <c r="J45" s="3">
        <v>-24.6</v>
      </c>
      <c r="K45" s="3">
        <v>-25.1</v>
      </c>
      <c r="L45" s="3">
        <v>-20.5</v>
      </c>
      <c r="M45" s="3">
        <v>-16.2</v>
      </c>
    </row>
    <row r="46" spans="3:13" ht="12.75" x14ac:dyDescent="0.2">
      <c r="C46" s="3" t="s">
        <v>161</v>
      </c>
      <c r="D46" s="3">
        <v>0.1</v>
      </c>
      <c r="E46" s="3">
        <v>0.2</v>
      </c>
      <c r="F46" s="3">
        <v>5.2</v>
      </c>
      <c r="G46" s="3">
        <v>4.7</v>
      </c>
      <c r="H46" s="3">
        <v>3.5</v>
      </c>
      <c r="I46" s="3">
        <v>4.9000000000000004</v>
      </c>
      <c r="J46" s="3">
        <v>0</v>
      </c>
      <c r="K46" s="3">
        <v>0</v>
      </c>
      <c r="L46" s="3">
        <v>0</v>
      </c>
      <c r="M46" s="3">
        <v>0.9</v>
      </c>
    </row>
    <row r="47" spans="3:13" ht="12.75" x14ac:dyDescent="0.2">
      <c r="C47" s="3" t="s">
        <v>162</v>
      </c>
      <c r="D47" s="3" t="s">
        <v>163</v>
      </c>
      <c r="E47" s="3" t="s">
        <v>164</v>
      </c>
      <c r="F47" s="3" t="s">
        <v>165</v>
      </c>
      <c r="G47" s="3" t="s">
        <v>166</v>
      </c>
      <c r="H47" s="3" t="s">
        <v>167</v>
      </c>
      <c r="I47" s="3" t="s">
        <v>168</v>
      </c>
      <c r="J47" s="3" t="s">
        <v>169</v>
      </c>
      <c r="K47" s="3" t="s">
        <v>170</v>
      </c>
      <c r="L47" s="3" t="s">
        <v>171</v>
      </c>
      <c r="M47" s="3" t="s">
        <v>172</v>
      </c>
    </row>
    <row r="48" spans="3:13" ht="12.75" x14ac:dyDescent="0.2">
      <c r="C48" s="3" t="s">
        <v>173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174</v>
      </c>
      <c r="D49" s="3">
        <v>161.80000000000001</v>
      </c>
      <c r="E49" s="3">
        <v>207.7</v>
      </c>
      <c r="F49" s="3">
        <v>235.1</v>
      </c>
      <c r="G49" s="3">
        <v>257.39999999999998</v>
      </c>
      <c r="H49" s="3">
        <v>49.4</v>
      </c>
      <c r="I49" s="3">
        <v>52.5</v>
      </c>
      <c r="J49" s="3">
        <v>13.4</v>
      </c>
      <c r="K49" s="3">
        <v>13.2</v>
      </c>
      <c r="L49" s="3">
        <v>12.9</v>
      </c>
      <c r="M49" s="3">
        <v>13.9</v>
      </c>
    </row>
    <row r="50" spans="3:13" ht="12.75" x14ac:dyDescent="0.2">
      <c r="C50" s="3" t="s">
        <v>175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176</v>
      </c>
      <c r="D51" s="3" t="s">
        <v>177</v>
      </c>
      <c r="E51" s="3" t="s">
        <v>178</v>
      </c>
      <c r="F51" s="3" t="s">
        <v>179</v>
      </c>
      <c r="G51" s="3" t="s">
        <v>180</v>
      </c>
      <c r="H51" s="3" t="s">
        <v>181</v>
      </c>
      <c r="I51" s="3" t="s">
        <v>182</v>
      </c>
      <c r="J51" s="3" t="s">
        <v>183</v>
      </c>
      <c r="K51" s="3" t="s">
        <v>184</v>
      </c>
      <c r="L51" s="3" t="s">
        <v>185</v>
      </c>
      <c r="M51" s="3" t="s">
        <v>186</v>
      </c>
    </row>
    <row r="52" spans="3:13" ht="12.75" x14ac:dyDescent="0.2"/>
    <row r="53" spans="3:13" ht="12.75" x14ac:dyDescent="0.2">
      <c r="C53" s="3" t="s">
        <v>187</v>
      </c>
      <c r="D53" s="3" t="s">
        <v>80</v>
      </c>
      <c r="E53" s="3" t="s">
        <v>81</v>
      </c>
      <c r="F53" s="3" t="s">
        <v>82</v>
      </c>
      <c r="G53" s="3" t="s">
        <v>83</v>
      </c>
      <c r="H53" s="3" t="s">
        <v>84</v>
      </c>
      <c r="I53" s="3" t="s">
        <v>85</v>
      </c>
      <c r="J53" s="3" t="s">
        <v>86</v>
      </c>
      <c r="K53" s="3" t="s">
        <v>87</v>
      </c>
      <c r="L53" s="3" t="s">
        <v>88</v>
      </c>
      <c r="M53" s="3" t="s">
        <v>89</v>
      </c>
    </row>
    <row r="54" spans="3:13" ht="12.75" x14ac:dyDescent="0.2"/>
    <row r="55" spans="3:13" ht="12.75" x14ac:dyDescent="0.2">
      <c r="C55" s="3" t="s">
        <v>188</v>
      </c>
      <c r="D55" s="3">
        <v>80.8</v>
      </c>
      <c r="E55" s="3">
        <v>36</v>
      </c>
      <c r="F55" s="3">
        <v>21.5</v>
      </c>
      <c r="G55" s="3">
        <v>27.5</v>
      </c>
      <c r="H55" s="3">
        <v>148.9</v>
      </c>
      <c r="I55" s="3">
        <v>226.9</v>
      </c>
      <c r="J55" s="3">
        <v>273.39999999999998</v>
      </c>
      <c r="K55" s="3">
        <v>441.5</v>
      </c>
      <c r="L55" s="3">
        <v>445.8</v>
      </c>
      <c r="M55" s="3">
        <v>13.4</v>
      </c>
    </row>
    <row r="56" spans="3:13" ht="12.75" x14ac:dyDescent="0.2">
      <c r="C56" s="3" t="s">
        <v>189</v>
      </c>
      <c r="D56" s="3">
        <v>675.6</v>
      </c>
      <c r="E56" s="3" t="s">
        <v>190</v>
      </c>
      <c r="F56" s="3" t="s">
        <v>191</v>
      </c>
      <c r="G56" s="3" t="s">
        <v>192</v>
      </c>
      <c r="H56" s="3" t="s">
        <v>193</v>
      </c>
      <c r="I56" s="3" t="s">
        <v>194</v>
      </c>
      <c r="J56" s="3" t="s">
        <v>195</v>
      </c>
      <c r="K56" s="3" t="s">
        <v>196</v>
      </c>
      <c r="L56" s="3" t="s">
        <v>197</v>
      </c>
      <c r="M56" s="3" t="s">
        <v>198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115D-708A-483E-B9C2-141F3E6C8B1E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200</v>
      </c>
      <c r="D12" s="3" t="s">
        <v>201</v>
      </c>
      <c r="E12" s="3" t="s">
        <v>202</v>
      </c>
      <c r="F12" s="3" t="s">
        <v>203</v>
      </c>
      <c r="G12" s="3" t="s">
        <v>204</v>
      </c>
      <c r="H12" s="3" t="s">
        <v>205</v>
      </c>
      <c r="I12" s="3" t="s">
        <v>206</v>
      </c>
      <c r="J12" s="3" t="s">
        <v>207</v>
      </c>
      <c r="K12" s="3" t="s">
        <v>208</v>
      </c>
      <c r="L12" s="3" t="s">
        <v>209</v>
      </c>
      <c r="M12" s="3" t="s">
        <v>210</v>
      </c>
    </row>
    <row r="13" spans="3:13" x14ac:dyDescent="0.2">
      <c r="C13" s="3" t="s">
        <v>211</v>
      </c>
      <c r="D13" s="3" t="s">
        <v>212</v>
      </c>
      <c r="E13" s="3" t="s">
        <v>213</v>
      </c>
      <c r="F13" s="3" t="s">
        <v>214</v>
      </c>
      <c r="G13" s="3" t="s">
        <v>215</v>
      </c>
      <c r="H13" s="3" t="s">
        <v>216</v>
      </c>
      <c r="I13" s="3" t="s">
        <v>217</v>
      </c>
      <c r="J13" s="3" t="s">
        <v>218</v>
      </c>
      <c r="K13" s="3" t="s">
        <v>219</v>
      </c>
      <c r="L13" s="3" t="s">
        <v>220</v>
      </c>
      <c r="M13" s="3" t="s">
        <v>221</v>
      </c>
    </row>
    <row r="15" spans="3:13" x14ac:dyDescent="0.2">
      <c r="C15" s="3" t="s">
        <v>222</v>
      </c>
      <c r="D15" s="3" t="s">
        <v>223</v>
      </c>
      <c r="E15" s="3" t="s">
        <v>224</v>
      </c>
      <c r="F15" s="3" t="s">
        <v>225</v>
      </c>
      <c r="G15" s="3" t="s">
        <v>226</v>
      </c>
      <c r="H15" s="3" t="s">
        <v>227</v>
      </c>
      <c r="I15" s="3" t="s">
        <v>228</v>
      </c>
      <c r="J15" s="3" t="s">
        <v>229</v>
      </c>
      <c r="K15" s="3" t="s">
        <v>230</v>
      </c>
      <c r="L15" s="3" t="s">
        <v>231</v>
      </c>
      <c r="M15" s="3" t="s">
        <v>232</v>
      </c>
    </row>
    <row r="16" spans="3:13" x14ac:dyDescent="0.2">
      <c r="C16" s="3" t="s">
        <v>233</v>
      </c>
      <c r="D16" s="3">
        <v>810.5</v>
      </c>
      <c r="E16" s="3">
        <v>796.6</v>
      </c>
      <c r="F16" s="3" t="s">
        <v>234</v>
      </c>
      <c r="G16" s="3" t="s">
        <v>235</v>
      </c>
      <c r="H16" s="3" t="s">
        <v>236</v>
      </c>
      <c r="I16" s="3" t="s">
        <v>237</v>
      </c>
      <c r="J16" s="3" t="s">
        <v>238</v>
      </c>
      <c r="K16" s="3" t="s">
        <v>239</v>
      </c>
      <c r="L16" s="3" t="s">
        <v>240</v>
      </c>
      <c r="M16" s="3" t="s">
        <v>241</v>
      </c>
    </row>
    <row r="17" spans="3:13" x14ac:dyDescent="0.2">
      <c r="C17" s="3" t="s">
        <v>242</v>
      </c>
      <c r="D17" s="3" t="s">
        <v>243</v>
      </c>
      <c r="E17" s="3" t="s">
        <v>244</v>
      </c>
      <c r="F17" s="3" t="s">
        <v>245</v>
      </c>
      <c r="G17" s="3" t="s">
        <v>246</v>
      </c>
      <c r="H17" s="3" t="s">
        <v>247</v>
      </c>
      <c r="I17" s="3" t="s">
        <v>248</v>
      </c>
      <c r="J17" s="3" t="s">
        <v>249</v>
      </c>
      <c r="K17" s="3" t="s">
        <v>250</v>
      </c>
      <c r="L17" s="3" t="s">
        <v>251</v>
      </c>
      <c r="M17" s="3" t="s">
        <v>251</v>
      </c>
    </row>
    <row r="19" spans="3:13" x14ac:dyDescent="0.2">
      <c r="C19" s="3" t="s">
        <v>252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253</v>
      </c>
      <c r="D20" s="3">
        <v>-8.3000000000000007</v>
      </c>
      <c r="E20" s="3">
        <v>-3.9</v>
      </c>
      <c r="F20" s="3">
        <v>-413.9</v>
      </c>
      <c r="G20" s="3">
        <v>-424.4</v>
      </c>
      <c r="H20" s="3">
        <v>-446</v>
      </c>
      <c r="I20" s="3">
        <v>-479</v>
      </c>
      <c r="J20" s="3">
        <v>-531.29999999999995</v>
      </c>
      <c r="K20" s="3">
        <v>-300.2</v>
      </c>
      <c r="L20" s="3" t="s">
        <v>254</v>
      </c>
      <c r="M20" s="3" t="s">
        <v>255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256</v>
      </c>
      <c r="D22" s="3">
        <v>133.4</v>
      </c>
      <c r="E22" s="3">
        <v>-141.4</v>
      </c>
      <c r="F22" s="3">
        <v>-125.1</v>
      </c>
      <c r="G22" s="3">
        <v>-87.8</v>
      </c>
      <c r="H22" s="3">
        <v>-96.6</v>
      </c>
      <c r="I22" s="3" t="s">
        <v>257</v>
      </c>
      <c r="J22" s="3">
        <v>-280.7</v>
      </c>
      <c r="K22" s="3">
        <v>-610.20000000000005</v>
      </c>
      <c r="L22" s="3">
        <v>-471.2</v>
      </c>
      <c r="M22" s="3">
        <v>-548.4</v>
      </c>
    </row>
    <row r="23" spans="3:13" x14ac:dyDescent="0.2">
      <c r="C23" s="3" t="s">
        <v>258</v>
      </c>
      <c r="D23" s="3">
        <v>125.1</v>
      </c>
      <c r="E23" s="3">
        <v>-145.30000000000001</v>
      </c>
      <c r="F23" s="3">
        <v>-539</v>
      </c>
      <c r="G23" s="3">
        <v>-512.20000000000005</v>
      </c>
      <c r="H23" s="3">
        <v>-542.6</v>
      </c>
      <c r="I23" s="3">
        <v>589.1</v>
      </c>
      <c r="J23" s="3">
        <v>-812</v>
      </c>
      <c r="K23" s="3">
        <v>-910.4</v>
      </c>
      <c r="L23" s="3" t="s">
        <v>259</v>
      </c>
      <c r="M23" s="3" t="s">
        <v>260</v>
      </c>
    </row>
    <row r="24" spans="3:13" x14ac:dyDescent="0.2">
      <c r="C24" s="3" t="s">
        <v>261</v>
      </c>
      <c r="D24" s="3">
        <v>935.6</v>
      </c>
      <c r="E24" s="3">
        <v>651.29999999999995</v>
      </c>
      <c r="F24" s="3">
        <v>734.5</v>
      </c>
      <c r="G24" s="3">
        <v>835.6</v>
      </c>
      <c r="H24" s="3">
        <v>860.7</v>
      </c>
      <c r="I24" s="3" t="s">
        <v>262</v>
      </c>
      <c r="J24" s="3" t="s">
        <v>263</v>
      </c>
      <c r="K24" s="3" t="s">
        <v>264</v>
      </c>
      <c r="L24" s="3" t="s">
        <v>265</v>
      </c>
      <c r="M24" s="3" t="s">
        <v>266</v>
      </c>
    </row>
    <row r="26" spans="3:13" x14ac:dyDescent="0.2">
      <c r="C26" s="3" t="s">
        <v>267</v>
      </c>
      <c r="D26" s="3">
        <v>-40.700000000000003</v>
      </c>
      <c r="E26" s="3">
        <v>-44.9</v>
      </c>
      <c r="F26" s="3">
        <v>-54</v>
      </c>
      <c r="G26" s="3">
        <v>-57.4</v>
      </c>
      <c r="H26" s="3">
        <v>-58.9</v>
      </c>
      <c r="I26" s="3">
        <v>-76.7</v>
      </c>
      <c r="J26" s="3">
        <v>-101.5</v>
      </c>
      <c r="K26" s="3">
        <v>-132.6</v>
      </c>
      <c r="L26" s="3">
        <v>-128.9</v>
      </c>
      <c r="M26" s="3">
        <v>-117</v>
      </c>
    </row>
    <row r="27" spans="3:13" x14ac:dyDescent="0.2">
      <c r="C27" s="3" t="s">
        <v>268</v>
      </c>
      <c r="D27" s="3">
        <v>894.9</v>
      </c>
      <c r="E27" s="3">
        <v>606.4</v>
      </c>
      <c r="F27" s="3">
        <v>680.5</v>
      </c>
      <c r="G27" s="3">
        <v>778.2</v>
      </c>
      <c r="H27" s="3">
        <v>801.8</v>
      </c>
      <c r="I27" s="3" t="s">
        <v>269</v>
      </c>
      <c r="J27" s="3">
        <v>969.2</v>
      </c>
      <c r="K27" s="3" t="s">
        <v>270</v>
      </c>
      <c r="L27" s="3" t="s">
        <v>271</v>
      </c>
      <c r="M27" s="3" t="s">
        <v>272</v>
      </c>
    </row>
    <row r="28" spans="3:13" x14ac:dyDescent="0.2">
      <c r="C28" s="3" t="s">
        <v>273</v>
      </c>
      <c r="D28" s="3">
        <v>6.2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274</v>
      </c>
      <c r="D29" s="3">
        <v>-197.2</v>
      </c>
      <c r="E29" s="3">
        <v>-150.19999999999999</v>
      </c>
      <c r="F29" s="3">
        <v>-161.19999999999999</v>
      </c>
      <c r="G29" s="3">
        <v>-192</v>
      </c>
      <c r="H29" s="3">
        <v>-193.4</v>
      </c>
      <c r="I29" s="3">
        <v>-358.2</v>
      </c>
      <c r="J29" s="3">
        <v>-254.8</v>
      </c>
      <c r="K29" s="3">
        <v>-287.89999999999998</v>
      </c>
      <c r="L29" s="3">
        <v>-295</v>
      </c>
      <c r="M29" s="3">
        <v>-304.10000000000002</v>
      </c>
    </row>
    <row r="30" spans="3:13" x14ac:dyDescent="0.2">
      <c r="C30" s="3" t="s">
        <v>275</v>
      </c>
      <c r="D30" s="3">
        <v>703.9</v>
      </c>
      <c r="E30" s="3">
        <v>456.2</v>
      </c>
      <c r="F30" s="3">
        <v>519.29999999999995</v>
      </c>
      <c r="G30" s="3">
        <v>586.20000000000005</v>
      </c>
      <c r="H30" s="3">
        <v>608.4</v>
      </c>
      <c r="I30" s="3" t="s">
        <v>276</v>
      </c>
      <c r="J30" s="3">
        <v>714.4</v>
      </c>
      <c r="K30" s="3">
        <v>796.4</v>
      </c>
      <c r="L30" s="3">
        <v>825.7</v>
      </c>
      <c r="M30" s="3">
        <v>849.5</v>
      </c>
    </row>
    <row r="32" spans="3:13" x14ac:dyDescent="0.2">
      <c r="C32" s="3" t="s">
        <v>277</v>
      </c>
      <c r="D32" s="3">
        <v>-8.6999999999999993</v>
      </c>
      <c r="E32" s="3">
        <v>-9.1</v>
      </c>
      <c r="F32" s="3">
        <v>-13.2</v>
      </c>
      <c r="G32" s="3">
        <v>-14.7</v>
      </c>
      <c r="H32" s="3">
        <v>-16.7</v>
      </c>
      <c r="I32" s="3">
        <v>-2</v>
      </c>
      <c r="J32" s="3">
        <v>-2.8</v>
      </c>
      <c r="K32" s="3">
        <v>-1.2</v>
      </c>
      <c r="L32" s="3">
        <v>-2.7</v>
      </c>
      <c r="M32" s="3">
        <v>-3.4</v>
      </c>
    </row>
    <row r="33" spans="3:13" x14ac:dyDescent="0.2">
      <c r="C33" s="3" t="s">
        <v>278</v>
      </c>
      <c r="D33" s="3">
        <v>695.2</v>
      </c>
      <c r="E33" s="3">
        <v>447.1</v>
      </c>
      <c r="F33" s="3">
        <v>506.1</v>
      </c>
      <c r="G33" s="3">
        <v>571.5</v>
      </c>
      <c r="H33" s="3">
        <v>591.70000000000005</v>
      </c>
      <c r="I33" s="3" t="s">
        <v>279</v>
      </c>
      <c r="J33" s="3">
        <v>711.6</v>
      </c>
      <c r="K33" s="3">
        <v>795.2</v>
      </c>
      <c r="L33" s="3">
        <v>823</v>
      </c>
      <c r="M33" s="3">
        <v>846.1</v>
      </c>
    </row>
    <row r="35" spans="3:13" x14ac:dyDescent="0.2">
      <c r="C35" s="3" t="s">
        <v>280</v>
      </c>
      <c r="D35" s="3">
        <v>-6.2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281</v>
      </c>
      <c r="D36" s="3">
        <v>689</v>
      </c>
      <c r="E36" s="3">
        <v>447.1</v>
      </c>
      <c r="F36" s="3">
        <v>506.1</v>
      </c>
      <c r="G36" s="3">
        <v>571.5</v>
      </c>
      <c r="H36" s="3">
        <v>591.70000000000005</v>
      </c>
      <c r="I36" s="3" t="s">
        <v>279</v>
      </c>
      <c r="J36" s="3">
        <v>711.6</v>
      </c>
      <c r="K36" s="3">
        <v>795.2</v>
      </c>
      <c r="L36" s="3">
        <v>823</v>
      </c>
      <c r="M36" s="3">
        <v>846.1</v>
      </c>
    </row>
    <row r="38" spans="3:13" x14ac:dyDescent="0.2">
      <c r="C38" s="3" t="s">
        <v>282</v>
      </c>
      <c r="D38" s="3">
        <v>2.42</v>
      </c>
      <c r="E38" s="3">
        <v>1.7</v>
      </c>
      <c r="F38" s="3">
        <v>2.0299999999999998</v>
      </c>
      <c r="G38" s="3">
        <v>2.41</v>
      </c>
      <c r="H38" s="3">
        <v>2.59</v>
      </c>
      <c r="I38" s="3">
        <v>7.2</v>
      </c>
      <c r="J38" s="3">
        <v>2.79</v>
      </c>
      <c r="K38" s="3">
        <v>3.15</v>
      </c>
      <c r="L38" s="3">
        <v>3.34</v>
      </c>
      <c r="M38" s="3">
        <v>3.53</v>
      </c>
    </row>
    <row r="39" spans="3:13" x14ac:dyDescent="0.2">
      <c r="C39" s="3" t="s">
        <v>283</v>
      </c>
      <c r="D39" s="3">
        <v>2.41</v>
      </c>
      <c r="E39" s="3">
        <v>1.69</v>
      </c>
      <c r="F39" s="3">
        <v>2.0099999999999998</v>
      </c>
      <c r="G39" s="3">
        <v>2.39</v>
      </c>
      <c r="H39" s="3">
        <v>2.57</v>
      </c>
      <c r="I39" s="3">
        <v>7.16</v>
      </c>
      <c r="J39" s="3">
        <v>2.78</v>
      </c>
      <c r="K39" s="3">
        <v>3.14</v>
      </c>
      <c r="L39" s="3">
        <v>3.33</v>
      </c>
      <c r="M39" s="3">
        <v>3.51</v>
      </c>
    </row>
    <row r="40" spans="3:13" x14ac:dyDescent="0.2">
      <c r="C40" s="3" t="s">
        <v>284</v>
      </c>
      <c r="D40" s="3">
        <v>284.39999999999998</v>
      </c>
      <c r="E40" s="3">
        <v>262.60000000000002</v>
      </c>
      <c r="F40" s="3">
        <v>248.9</v>
      </c>
      <c r="G40" s="3">
        <v>237.1</v>
      </c>
      <c r="H40" s="3">
        <v>228.7</v>
      </c>
      <c r="I40" s="3">
        <v>238.3</v>
      </c>
      <c r="J40" s="3">
        <v>254.9</v>
      </c>
      <c r="K40" s="3">
        <v>252.1</v>
      </c>
      <c r="L40" s="3">
        <v>246.2</v>
      </c>
      <c r="M40" s="3">
        <v>239.9</v>
      </c>
    </row>
    <row r="41" spans="3:13" x14ac:dyDescent="0.2">
      <c r="C41" s="3" t="s">
        <v>285</v>
      </c>
      <c r="D41" s="3">
        <v>286.5</v>
      </c>
      <c r="E41" s="3">
        <v>264.39999999999998</v>
      </c>
      <c r="F41" s="3">
        <v>251.2</v>
      </c>
      <c r="G41" s="3">
        <v>239.3</v>
      </c>
      <c r="H41" s="3">
        <v>230.6</v>
      </c>
      <c r="I41" s="3">
        <v>239.8</v>
      </c>
      <c r="J41" s="3">
        <v>256.3</v>
      </c>
      <c r="K41" s="3">
        <v>253.3</v>
      </c>
      <c r="L41" s="3">
        <v>247.3</v>
      </c>
      <c r="M41" s="3">
        <v>240.8</v>
      </c>
    </row>
    <row r="43" spans="3:13" x14ac:dyDescent="0.2">
      <c r="C43" s="3" t="s">
        <v>286</v>
      </c>
      <c r="D43" s="3">
        <v>791.3</v>
      </c>
      <c r="E43" s="3">
        <v>783.7</v>
      </c>
      <c r="F43" s="3">
        <v>855.4</v>
      </c>
      <c r="G43" s="3">
        <v>919.3</v>
      </c>
      <c r="H43" s="3">
        <v>950.3</v>
      </c>
      <c r="I43" s="3" t="s">
        <v>107</v>
      </c>
      <c r="J43" s="3" t="s">
        <v>287</v>
      </c>
      <c r="K43" s="3" t="s">
        <v>288</v>
      </c>
      <c r="L43" s="3" t="s">
        <v>289</v>
      </c>
      <c r="M43" s="3" t="s">
        <v>290</v>
      </c>
    </row>
    <row r="44" spans="3:13" x14ac:dyDescent="0.2">
      <c r="C44" s="3" t="s">
        <v>291</v>
      </c>
      <c r="D44" s="3">
        <v>622.6</v>
      </c>
      <c r="E44" s="3">
        <v>616.9</v>
      </c>
      <c r="F44" s="3">
        <v>682.6</v>
      </c>
      <c r="G44" s="3">
        <v>740.6</v>
      </c>
      <c r="H44" s="3">
        <v>763.1</v>
      </c>
      <c r="I44" s="3">
        <v>840.4</v>
      </c>
      <c r="J44" s="3" t="s">
        <v>292</v>
      </c>
      <c r="K44" s="3" t="s">
        <v>293</v>
      </c>
      <c r="L44" s="3" t="s">
        <v>294</v>
      </c>
      <c r="M44" s="3" t="s">
        <v>295</v>
      </c>
    </row>
    <row r="46" spans="3:13" x14ac:dyDescent="0.2">
      <c r="C46" s="3" t="s">
        <v>296</v>
      </c>
      <c r="D46" s="3" t="s">
        <v>201</v>
      </c>
      <c r="E46" s="3" t="s">
        <v>202</v>
      </c>
      <c r="F46" s="3" t="s">
        <v>203</v>
      </c>
      <c r="G46" s="3" t="s">
        <v>204</v>
      </c>
      <c r="H46" s="3" t="s">
        <v>205</v>
      </c>
      <c r="I46" s="3" t="s">
        <v>206</v>
      </c>
      <c r="J46" s="3" t="s">
        <v>207</v>
      </c>
      <c r="K46" s="3" t="s">
        <v>208</v>
      </c>
      <c r="L46" s="3" t="s">
        <v>209</v>
      </c>
      <c r="M46" s="3" t="s">
        <v>210</v>
      </c>
    </row>
    <row r="47" spans="3:13" x14ac:dyDescent="0.2">
      <c r="C47" s="3" t="s">
        <v>297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298</v>
      </c>
      <c r="D48" s="3">
        <v>622.6</v>
      </c>
      <c r="E48" s="3">
        <v>616.9</v>
      </c>
      <c r="F48" s="3">
        <v>682.6</v>
      </c>
      <c r="G48" s="3">
        <v>740.6</v>
      </c>
      <c r="H48" s="3">
        <v>763.1</v>
      </c>
      <c r="I48" s="3">
        <v>840.4</v>
      </c>
      <c r="J48" s="3" t="s">
        <v>292</v>
      </c>
      <c r="K48" s="3" t="s">
        <v>293</v>
      </c>
      <c r="L48" s="3" t="s">
        <v>294</v>
      </c>
      <c r="M48" s="3" t="s">
        <v>295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21FC-5A07-41BC-BA43-0EBF8648CCC6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278</v>
      </c>
      <c r="D12" s="3">
        <v>695.2</v>
      </c>
      <c r="E12" s="3">
        <v>447.1</v>
      </c>
      <c r="F12" s="3">
        <v>506.1</v>
      </c>
      <c r="G12" s="3">
        <v>571.5</v>
      </c>
      <c r="H12" s="3">
        <v>591.70000000000005</v>
      </c>
      <c r="I12" s="3" t="s">
        <v>279</v>
      </c>
      <c r="J12" s="3">
        <v>711.6</v>
      </c>
      <c r="K12" s="3">
        <v>795.2</v>
      </c>
      <c r="L12" s="3">
        <v>823</v>
      </c>
      <c r="M12" s="3">
        <v>846.1</v>
      </c>
    </row>
    <row r="13" spans="3:13" x14ac:dyDescent="0.2">
      <c r="C13" s="3" t="s">
        <v>300</v>
      </c>
      <c r="D13" s="3">
        <v>168.7</v>
      </c>
      <c r="E13" s="3">
        <v>166.8</v>
      </c>
      <c r="F13" s="3">
        <v>172.8</v>
      </c>
      <c r="G13" s="3">
        <v>178.7</v>
      </c>
      <c r="H13" s="3">
        <v>187.2</v>
      </c>
      <c r="I13" s="3">
        <v>223.4</v>
      </c>
      <c r="J13" s="3">
        <v>272.60000000000002</v>
      </c>
      <c r="K13" s="3">
        <v>446.4</v>
      </c>
      <c r="L13" s="3">
        <v>458.9</v>
      </c>
      <c r="M13" s="3">
        <v>479.7</v>
      </c>
    </row>
    <row r="14" spans="3:13" x14ac:dyDescent="0.2">
      <c r="C14" s="3" t="s">
        <v>301</v>
      </c>
      <c r="D14" s="3">
        <v>11.7</v>
      </c>
      <c r="E14" s="3">
        <v>9.8000000000000007</v>
      </c>
      <c r="F14" s="3">
        <v>5.2</v>
      </c>
      <c r="G14" s="3">
        <v>5</v>
      </c>
      <c r="H14" s="3">
        <v>7.9</v>
      </c>
      <c r="I14" s="3">
        <v>12.3</v>
      </c>
      <c r="J14" s="3">
        <v>16.7</v>
      </c>
      <c r="K14" s="3">
        <v>18.5</v>
      </c>
      <c r="L14" s="3">
        <v>21.1</v>
      </c>
      <c r="M14" s="3">
        <v>25.3</v>
      </c>
    </row>
    <row r="15" spans="3:13" x14ac:dyDescent="0.2">
      <c r="C15" s="3" t="s">
        <v>302</v>
      </c>
      <c r="D15" s="3">
        <v>5.7</v>
      </c>
      <c r="E15" s="3">
        <v>6.6</v>
      </c>
      <c r="F15" s="3">
        <v>13.3</v>
      </c>
      <c r="G15" s="3">
        <v>13</v>
      </c>
      <c r="H15" s="3">
        <v>8.6999999999999993</v>
      </c>
      <c r="I15" s="3">
        <v>9.8000000000000007</v>
      </c>
      <c r="J15" s="3">
        <v>14.8</v>
      </c>
      <c r="K15" s="3">
        <v>12.4</v>
      </c>
      <c r="L15" s="3">
        <v>11.8</v>
      </c>
      <c r="M15" s="3">
        <v>12.6</v>
      </c>
    </row>
    <row r="16" spans="3:13" x14ac:dyDescent="0.2">
      <c r="C16" s="3" t="s">
        <v>303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304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305</v>
      </c>
      <c r="D18" s="3">
        <v>-77.2</v>
      </c>
      <c r="E18" s="3">
        <v>-98.7</v>
      </c>
      <c r="F18" s="3">
        <v>10.6</v>
      </c>
      <c r="G18" s="3">
        <v>-9.1</v>
      </c>
      <c r="H18" s="3">
        <v>-21.8</v>
      </c>
      <c r="I18" s="3">
        <v>-54.3</v>
      </c>
      <c r="J18" s="3">
        <v>-54.5</v>
      </c>
      <c r="K18" s="3">
        <v>-34.5</v>
      </c>
      <c r="L18" s="3">
        <v>162.19999999999999</v>
      </c>
      <c r="M18" s="3">
        <v>-115.2</v>
      </c>
    </row>
    <row r="19" spans="3:13" x14ac:dyDescent="0.2">
      <c r="C19" s="3" t="s">
        <v>306</v>
      </c>
      <c r="D19" s="3">
        <v>-238.1</v>
      </c>
      <c r="E19" s="3">
        <v>-98.5</v>
      </c>
      <c r="F19" s="3">
        <v>-29.7</v>
      </c>
      <c r="G19" s="3">
        <v>-51.7</v>
      </c>
      <c r="H19" s="3">
        <v>-77.5</v>
      </c>
      <c r="I19" s="3" t="s">
        <v>307</v>
      </c>
      <c r="J19" s="3">
        <v>-166.6</v>
      </c>
      <c r="K19" s="3">
        <v>236.1</v>
      </c>
      <c r="L19" s="3">
        <v>106.3</v>
      </c>
      <c r="M19" s="3">
        <v>212.9</v>
      </c>
    </row>
    <row r="20" spans="3:13" x14ac:dyDescent="0.2">
      <c r="C20" s="3" t="s">
        <v>308</v>
      </c>
      <c r="D20" s="3">
        <v>566</v>
      </c>
      <c r="E20" s="3">
        <v>433.1</v>
      </c>
      <c r="F20" s="3">
        <v>678.3</v>
      </c>
      <c r="G20" s="3">
        <v>707.4</v>
      </c>
      <c r="H20" s="3">
        <v>696.2</v>
      </c>
      <c r="I20" s="3">
        <v>750.4</v>
      </c>
      <c r="J20" s="3">
        <v>794.6</v>
      </c>
      <c r="K20" s="3" t="s">
        <v>309</v>
      </c>
      <c r="L20" s="3" t="s">
        <v>310</v>
      </c>
      <c r="M20" s="3" t="s">
        <v>311</v>
      </c>
    </row>
    <row r="22" spans="3:13" x14ac:dyDescent="0.2">
      <c r="C22" s="3" t="s">
        <v>312</v>
      </c>
      <c r="D22" s="3">
        <v>-208.4</v>
      </c>
      <c r="E22" s="3">
        <v>-190.6</v>
      </c>
      <c r="F22" s="3">
        <v>-220</v>
      </c>
      <c r="G22" s="3">
        <v>-255.5</v>
      </c>
      <c r="H22" s="3">
        <v>-328.3</v>
      </c>
      <c r="I22" s="3">
        <v>-286.10000000000002</v>
      </c>
      <c r="J22" s="3">
        <v>-356.9</v>
      </c>
      <c r="K22" s="3">
        <v>-463.3</v>
      </c>
      <c r="L22" s="3">
        <v>-469.2</v>
      </c>
      <c r="M22" s="3">
        <v>-497.3</v>
      </c>
    </row>
    <row r="23" spans="3:13" x14ac:dyDescent="0.2">
      <c r="C23" s="3" t="s">
        <v>313</v>
      </c>
      <c r="D23" s="3">
        <v>-11.6</v>
      </c>
      <c r="E23" s="3">
        <v>-100.3</v>
      </c>
      <c r="F23" s="3" t="s">
        <v>3</v>
      </c>
      <c r="G23" s="3">
        <v>-35</v>
      </c>
      <c r="H23" s="3" t="s">
        <v>3</v>
      </c>
      <c r="I23" s="3" t="s">
        <v>314</v>
      </c>
      <c r="J23" s="3" t="s">
        <v>3</v>
      </c>
      <c r="K23" s="3">
        <v>-51.6</v>
      </c>
      <c r="L23" s="3">
        <v>-1.1000000000000001</v>
      </c>
      <c r="M23" s="3">
        <v>-0.2</v>
      </c>
    </row>
    <row r="24" spans="3:13" x14ac:dyDescent="0.2">
      <c r="C24" s="3" t="s">
        <v>315</v>
      </c>
      <c r="D24" s="3">
        <v>484.3</v>
      </c>
      <c r="E24" s="3">
        <v>-8.9</v>
      </c>
      <c r="F24" s="3">
        <v>-33.1</v>
      </c>
      <c r="G24" s="3">
        <v>-37.799999999999997</v>
      </c>
      <c r="H24" s="3">
        <v>-4.7</v>
      </c>
      <c r="I24" s="3" t="s">
        <v>316</v>
      </c>
      <c r="J24" s="3">
        <v>48.4</v>
      </c>
      <c r="K24" s="3">
        <v>70.8</v>
      </c>
      <c r="L24" s="3">
        <v>-1.3</v>
      </c>
      <c r="M24" s="3">
        <v>19.7</v>
      </c>
    </row>
    <row r="25" spans="3:13" x14ac:dyDescent="0.2">
      <c r="C25" s="3" t="s">
        <v>317</v>
      </c>
      <c r="D25" s="3">
        <v>264.3</v>
      </c>
      <c r="E25" s="3">
        <v>-299.8</v>
      </c>
      <c r="F25" s="3">
        <v>-253.1</v>
      </c>
      <c r="G25" s="3">
        <v>-328.3</v>
      </c>
      <c r="H25" s="3">
        <v>-333</v>
      </c>
      <c r="I25" s="3" t="s">
        <v>318</v>
      </c>
      <c r="J25" s="3">
        <v>-308.5</v>
      </c>
      <c r="K25" s="3">
        <v>-444.1</v>
      </c>
      <c r="L25" s="3">
        <v>-471.6</v>
      </c>
      <c r="M25" s="3">
        <v>-477.8</v>
      </c>
    </row>
    <row r="27" spans="3:13" x14ac:dyDescent="0.2">
      <c r="C27" s="3" t="s">
        <v>319</v>
      </c>
      <c r="D27" s="3">
        <v>-91.5</v>
      </c>
      <c r="E27" s="3">
        <v>-100.6</v>
      </c>
      <c r="F27" s="3">
        <v>-111.9</v>
      </c>
      <c r="G27" s="3">
        <v>-127.1</v>
      </c>
      <c r="H27" s="3">
        <v>-143.5</v>
      </c>
      <c r="I27" s="3">
        <v>-164.8</v>
      </c>
      <c r="J27" s="3">
        <v>-198.9</v>
      </c>
      <c r="K27" s="3">
        <v>-220.7</v>
      </c>
      <c r="L27" s="3">
        <v>-240.1</v>
      </c>
      <c r="M27" s="3">
        <v>-257.89999999999998</v>
      </c>
    </row>
    <row r="28" spans="3:13" x14ac:dyDescent="0.2">
      <c r="C28" s="3" t="s">
        <v>320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321</v>
      </c>
      <c r="D29" s="3">
        <v>6.2</v>
      </c>
      <c r="E29" s="3">
        <v>395.5</v>
      </c>
      <c r="F29" s="3">
        <v>701.8</v>
      </c>
      <c r="G29" s="3">
        <v>222.3</v>
      </c>
      <c r="H29" s="3">
        <v>737.7</v>
      </c>
      <c r="I29" s="3" t="s">
        <v>322</v>
      </c>
      <c r="J29" s="3">
        <v>46.6</v>
      </c>
      <c r="K29" s="3">
        <v>413.1</v>
      </c>
      <c r="L29" s="3">
        <v>21.9</v>
      </c>
      <c r="M29" s="3">
        <v>330.5</v>
      </c>
    </row>
    <row r="30" spans="3:13" x14ac:dyDescent="0.2">
      <c r="C30" s="3" t="s">
        <v>323</v>
      </c>
      <c r="D30" s="3">
        <v>-337.3</v>
      </c>
      <c r="E30" s="3">
        <v>-11.4</v>
      </c>
      <c r="F30" s="3">
        <v>-611.29999999999995</v>
      </c>
      <c r="G30" s="3">
        <v>-142.6</v>
      </c>
      <c r="H30" s="3">
        <v>-537</v>
      </c>
      <c r="I30" s="3">
        <v>-995.2</v>
      </c>
      <c r="J30" s="3">
        <v>-53.9</v>
      </c>
      <c r="K30" s="3">
        <v>-681.6</v>
      </c>
      <c r="L30" s="3">
        <v>-284.89999999999998</v>
      </c>
      <c r="M30" s="3">
        <v>-884.8</v>
      </c>
    </row>
    <row r="31" spans="3:13" x14ac:dyDescent="0.2">
      <c r="C31" s="3" t="s">
        <v>324</v>
      </c>
      <c r="D31" s="3">
        <v>-415.7</v>
      </c>
      <c r="E31" s="3">
        <v>-464.3</v>
      </c>
      <c r="F31" s="3">
        <v>-425</v>
      </c>
      <c r="G31" s="3">
        <v>-338.4</v>
      </c>
      <c r="H31" s="3">
        <v>-309.5</v>
      </c>
      <c r="I31" s="3">
        <v>-10.199999999999999</v>
      </c>
      <c r="J31" s="3">
        <v>-151.5</v>
      </c>
      <c r="K31" s="3">
        <v>-223.4</v>
      </c>
      <c r="L31" s="3">
        <v>-456.3</v>
      </c>
      <c r="M31" s="3">
        <v>-470</v>
      </c>
    </row>
    <row r="32" spans="3:13" x14ac:dyDescent="0.2">
      <c r="C32" s="3" t="s">
        <v>325</v>
      </c>
      <c r="D32" s="3">
        <v>15.5</v>
      </c>
      <c r="E32" s="3">
        <v>2.7</v>
      </c>
      <c r="F32" s="3">
        <v>6.7</v>
      </c>
      <c r="G32" s="3">
        <v>12.7</v>
      </c>
      <c r="H32" s="3">
        <v>10.5</v>
      </c>
      <c r="I32" s="3">
        <v>6.5</v>
      </c>
      <c r="J32" s="3">
        <v>-81.900000000000006</v>
      </c>
      <c r="K32" s="3">
        <v>-149.30000000000001</v>
      </c>
      <c r="L32" s="3">
        <v>-148</v>
      </c>
      <c r="M32" s="3">
        <v>-133.80000000000001</v>
      </c>
    </row>
    <row r="33" spans="3:13" x14ac:dyDescent="0.2">
      <c r="C33" s="3" t="s">
        <v>326</v>
      </c>
      <c r="D33" s="3">
        <v>-822.8</v>
      </c>
      <c r="E33" s="3">
        <v>-178.1</v>
      </c>
      <c r="F33" s="3">
        <v>-439.7</v>
      </c>
      <c r="G33" s="3">
        <v>-373.1</v>
      </c>
      <c r="H33" s="3">
        <v>-241.8</v>
      </c>
      <c r="I33" s="3" t="s">
        <v>327</v>
      </c>
      <c r="J33" s="3">
        <v>-439.6</v>
      </c>
      <c r="K33" s="3">
        <v>-861.9</v>
      </c>
      <c r="L33" s="3" t="s">
        <v>328</v>
      </c>
      <c r="M33" s="3" t="s">
        <v>329</v>
      </c>
    </row>
    <row r="35" spans="3:13" x14ac:dyDescent="0.2">
      <c r="C35" s="3" t="s">
        <v>330</v>
      </c>
      <c r="D35" s="3">
        <v>73.3</v>
      </c>
      <c r="E35" s="3">
        <v>80.8</v>
      </c>
      <c r="F35" s="3">
        <v>36</v>
      </c>
      <c r="G35" s="3">
        <v>21.5</v>
      </c>
      <c r="H35" s="3">
        <v>27.5</v>
      </c>
      <c r="I35" s="3">
        <v>148.9</v>
      </c>
      <c r="J35" s="3">
        <v>226.9</v>
      </c>
      <c r="K35" s="3">
        <v>273.39999999999998</v>
      </c>
      <c r="L35" s="3">
        <v>441.5</v>
      </c>
      <c r="M35" s="3">
        <v>445.8</v>
      </c>
    </row>
    <row r="36" spans="3:13" x14ac:dyDescent="0.2">
      <c r="C36" s="3" t="s">
        <v>331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332</v>
      </c>
      <c r="D37" s="3">
        <v>7.5</v>
      </c>
      <c r="E37" s="3">
        <v>-44.8</v>
      </c>
      <c r="F37" s="3">
        <v>-14.5</v>
      </c>
      <c r="G37" s="3">
        <v>6</v>
      </c>
      <c r="H37" s="3">
        <v>121.4</v>
      </c>
      <c r="I37" s="3">
        <v>78</v>
      </c>
      <c r="J37" s="3">
        <v>46.5</v>
      </c>
      <c r="K37" s="3">
        <v>168.1</v>
      </c>
      <c r="L37" s="3">
        <v>4.3</v>
      </c>
      <c r="M37" s="3">
        <v>-432.4</v>
      </c>
    </row>
    <row r="38" spans="3:13" x14ac:dyDescent="0.2">
      <c r="C38" s="3" t="s">
        <v>333</v>
      </c>
      <c r="D38" s="3">
        <v>80.8</v>
      </c>
      <c r="E38" s="3">
        <v>36</v>
      </c>
      <c r="F38" s="3">
        <v>21.5</v>
      </c>
      <c r="G38" s="3">
        <v>27.5</v>
      </c>
      <c r="H38" s="3">
        <v>148.9</v>
      </c>
      <c r="I38" s="3">
        <v>226.9</v>
      </c>
      <c r="J38" s="3">
        <v>273.39999999999998</v>
      </c>
      <c r="K38" s="3">
        <v>441.5</v>
      </c>
      <c r="L38" s="3">
        <v>445.8</v>
      </c>
      <c r="M38" s="3">
        <v>13.4</v>
      </c>
    </row>
    <row r="40" spans="3:13" x14ac:dyDescent="0.2">
      <c r="C40" s="3" t="s">
        <v>334</v>
      </c>
      <c r="D40" s="3">
        <v>357.6</v>
      </c>
      <c r="E40" s="3">
        <v>242.5</v>
      </c>
      <c r="F40" s="3">
        <v>458.3</v>
      </c>
      <c r="G40" s="3">
        <v>451.9</v>
      </c>
      <c r="H40" s="3">
        <v>367.9</v>
      </c>
      <c r="I40" s="3">
        <v>464.3</v>
      </c>
      <c r="J40" s="3">
        <v>437.7</v>
      </c>
      <c r="K40" s="3" t="s">
        <v>335</v>
      </c>
      <c r="L40" s="3" t="s">
        <v>336</v>
      </c>
      <c r="M40" s="3">
        <v>964.1</v>
      </c>
    </row>
    <row r="41" spans="3:13" x14ac:dyDescent="0.2">
      <c r="C41" s="3" t="s">
        <v>337</v>
      </c>
      <c r="D41" s="3">
        <v>42.5</v>
      </c>
      <c r="E41" s="3">
        <v>46.8</v>
      </c>
      <c r="F41" s="3">
        <v>58.1</v>
      </c>
      <c r="G41" s="3">
        <v>60.6</v>
      </c>
      <c r="H41" s="3">
        <v>59.3</v>
      </c>
      <c r="I41" s="3">
        <v>90.5</v>
      </c>
      <c r="J41" s="3">
        <v>106.9</v>
      </c>
      <c r="K41" s="3">
        <v>158.19999999999999</v>
      </c>
      <c r="L41" s="3">
        <v>157.69999999999999</v>
      </c>
      <c r="M41" s="3">
        <v>151.19999999999999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14F2-14E2-43C6-A88D-B593CB8F89C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338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339</v>
      </c>
      <c r="D12" s="3">
        <v>21.48</v>
      </c>
      <c r="E12" s="3">
        <v>24.97</v>
      </c>
      <c r="F12" s="3">
        <v>36.36</v>
      </c>
      <c r="G12" s="3">
        <v>43.07</v>
      </c>
      <c r="H12" s="3">
        <v>42.91</v>
      </c>
      <c r="I12" s="3">
        <v>40.18</v>
      </c>
      <c r="J12" s="3">
        <v>58.33</v>
      </c>
      <c r="K12" s="3">
        <v>63.89</v>
      </c>
      <c r="L12" s="3">
        <v>61.89</v>
      </c>
      <c r="M12" s="3">
        <v>69.17</v>
      </c>
    </row>
    <row r="13" spans="3:13" ht="12.75" x14ac:dyDescent="0.2">
      <c r="C13" s="3" t="s">
        <v>340</v>
      </c>
      <c r="D13" s="3" t="s">
        <v>341</v>
      </c>
      <c r="E13" s="3" t="s">
        <v>342</v>
      </c>
      <c r="F13" s="3" t="s">
        <v>343</v>
      </c>
      <c r="G13" s="3" t="s">
        <v>344</v>
      </c>
      <c r="H13" s="3" t="s">
        <v>345</v>
      </c>
      <c r="I13" s="3" t="s">
        <v>346</v>
      </c>
      <c r="J13" s="3" t="s">
        <v>347</v>
      </c>
      <c r="K13" s="3" t="s">
        <v>348</v>
      </c>
      <c r="L13" s="3" t="s">
        <v>349</v>
      </c>
      <c r="M13" s="3" t="s">
        <v>350</v>
      </c>
    </row>
    <row r="14" spans="3:13" ht="12.75" x14ac:dyDescent="0.2"/>
    <row r="15" spans="3:13" ht="12.75" x14ac:dyDescent="0.2">
      <c r="C15" s="3" t="s">
        <v>351</v>
      </c>
      <c r="D15" s="3" t="s">
        <v>352</v>
      </c>
      <c r="E15" s="3" t="s">
        <v>353</v>
      </c>
      <c r="F15" s="3" t="s">
        <v>354</v>
      </c>
      <c r="G15" s="3" t="s">
        <v>355</v>
      </c>
      <c r="H15" s="3" t="s">
        <v>356</v>
      </c>
      <c r="I15" s="3" t="s">
        <v>357</v>
      </c>
      <c r="J15" s="3" t="s">
        <v>358</v>
      </c>
      <c r="K15" s="3" t="s">
        <v>359</v>
      </c>
      <c r="L15" s="3" t="s">
        <v>360</v>
      </c>
      <c r="M15" s="3" t="s">
        <v>361</v>
      </c>
    </row>
    <row r="16" spans="3:13" ht="12.75" x14ac:dyDescent="0.2">
      <c r="C16" s="3" t="s">
        <v>362</v>
      </c>
      <c r="D16" s="3" t="s">
        <v>352</v>
      </c>
      <c r="E16" s="3" t="s">
        <v>353</v>
      </c>
      <c r="F16" s="3" t="s">
        <v>354</v>
      </c>
      <c r="G16" s="3" t="s">
        <v>355</v>
      </c>
      <c r="H16" s="3" t="s">
        <v>356</v>
      </c>
      <c r="I16" s="3" t="s">
        <v>357</v>
      </c>
      <c r="J16" s="3" t="s">
        <v>358</v>
      </c>
      <c r="K16" s="3" t="s">
        <v>359</v>
      </c>
      <c r="L16" s="3" t="s">
        <v>360</v>
      </c>
      <c r="M16" s="3" t="s">
        <v>361</v>
      </c>
    </row>
    <row r="17" spans="3:13" ht="12.75" x14ac:dyDescent="0.2">
      <c r="C17" s="3" t="s">
        <v>363</v>
      </c>
      <c r="D17" s="3" t="s">
        <v>364</v>
      </c>
      <c r="E17" s="3" t="s">
        <v>365</v>
      </c>
      <c r="F17" s="3" t="s">
        <v>366</v>
      </c>
      <c r="G17" s="3" t="s">
        <v>367</v>
      </c>
      <c r="H17" s="3" t="s">
        <v>368</v>
      </c>
      <c r="I17" s="3" t="s">
        <v>369</v>
      </c>
      <c r="J17" s="3" t="s">
        <v>370</v>
      </c>
      <c r="K17" s="3" t="s">
        <v>371</v>
      </c>
      <c r="L17" s="3" t="s">
        <v>372</v>
      </c>
      <c r="M17" s="3" t="s">
        <v>373</v>
      </c>
    </row>
    <row r="18" spans="3:13" ht="12.75" x14ac:dyDescent="0.2">
      <c r="C18" s="3" t="s">
        <v>374</v>
      </c>
      <c r="D18" s="3" t="s">
        <v>375</v>
      </c>
      <c r="E18" s="3" t="s">
        <v>376</v>
      </c>
      <c r="F18" s="3" t="s">
        <v>377</v>
      </c>
      <c r="G18" s="3" t="s">
        <v>378</v>
      </c>
      <c r="H18" s="3" t="s">
        <v>379</v>
      </c>
      <c r="I18" s="3" t="s">
        <v>380</v>
      </c>
      <c r="J18" s="3" t="s">
        <v>381</v>
      </c>
      <c r="K18" s="3" t="s">
        <v>377</v>
      </c>
      <c r="L18" s="3" t="s">
        <v>382</v>
      </c>
      <c r="M18" s="3" t="s">
        <v>383</v>
      </c>
    </row>
    <row r="19" spans="3:13" ht="12.75" x14ac:dyDescent="0.2">
      <c r="C19" s="3" t="s">
        <v>384</v>
      </c>
      <c r="D19" s="3" t="s">
        <v>385</v>
      </c>
      <c r="E19" s="3" t="s">
        <v>367</v>
      </c>
      <c r="F19" s="3" t="s">
        <v>386</v>
      </c>
      <c r="G19" s="3" t="s">
        <v>387</v>
      </c>
      <c r="H19" s="3" t="s">
        <v>388</v>
      </c>
      <c r="I19" s="3" t="s">
        <v>389</v>
      </c>
      <c r="J19" s="3" t="s">
        <v>390</v>
      </c>
      <c r="K19" s="3" t="s">
        <v>390</v>
      </c>
      <c r="L19" s="3" t="s">
        <v>391</v>
      </c>
      <c r="M19" s="3" t="s">
        <v>392</v>
      </c>
    </row>
    <row r="20" spans="3:13" ht="12.75" x14ac:dyDescent="0.2">
      <c r="C20" s="3" t="s">
        <v>393</v>
      </c>
      <c r="D20" s="3" t="s">
        <v>394</v>
      </c>
      <c r="E20" s="3" t="s">
        <v>395</v>
      </c>
      <c r="F20" s="3" t="s">
        <v>396</v>
      </c>
      <c r="G20" s="3" t="s">
        <v>397</v>
      </c>
      <c r="H20" s="3" t="s">
        <v>394</v>
      </c>
      <c r="I20" s="3" t="s">
        <v>398</v>
      </c>
      <c r="J20" s="3" t="s">
        <v>399</v>
      </c>
      <c r="K20" s="3" t="s">
        <v>400</v>
      </c>
      <c r="L20" s="3" t="s">
        <v>401</v>
      </c>
      <c r="M20" s="3" t="s">
        <v>402</v>
      </c>
    </row>
    <row r="21" spans="3:13" ht="12.75" x14ac:dyDescent="0.2">
      <c r="C21" s="3" t="s">
        <v>403</v>
      </c>
      <c r="D21" s="3" t="s">
        <v>404</v>
      </c>
      <c r="E21" s="3" t="s">
        <v>405</v>
      </c>
      <c r="F21" s="3" t="s">
        <v>406</v>
      </c>
      <c r="G21" s="3" t="s">
        <v>407</v>
      </c>
      <c r="H21" s="3" t="s">
        <v>406</v>
      </c>
      <c r="I21" s="3" t="s">
        <v>408</v>
      </c>
      <c r="J21" s="3" t="s">
        <v>409</v>
      </c>
      <c r="K21" s="3" t="s">
        <v>410</v>
      </c>
      <c r="L21" s="3" t="s">
        <v>404</v>
      </c>
      <c r="M21" s="3" t="s">
        <v>410</v>
      </c>
    </row>
    <row r="22" spans="3:13" ht="12.75" x14ac:dyDescent="0.2">
      <c r="C22" s="3" t="s">
        <v>411</v>
      </c>
      <c r="D22" s="3" t="s">
        <v>412</v>
      </c>
      <c r="E22" s="3" t="s">
        <v>413</v>
      </c>
      <c r="F22" s="3" t="s">
        <v>414</v>
      </c>
      <c r="G22" s="3" t="s">
        <v>414</v>
      </c>
      <c r="H22" s="3" t="s">
        <v>414</v>
      </c>
      <c r="I22" s="3" t="s">
        <v>414</v>
      </c>
      <c r="J22" s="3" t="s">
        <v>415</v>
      </c>
      <c r="K22" s="3" t="s">
        <v>416</v>
      </c>
      <c r="L22" s="3" t="s">
        <v>417</v>
      </c>
      <c r="M22" s="3" t="s">
        <v>417</v>
      </c>
    </row>
    <row r="23" spans="3:13" ht="12.75" x14ac:dyDescent="0.2"/>
    <row r="24" spans="3:13" ht="12.75" x14ac:dyDescent="0.2">
      <c r="C24" s="3" t="s">
        <v>418</v>
      </c>
      <c r="D24" s="3" t="s">
        <v>419</v>
      </c>
      <c r="E24" s="3" t="s">
        <v>420</v>
      </c>
      <c r="F24" s="3" t="s">
        <v>387</v>
      </c>
      <c r="G24" s="3" t="s">
        <v>421</v>
      </c>
      <c r="H24" s="3" t="s">
        <v>380</v>
      </c>
      <c r="I24" s="3" t="s">
        <v>422</v>
      </c>
      <c r="J24" s="3" t="s">
        <v>423</v>
      </c>
      <c r="K24" s="3" t="s">
        <v>424</v>
      </c>
      <c r="L24" s="3" t="s">
        <v>389</v>
      </c>
      <c r="M24" s="3" t="s">
        <v>425</v>
      </c>
    </row>
    <row r="25" spans="3:13" ht="12.75" x14ac:dyDescent="0.2">
      <c r="C25" s="3" t="s">
        <v>426</v>
      </c>
      <c r="D25" s="3" t="s">
        <v>405</v>
      </c>
      <c r="E25" s="3" t="s">
        <v>427</v>
      </c>
      <c r="F25" s="3" t="s">
        <v>428</v>
      </c>
      <c r="G25" s="3" t="s">
        <v>429</v>
      </c>
      <c r="H25" s="3" t="s">
        <v>430</v>
      </c>
      <c r="I25" s="3" t="s">
        <v>410</v>
      </c>
      <c r="J25" s="3" t="s">
        <v>427</v>
      </c>
      <c r="K25" s="3" t="s">
        <v>406</v>
      </c>
      <c r="L25" s="3" t="s">
        <v>431</v>
      </c>
      <c r="M25" s="3" t="s">
        <v>427</v>
      </c>
    </row>
    <row r="26" spans="3:13" ht="12.75" x14ac:dyDescent="0.2">
      <c r="C26" s="3" t="s">
        <v>432</v>
      </c>
      <c r="D26" s="3" t="s">
        <v>433</v>
      </c>
      <c r="E26" s="3" t="s">
        <v>434</v>
      </c>
      <c r="F26" s="3" t="s">
        <v>381</v>
      </c>
      <c r="G26" s="3" t="s">
        <v>435</v>
      </c>
      <c r="H26" s="3" t="s">
        <v>436</v>
      </c>
      <c r="I26" s="3" t="s">
        <v>437</v>
      </c>
      <c r="J26" s="3" t="s">
        <v>438</v>
      </c>
      <c r="K26" s="3" t="s">
        <v>439</v>
      </c>
      <c r="L26" s="3" t="s">
        <v>440</v>
      </c>
      <c r="M26" s="3" t="s">
        <v>441</v>
      </c>
    </row>
    <row r="27" spans="3:13" ht="12.75" x14ac:dyDescent="0.2">
      <c r="C27" s="3" t="s">
        <v>442</v>
      </c>
      <c r="D27" s="3" t="s">
        <v>443</v>
      </c>
      <c r="E27" s="3" t="s">
        <v>412</v>
      </c>
      <c r="F27" s="3" t="s">
        <v>444</v>
      </c>
      <c r="G27" s="3" t="s">
        <v>444</v>
      </c>
      <c r="H27" s="3" t="s">
        <v>444</v>
      </c>
      <c r="I27" s="3" t="s">
        <v>413</v>
      </c>
      <c r="J27" s="3" t="s">
        <v>414</v>
      </c>
      <c r="K27" s="3" t="s">
        <v>414</v>
      </c>
      <c r="L27" s="3" t="s">
        <v>444</v>
      </c>
      <c r="M27" s="3" t="s">
        <v>414</v>
      </c>
    </row>
    <row r="28" spans="3:13" ht="12.75" x14ac:dyDescent="0.2"/>
    <row r="29" spans="3:13" ht="12.75" x14ac:dyDescent="0.2">
      <c r="C29" s="3" t="s">
        <v>445</v>
      </c>
      <c r="D29" s="3">
        <v>8.6</v>
      </c>
      <c r="E29" s="3">
        <v>8.4</v>
      </c>
      <c r="F29" s="3">
        <v>8.4</v>
      </c>
      <c r="G29" s="3">
        <v>8.3000000000000007</v>
      </c>
      <c r="H29" s="3">
        <v>7.8</v>
      </c>
      <c r="I29" s="3">
        <v>8.6999999999999993</v>
      </c>
      <c r="J29" s="3">
        <v>9.1</v>
      </c>
      <c r="K29" s="3">
        <v>8</v>
      </c>
      <c r="L29" s="3">
        <v>7.6</v>
      </c>
      <c r="M29" s="3">
        <v>7.9</v>
      </c>
    </row>
    <row r="30" spans="3:13" ht="12.75" x14ac:dyDescent="0.2">
      <c r="C30" s="3" t="s">
        <v>446</v>
      </c>
      <c r="D30" s="3">
        <v>7</v>
      </c>
      <c r="E30" s="3">
        <v>4</v>
      </c>
      <c r="F30" s="3">
        <v>7</v>
      </c>
      <c r="G30" s="3">
        <v>8</v>
      </c>
      <c r="H30" s="3">
        <v>5</v>
      </c>
      <c r="I30" s="3">
        <v>6</v>
      </c>
      <c r="J30" s="3">
        <v>6</v>
      </c>
      <c r="K30" s="3">
        <v>6</v>
      </c>
      <c r="L30" s="3">
        <v>8</v>
      </c>
      <c r="M30" s="3">
        <v>8</v>
      </c>
    </row>
    <row r="31" spans="3:13" ht="12.75" x14ac:dyDescent="0.2">
      <c r="C31" s="3" t="s">
        <v>447</v>
      </c>
      <c r="D31" s="3">
        <v>0.16669999999999999</v>
      </c>
      <c r="E31" s="3">
        <v>0.4</v>
      </c>
      <c r="F31" s="3">
        <v>0.4667</v>
      </c>
      <c r="G31" s="3">
        <v>0.56000000000000005</v>
      </c>
      <c r="H31" s="3">
        <v>0.65</v>
      </c>
      <c r="I31" s="3">
        <v>0.72</v>
      </c>
      <c r="J31" s="3">
        <v>0.8</v>
      </c>
      <c r="K31" s="3">
        <v>0.9</v>
      </c>
      <c r="L31" s="3">
        <v>1</v>
      </c>
      <c r="M31" s="3">
        <v>1.1000000000000001</v>
      </c>
    </row>
    <row r="32" spans="3:13" ht="12.75" x14ac:dyDescent="0.2">
      <c r="C32" s="3" t="s">
        <v>448</v>
      </c>
      <c r="D32" s="3" t="s">
        <v>449</v>
      </c>
      <c r="E32" s="3" t="s">
        <v>450</v>
      </c>
      <c r="F32" s="3" t="s">
        <v>451</v>
      </c>
      <c r="G32" s="3" t="s">
        <v>451</v>
      </c>
      <c r="H32" s="3" t="s">
        <v>213</v>
      </c>
      <c r="I32" s="3" t="s">
        <v>452</v>
      </c>
      <c r="J32" s="3" t="s">
        <v>453</v>
      </c>
      <c r="K32" s="3" t="s">
        <v>453</v>
      </c>
      <c r="L32" s="3" t="s">
        <v>213</v>
      </c>
      <c r="M32" s="3" t="s">
        <v>220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4896-4BB4-443D-B1EF-9C25C9A6C461}">
  <dimension ref="A3:BJ22"/>
  <sheetViews>
    <sheetView showGridLines="0" tabSelected="1" topLeftCell="W1" workbookViewId="0">
      <selection activeCell="AM26" sqref="AM2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454</v>
      </c>
      <c r="C3" s="9"/>
      <c r="D3" s="9"/>
      <c r="E3" s="9"/>
      <c r="F3" s="9"/>
      <c r="H3" s="9" t="s">
        <v>455</v>
      </c>
      <c r="I3" s="9"/>
      <c r="J3" s="9"/>
      <c r="K3" s="9"/>
      <c r="L3" s="9"/>
      <c r="N3" s="11" t="s">
        <v>456</v>
      </c>
      <c r="O3" s="11"/>
      <c r="P3" s="11"/>
      <c r="Q3" s="11"/>
      <c r="R3" s="11"/>
      <c r="S3" s="11"/>
      <c r="T3" s="11"/>
      <c r="V3" s="9" t="s">
        <v>457</v>
      </c>
      <c r="W3" s="9"/>
      <c r="X3" s="9"/>
      <c r="Y3" s="9"/>
      <c r="AA3" s="9" t="s">
        <v>458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459</v>
      </c>
      <c r="C4" s="15" t="s">
        <v>460</v>
      </c>
      <c r="D4" s="14" t="s">
        <v>461</v>
      </c>
      <c r="E4" s="15" t="s">
        <v>462</v>
      </c>
      <c r="F4" s="14" t="s">
        <v>463</v>
      </c>
      <c r="H4" s="16" t="s">
        <v>464</v>
      </c>
      <c r="I4" s="17" t="s">
        <v>465</v>
      </c>
      <c r="J4" s="16" t="s">
        <v>466</v>
      </c>
      <c r="K4" s="17" t="s">
        <v>467</v>
      </c>
      <c r="L4" s="16" t="s">
        <v>468</v>
      </c>
      <c r="N4" s="18" t="s">
        <v>469</v>
      </c>
      <c r="O4" s="19" t="s">
        <v>470</v>
      </c>
      <c r="P4" s="18" t="s">
        <v>471</v>
      </c>
      <c r="Q4" s="19" t="s">
        <v>472</v>
      </c>
      <c r="R4" s="18" t="s">
        <v>473</v>
      </c>
      <c r="S4" s="19" t="s">
        <v>474</v>
      </c>
      <c r="T4" s="18" t="s">
        <v>475</v>
      </c>
      <c r="V4" s="19" t="s">
        <v>476</v>
      </c>
      <c r="W4" s="18" t="s">
        <v>477</v>
      </c>
      <c r="X4" s="19" t="s">
        <v>478</v>
      </c>
      <c r="Y4" s="18" t="s">
        <v>479</v>
      </c>
      <c r="AA4" s="20" t="s">
        <v>286</v>
      </c>
      <c r="AB4" s="21" t="s">
        <v>363</v>
      </c>
      <c r="AC4" s="20" t="s">
        <v>374</v>
      </c>
      <c r="AD4" s="21" t="s">
        <v>393</v>
      </c>
      <c r="AE4" s="20" t="s">
        <v>403</v>
      </c>
      <c r="AF4" s="21" t="s">
        <v>411</v>
      </c>
      <c r="AG4" s="20" t="s">
        <v>418</v>
      </c>
      <c r="AH4" s="21" t="s">
        <v>426</v>
      </c>
      <c r="AI4" s="20" t="s">
        <v>447</v>
      </c>
      <c r="AJ4" s="22"/>
      <c r="AK4" s="21" t="s">
        <v>445</v>
      </c>
      <c r="AL4" s="20" t="s">
        <v>446</v>
      </c>
    </row>
    <row r="5" spans="1:62" ht="63" x14ac:dyDescent="0.2">
      <c r="A5" s="23" t="s">
        <v>480</v>
      </c>
      <c r="B5" s="18" t="s">
        <v>481</v>
      </c>
      <c r="C5" s="24" t="s">
        <v>482</v>
      </c>
      <c r="D5" s="25" t="s">
        <v>483</v>
      </c>
      <c r="E5" s="19" t="s">
        <v>484</v>
      </c>
      <c r="F5" s="18" t="s">
        <v>481</v>
      </c>
      <c r="H5" s="19" t="s">
        <v>485</v>
      </c>
      <c r="I5" s="18" t="s">
        <v>486</v>
      </c>
      <c r="J5" s="19" t="s">
        <v>487</v>
      </c>
      <c r="K5" s="18" t="s">
        <v>488</v>
      </c>
      <c r="L5" s="19" t="s">
        <v>489</v>
      </c>
      <c r="N5" s="18" t="s">
        <v>490</v>
      </c>
      <c r="O5" s="19" t="s">
        <v>491</v>
      </c>
      <c r="P5" s="18" t="s">
        <v>492</v>
      </c>
      <c r="Q5" s="19" t="s">
        <v>493</v>
      </c>
      <c r="R5" s="18" t="s">
        <v>494</v>
      </c>
      <c r="S5" s="19" t="s">
        <v>495</v>
      </c>
      <c r="T5" s="18" t="s">
        <v>496</v>
      </c>
      <c r="V5" s="19" t="s">
        <v>497</v>
      </c>
      <c r="W5" s="18" t="s">
        <v>498</v>
      </c>
      <c r="X5" s="19" t="s">
        <v>499</v>
      </c>
      <c r="Y5" s="18" t="s">
        <v>500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0.985990218022051</v>
      </c>
      <c r="C7" s="31">
        <f>(sheet!D18-sheet!D15)/sheet!D35</f>
        <v>0.33830722042609646</v>
      </c>
      <c r="D7" s="31">
        <f>sheet!D12/sheet!D35</f>
        <v>6.6981679515874984E-2</v>
      </c>
      <c r="E7" s="31">
        <f>Sheet2!D20/sheet!D35</f>
        <v>0.46920334908397582</v>
      </c>
      <c r="F7" s="31">
        <f>sheet!D18/sheet!D35</f>
        <v>0.985990218022051</v>
      </c>
      <c r="G7" s="29"/>
      <c r="H7" s="32">
        <f>Sheet1!D33/sheet!D51</f>
        <v>0.23484106340573591</v>
      </c>
      <c r="I7" s="32">
        <f>Sheet1!D33/Sheet1!D12</f>
        <v>6.098299107886912E-2</v>
      </c>
      <c r="J7" s="32">
        <f>Sheet1!D12/sheet!D27</f>
        <v>2.2510761818253622</v>
      </c>
      <c r="K7" s="32">
        <f>Sheet1!D30/sheet!D27</f>
        <v>0.13899530034358831</v>
      </c>
      <c r="L7" s="32">
        <f>Sheet1!D38</f>
        <v>2.42</v>
      </c>
      <c r="M7" s="29"/>
      <c r="N7" s="32">
        <f>sheet!D40/sheet!D27</f>
        <v>0.41544567750088862</v>
      </c>
      <c r="O7" s="32">
        <f>sheet!D51/sheet!D27</f>
        <v>0.58455432249911143</v>
      </c>
      <c r="P7" s="32">
        <f>sheet!D40/sheet!D51</f>
        <v>0.71070499611525861</v>
      </c>
      <c r="Q7" s="31">
        <f>Sheet1!D24/Sheet1!D26</f>
        <v>-22.987714987714988</v>
      </c>
      <c r="R7" s="31">
        <f>ABS(Sheet2!D20/(Sheet1!D26+Sheet2!D30))</f>
        <v>1.4973544973544974</v>
      </c>
      <c r="S7" s="31">
        <f>sheet!D40/Sheet1!D43</f>
        <v>2.6587893340073299</v>
      </c>
      <c r="T7" s="31">
        <f>Sheet2!D20/sheet!D40</f>
        <v>0.26902419316507437</v>
      </c>
      <c r="V7" s="31">
        <f>ABS(Sheet1!D15/sheet!D15)</f>
        <v>13.553564571867401</v>
      </c>
      <c r="W7" s="31">
        <f>Sheet1!D12/sheet!D14</f>
        <v>37.974350433044634</v>
      </c>
      <c r="X7" s="31">
        <f>Sheet1!D12/sheet!D27</f>
        <v>2.2510761818253622</v>
      </c>
      <c r="Y7" s="31">
        <f>Sheet1!D12/(sheet!D18-sheet!D35)</f>
        <v>-674.55029585799355</v>
      </c>
      <c r="AA7" s="17">
        <f>Sheet1!D43</f>
        <v>791.3</v>
      </c>
      <c r="AB7" s="17" t="str">
        <f>Sheet3!D17</f>
        <v>8.2x</v>
      </c>
      <c r="AC7" s="17" t="str">
        <f>Sheet3!D18</f>
        <v>10.3x</v>
      </c>
      <c r="AD7" s="17" t="str">
        <f>Sheet3!D20</f>
        <v>17.8x</v>
      </c>
      <c r="AE7" s="17" t="str">
        <f>Sheet3!D21</f>
        <v>1.8x</v>
      </c>
      <c r="AF7" s="17" t="str">
        <f>Sheet3!D22</f>
        <v>0.6x</v>
      </c>
      <c r="AG7" s="17" t="str">
        <f>Sheet3!D24</f>
        <v>7.8x</v>
      </c>
      <c r="AH7" s="17" t="str">
        <f>Sheet3!D25</f>
        <v>2.1x</v>
      </c>
      <c r="AI7" s="17">
        <f>Sheet3!D31</f>
        <v>0.16669999999999999</v>
      </c>
      <c r="AK7" s="17">
        <f>Sheet3!D29</f>
        <v>8.6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1.1108738044386663</v>
      </c>
      <c r="C8" s="34">
        <f>(sheet!E18-sheet!E15)/sheet!E35</f>
        <v>0.34877890240505144</v>
      </c>
      <c r="D8" s="34">
        <f>sheet!E12/sheet!E35</f>
        <v>3.3429287770452218E-2</v>
      </c>
      <c r="E8" s="34">
        <f>Sheet2!E20/sheet!E35</f>
        <v>0.40217290370507935</v>
      </c>
      <c r="F8" s="34">
        <f>sheet!E18/sheet!E35</f>
        <v>1.1108738044386663</v>
      </c>
      <c r="G8" s="29"/>
      <c r="H8" s="35">
        <f>Sheet1!E33/sheet!E51</f>
        <v>0.15544275631888191</v>
      </c>
      <c r="I8" s="35">
        <f>Sheet1!E33/Sheet1!E12</f>
        <v>3.8575027609055776E-2</v>
      </c>
      <c r="J8" s="35">
        <f>Sheet1!E12/sheet!E27</f>
        <v>2.1953594090349466</v>
      </c>
      <c r="K8" s="35">
        <f>Sheet1!E30/sheet!E27</f>
        <v>8.6409697888057579E-2</v>
      </c>
      <c r="L8" s="35">
        <f>Sheet1!E38</f>
        <v>1.7</v>
      </c>
      <c r="M8" s="29"/>
      <c r="N8" s="35">
        <f>sheet!E40/sheet!E27</f>
        <v>0.45519462070271804</v>
      </c>
      <c r="O8" s="35">
        <f>sheet!E51/sheet!E27</f>
        <v>0.54480537929728201</v>
      </c>
      <c r="P8" s="35">
        <f>sheet!E40/sheet!E51</f>
        <v>0.83551785279699597</v>
      </c>
      <c r="Q8" s="34">
        <f>Sheet1!E24/Sheet1!E26</f>
        <v>-14.505567928730512</v>
      </c>
      <c r="R8" s="34">
        <f>ABS(Sheet2!E20/(Sheet1!E26+Sheet2!E30))</f>
        <v>7.6927175843694497</v>
      </c>
      <c r="S8" s="34">
        <f>sheet!E40/Sheet1!E43</f>
        <v>3.0664795202245752</v>
      </c>
      <c r="T8" s="34">
        <f>Sheet2!E20/sheet!E40</f>
        <v>0.18021804260985355</v>
      </c>
      <c r="U8" s="12"/>
      <c r="V8" s="34">
        <f>ABS(Sheet1!E15/sheet!E15)</f>
        <v>13.151943462897524</v>
      </c>
      <c r="W8" s="34">
        <f>Sheet1!E12/sheet!E14</f>
        <v>37.545837382572074</v>
      </c>
      <c r="X8" s="34">
        <f>Sheet1!E12/sheet!E27</f>
        <v>2.1953594090349466</v>
      </c>
      <c r="Y8" s="34">
        <f>Sheet1!E12/(sheet!E18-sheet!E35)</f>
        <v>97.07202680067013</v>
      </c>
      <c r="Z8" s="12"/>
      <c r="AA8" s="36">
        <f>Sheet1!E43</f>
        <v>783.7</v>
      </c>
      <c r="AB8" s="36" t="str">
        <f>Sheet3!E17</f>
        <v>10.0x</v>
      </c>
      <c r="AC8" s="36" t="str">
        <f>Sheet3!E18</f>
        <v>12.7x</v>
      </c>
      <c r="AD8" s="36" t="str">
        <f>Sheet3!E20</f>
        <v>22.1x</v>
      </c>
      <c r="AE8" s="36" t="str">
        <f>Sheet3!E21</f>
        <v>2.1x</v>
      </c>
      <c r="AF8" s="36" t="str">
        <f>Sheet3!E22</f>
        <v>0.7x</v>
      </c>
      <c r="AG8" s="36" t="str">
        <f>Sheet3!E24</f>
        <v>16.3x</v>
      </c>
      <c r="AH8" s="36" t="str">
        <f>Sheet3!E25</f>
        <v>2.5x</v>
      </c>
      <c r="AI8" s="36">
        <f>Sheet3!E31</f>
        <v>0.4</v>
      </c>
      <c r="AK8" s="36">
        <f>Sheet3!E29</f>
        <v>8.4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1.1025568715924048</v>
      </c>
      <c r="C9" s="31">
        <f>(sheet!F18-sheet!F15)/sheet!F35</f>
        <v>0.32778717804098523</v>
      </c>
      <c r="D9" s="31">
        <f>sheet!F12/sheet!F35</f>
        <v>2.0210565895845085E-2</v>
      </c>
      <c r="E9" s="31">
        <f>Sheet2!F20/sheet!F35</f>
        <v>0.637619853355894</v>
      </c>
      <c r="F9" s="31">
        <f>sheet!F18/sheet!F35</f>
        <v>1.1025568715924048</v>
      </c>
      <c r="G9" s="29"/>
      <c r="H9" s="32">
        <f>Sheet1!F33/sheet!F51</f>
        <v>0.17582073996873374</v>
      </c>
      <c r="I9" s="32">
        <f>Sheet1!F33/Sheet1!F12</f>
        <v>4.1402837088303147E-2</v>
      </c>
      <c r="J9" s="32">
        <f>Sheet1!F12/sheet!F27</f>
        <v>2.269087264019602</v>
      </c>
      <c r="K9" s="32">
        <f>Sheet1!F30/sheet!F27</f>
        <v>9.6396948265300431E-2</v>
      </c>
      <c r="L9" s="32">
        <f>Sheet1!F38</f>
        <v>2.0299999999999998</v>
      </c>
      <c r="M9" s="29"/>
      <c r="N9" s="32">
        <f>sheet!F40/sheet!F27</f>
        <v>0.46566798462994929</v>
      </c>
      <c r="O9" s="32">
        <f>sheet!F51/sheet!F27</f>
        <v>0.53433201537005059</v>
      </c>
      <c r="P9" s="32">
        <f>sheet!F40/sheet!F51</f>
        <v>0.87149557060969252</v>
      </c>
      <c r="Q9" s="31">
        <f>Sheet1!F24/Sheet1!F26</f>
        <v>-13.601851851851851</v>
      </c>
      <c r="R9" s="31">
        <f>ABS(Sheet2!F20/(Sheet1!F26+Sheet2!F30))</f>
        <v>1.0195400571170901</v>
      </c>
      <c r="S9" s="31">
        <f>sheet!F40/Sheet1!F43</f>
        <v>2.9326630815992516</v>
      </c>
      <c r="T9" s="31">
        <f>Sheet2!F20/sheet!F40</f>
        <v>0.2703898588854341</v>
      </c>
      <c r="V9" s="31">
        <f>ABS(Sheet1!F15/sheet!F15)</f>
        <v>13.28597427808784</v>
      </c>
      <c r="W9" s="31">
        <f>Sheet1!F12/sheet!F14</f>
        <v>42.209254143646405</v>
      </c>
      <c r="X9" s="31">
        <f>Sheet1!F12/sheet!F27</f>
        <v>2.269087264019602</v>
      </c>
      <c r="Y9" s="31">
        <f>Sheet1!F12/(sheet!F18-sheet!F35)</f>
        <v>112.04216315307043</v>
      </c>
      <c r="AA9" s="17">
        <f>Sheet1!F43</f>
        <v>855.4</v>
      </c>
      <c r="AB9" s="17" t="str">
        <f>Sheet3!F17</f>
        <v>12.5x</v>
      </c>
      <c r="AC9" s="17" t="str">
        <f>Sheet3!F18</f>
        <v>15.6x</v>
      </c>
      <c r="AD9" s="17" t="str">
        <f>Sheet3!F20</f>
        <v>28.0x</v>
      </c>
      <c r="AE9" s="17" t="str">
        <f>Sheet3!F21</f>
        <v>2.6x</v>
      </c>
      <c r="AF9" s="17" t="str">
        <f>Sheet3!F22</f>
        <v>0.9x</v>
      </c>
      <c r="AG9" s="17" t="str">
        <f>Sheet3!F24</f>
        <v>18.6x</v>
      </c>
      <c r="AH9" s="17" t="str">
        <f>Sheet3!F25</f>
        <v>3.4x</v>
      </c>
      <c r="AI9" s="17">
        <f>Sheet3!F31</f>
        <v>0.4667</v>
      </c>
      <c r="AK9" s="17">
        <f>Sheet3!F29</f>
        <v>8.4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1.1175644028103044</v>
      </c>
      <c r="C10" s="34">
        <f>(sheet!G18-sheet!G15)/sheet!G35</f>
        <v>0.34238875878220143</v>
      </c>
      <c r="D10" s="34">
        <f>sheet!G12/sheet!G35</f>
        <v>2.576112412177986E-2</v>
      </c>
      <c r="E10" s="34">
        <f>Sheet2!G20/sheet!G35</f>
        <v>0.66266978922716624</v>
      </c>
      <c r="F10" s="34">
        <f>sheet!G18/sheet!G35</f>
        <v>1.1175644028103044</v>
      </c>
      <c r="G10" s="29"/>
      <c r="H10" s="35">
        <f>Sheet1!G33/sheet!G51</f>
        <v>0.19452008168822327</v>
      </c>
      <c r="I10" s="35">
        <f>Sheet1!G33/Sheet1!G12</f>
        <v>4.4690684162372242E-2</v>
      </c>
      <c r="J10" s="35">
        <f>Sheet1!G12/sheet!G27</f>
        <v>2.2810688357325053</v>
      </c>
      <c r="K10" s="35">
        <f>Sheet1!G30/sheet!G27</f>
        <v>0.10456467062663884</v>
      </c>
      <c r="L10" s="35">
        <f>Sheet1!G38</f>
        <v>2.41</v>
      </c>
      <c r="M10" s="29"/>
      <c r="N10" s="35">
        <f>sheet!G40/sheet!G27</f>
        <v>0.47592800699238325</v>
      </c>
      <c r="O10" s="35">
        <f>sheet!G51/sheet!G27</f>
        <v>0.52407199300761664</v>
      </c>
      <c r="P10" s="35">
        <f>sheet!G40/sheet!G51</f>
        <v>0.90813478556841387</v>
      </c>
      <c r="Q10" s="34">
        <f>Sheet1!G24/Sheet1!G26</f>
        <v>-14.557491289198607</v>
      </c>
      <c r="R10" s="34">
        <f>ABS(Sheet2!G20/(Sheet1!G26+Sheet2!G30))</f>
        <v>3.5369999999999999</v>
      </c>
      <c r="S10" s="34">
        <f>sheet!G40/Sheet1!G43</f>
        <v>2.9023169803111064</v>
      </c>
      <c r="T10" s="34">
        <f>Sheet2!G20/sheet!G40</f>
        <v>0.2651324912859338</v>
      </c>
      <c r="U10" s="12"/>
      <c r="V10" s="34">
        <f>ABS(Sheet1!G15/sheet!G15)</f>
        <v>13.824894259818732</v>
      </c>
      <c r="W10" s="34">
        <f>Sheet1!G12/sheet!G14</f>
        <v>41.735966057441253</v>
      </c>
      <c r="X10" s="34">
        <f>Sheet1!G12/sheet!G27</f>
        <v>2.2810688357325053</v>
      </c>
      <c r="Y10" s="34">
        <f>Sheet1!G12/(sheet!G18-sheet!G35)</f>
        <v>101.89561752988048</v>
      </c>
      <c r="Z10" s="12"/>
      <c r="AA10" s="36">
        <f>Sheet1!G43</f>
        <v>919.3</v>
      </c>
      <c r="AB10" s="36" t="str">
        <f>Sheet3!G17</f>
        <v>12.8x</v>
      </c>
      <c r="AC10" s="36" t="str">
        <f>Sheet3!G18</f>
        <v>15.9x</v>
      </c>
      <c r="AD10" s="36" t="str">
        <f>Sheet3!G20</f>
        <v>24.2x</v>
      </c>
      <c r="AE10" s="36" t="str">
        <f>Sheet3!G21</f>
        <v>2.8x</v>
      </c>
      <c r="AF10" s="36" t="str">
        <f>Sheet3!G22</f>
        <v>0.9x</v>
      </c>
      <c r="AG10" s="36" t="str">
        <f>Sheet3!G24</f>
        <v>18.2x</v>
      </c>
      <c r="AH10" s="36" t="str">
        <f>Sheet3!G25</f>
        <v>3.8x</v>
      </c>
      <c r="AI10" s="36">
        <f>Sheet3!G31</f>
        <v>0.56000000000000005</v>
      </c>
      <c r="AK10" s="36">
        <f>Sheet3!G29</f>
        <v>8.3000000000000007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1.0547476475620188</v>
      </c>
      <c r="C11" s="31">
        <f>(sheet!H18-sheet!H15)/sheet!H35</f>
        <v>0.38859942452756818</v>
      </c>
      <c r="D11" s="31">
        <f>sheet!H12/sheet!H35</f>
        <v>0.11579438525546309</v>
      </c>
      <c r="E11" s="31">
        <f>Sheet2!H20/sheet!H35</f>
        <v>0.54141068512325996</v>
      </c>
      <c r="F11" s="31">
        <f>sheet!H18/sheet!H35</f>
        <v>1.0547476475620188</v>
      </c>
      <c r="G11" s="29"/>
      <c r="H11" s="32">
        <f>Sheet1!H33/sheet!H51</f>
        <v>0.19986488768789057</v>
      </c>
      <c r="I11" s="32">
        <f>Sheet1!H33/Sheet1!H12</f>
        <v>4.4909793325389184E-2</v>
      </c>
      <c r="J11" s="32">
        <f>Sheet1!H12/sheet!H27</f>
        <v>2.1774835969391972</v>
      </c>
      <c r="K11" s="32">
        <f>Sheet1!H30/sheet!H27</f>
        <v>0.10055034954633348</v>
      </c>
      <c r="L11" s="32">
        <f>Sheet1!H38</f>
        <v>2.59</v>
      </c>
      <c r="M11" s="29"/>
      <c r="N11" s="32">
        <f>sheet!H40/sheet!H27</f>
        <v>0.51071776819211001</v>
      </c>
      <c r="O11" s="32">
        <f>sheet!H51/sheet!H27</f>
        <v>0.48928223180788999</v>
      </c>
      <c r="P11" s="32">
        <f>sheet!H40/sheet!H51</f>
        <v>1.0438101672014861</v>
      </c>
      <c r="Q11" s="31">
        <f>Sheet1!H24/Sheet1!H26</f>
        <v>-14.612903225806452</v>
      </c>
      <c r="R11" s="31">
        <f>ABS(Sheet2!H20/(Sheet1!H26+Sheet2!H30))</f>
        <v>1.1683168316831685</v>
      </c>
      <c r="S11" s="31">
        <f>sheet!H40/Sheet1!H43</f>
        <v>3.2518152162475009</v>
      </c>
      <c r="T11" s="31">
        <f>Sheet2!H20/sheet!H40</f>
        <v>0.22529286130347553</v>
      </c>
      <c r="V11" s="31">
        <f>ABS(Sheet1!H15/sheet!H15)</f>
        <v>13.742703712351155</v>
      </c>
      <c r="W11" s="31">
        <f>Sheet1!H12/sheet!H14</f>
        <v>41.999681224099454</v>
      </c>
      <c r="X11" s="31">
        <f>Sheet1!H12/sheet!H27</f>
        <v>2.1774835969391972</v>
      </c>
      <c r="Y11" s="31">
        <f>Sheet1!H12/(sheet!H18-sheet!H35)</f>
        <v>187.14914772727309</v>
      </c>
      <c r="AA11" s="17">
        <f>Sheet1!H43</f>
        <v>950.3</v>
      </c>
      <c r="AB11" s="17" t="str">
        <f>Sheet3!H17</f>
        <v>11.9x</v>
      </c>
      <c r="AC11" s="17" t="str">
        <f>Sheet3!H18</f>
        <v>14.9x</v>
      </c>
      <c r="AD11" s="17" t="str">
        <f>Sheet3!H20</f>
        <v>17.8x</v>
      </c>
      <c r="AE11" s="17" t="str">
        <f>Sheet3!H21</f>
        <v>2.6x</v>
      </c>
      <c r="AF11" s="17" t="str">
        <f>Sheet3!H22</f>
        <v>0.9x</v>
      </c>
      <c r="AG11" s="17" t="str">
        <f>Sheet3!H24</f>
        <v>16.7x</v>
      </c>
      <c r="AH11" s="17" t="str">
        <f>Sheet3!H25</f>
        <v>3.5x</v>
      </c>
      <c r="AI11" s="17">
        <f>Sheet3!H31</f>
        <v>0.65</v>
      </c>
      <c r="AK11" s="17">
        <f>Sheet3!H29</f>
        <v>7.8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1.1725698904997859</v>
      </c>
      <c r="C12" s="34">
        <f>(sheet!I18-sheet!I15)/sheet!I35</f>
        <v>0.50021410656389553</v>
      </c>
      <c r="D12" s="34">
        <f>sheet!I12/sheet!I35</f>
        <v>0.1388022267082645</v>
      </c>
      <c r="E12" s="34">
        <f>Sheet2!I20/sheet!I35</f>
        <v>0.45904447299198625</v>
      </c>
      <c r="F12" s="34">
        <f>sheet!I18/sheet!I35</f>
        <v>1.1725698904997859</v>
      </c>
      <c r="G12" s="29"/>
      <c r="H12" s="35">
        <f>Sheet1!I33/sheet!I51</f>
        <v>0.3013888645023089</v>
      </c>
      <c r="I12" s="35">
        <f>Sheet1!I33/Sheet1!I12</f>
        <v>0.11933896019021928</v>
      </c>
      <c r="J12" s="35">
        <f>Sheet1!I12/sheet!I27</f>
        <v>1.3168958634707293</v>
      </c>
      <c r="K12" s="35">
        <f>Sheet1!I30/sheet!I27</f>
        <v>0.15734009631759169</v>
      </c>
      <c r="L12" s="35">
        <f>Sheet1!I38</f>
        <v>7.2</v>
      </c>
      <c r="M12" s="29"/>
      <c r="N12" s="35">
        <f>sheet!I40/sheet!I27</f>
        <v>0.47855743348409657</v>
      </c>
      <c r="O12" s="35">
        <f>sheet!I51/sheet!I27</f>
        <v>0.52144256651590337</v>
      </c>
      <c r="P12" s="35">
        <f>sheet!I40/sheet!I51</f>
        <v>0.91775674679121366</v>
      </c>
      <c r="Q12" s="34">
        <f>Sheet1!I24/Sheet1!I26</f>
        <v>-28.07561929595828</v>
      </c>
      <c r="R12" s="34">
        <f>ABS(Sheet2!I20/(Sheet1!I26+Sheet2!I30))</f>
        <v>0.7000653045993096</v>
      </c>
      <c r="S12" s="34">
        <f>sheet!I40/Sheet1!I43</f>
        <v>4.9134235758601239</v>
      </c>
      <c r="T12" s="34">
        <f>Sheet2!I20/sheet!I40</f>
        <v>0.14356501941877595</v>
      </c>
      <c r="U12" s="12"/>
      <c r="V12" s="34">
        <f>ABS(Sheet1!I15/sheet!I15)</f>
        <v>11.663269948139389</v>
      </c>
      <c r="W12" s="34">
        <f>Sheet1!I12/sheet!I14</f>
        <v>26.72997584092176</v>
      </c>
      <c r="X12" s="34">
        <f>Sheet1!I12/sheet!I27</f>
        <v>1.3168958634707293</v>
      </c>
      <c r="Y12" s="34">
        <f>Sheet1!I12/(sheet!I18-sheet!I35)</f>
        <v>50.986884083658289</v>
      </c>
      <c r="Z12" s="12"/>
      <c r="AA12" s="36" t="str">
        <f>Sheet1!I43</f>
        <v>1,063.8</v>
      </c>
      <c r="AB12" s="36" t="str">
        <f>Sheet3!I17</f>
        <v>13.2x</v>
      </c>
      <c r="AC12" s="36" t="str">
        <f>Sheet3!I18</f>
        <v>16.7x</v>
      </c>
      <c r="AD12" s="36" t="str">
        <f>Sheet3!I20</f>
        <v>45.8x</v>
      </c>
      <c r="AE12" s="36" t="str">
        <f>Sheet3!I21</f>
        <v>1.5x</v>
      </c>
      <c r="AF12" s="36" t="str">
        <f>Sheet3!I22</f>
        <v>0.9x</v>
      </c>
      <c r="AG12" s="36" t="str">
        <f>Sheet3!I24</f>
        <v>6.0x</v>
      </c>
      <c r="AH12" s="36" t="str">
        <f>Sheet3!I25</f>
        <v>1.9x</v>
      </c>
      <c r="AI12" s="36">
        <f>Sheet3!I31</f>
        <v>0.72</v>
      </c>
      <c r="AK12" s="36">
        <f>Sheet3!I29</f>
        <v>8.6999999999999993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1.1122177247550065</v>
      </c>
      <c r="C13" s="31">
        <f>(sheet!J18-sheet!J15)/sheet!J35</f>
        <v>0.51251597784405634</v>
      </c>
      <c r="D13" s="31">
        <f>sheet!J12/sheet!J35</f>
        <v>0.14561141883255219</v>
      </c>
      <c r="E13" s="31">
        <f>Sheet2!J20/sheet!J35</f>
        <v>0.42319982956966345</v>
      </c>
      <c r="F13" s="31">
        <f>sheet!J18/sheet!J35</f>
        <v>1.1122177247550065</v>
      </c>
      <c r="G13" s="29"/>
      <c r="H13" s="32">
        <f>Sheet1!J33/sheet!J51</f>
        <v>0.11922393861206983</v>
      </c>
      <c r="I13" s="32">
        <f>Sheet1!J33/Sheet1!J12</f>
        <v>4.2439242582376621E-2</v>
      </c>
      <c r="J13" s="32">
        <f>Sheet1!J12/sheet!J27</f>
        <v>1.5141458745338139</v>
      </c>
      <c r="K13" s="32">
        <f>Sheet1!J30/sheet!J27</f>
        <v>6.4512050858324524E-2</v>
      </c>
      <c r="L13" s="32">
        <f>Sheet1!J38</f>
        <v>2.79</v>
      </c>
      <c r="M13" s="29"/>
      <c r="N13" s="32">
        <f>sheet!J40/sheet!J27</f>
        <v>0.46102095919233516</v>
      </c>
      <c r="O13" s="32">
        <f>sheet!J51/sheet!J27</f>
        <v>0.5389790408076649</v>
      </c>
      <c r="P13" s="32">
        <f>sheet!J40/sheet!J51</f>
        <v>0.85535971584626214</v>
      </c>
      <c r="Q13" s="31">
        <f>Sheet1!J24/Sheet1!J26</f>
        <v>-10.548768472906405</v>
      </c>
      <c r="R13" s="31">
        <f>ABS(Sheet2!J20/(Sheet1!J26+Sheet2!J30))</f>
        <v>5.1132561132561136</v>
      </c>
      <c r="S13" s="31">
        <f>sheet!J40/Sheet1!J43</f>
        <v>3.8167613636363642</v>
      </c>
      <c r="T13" s="31">
        <f>Sheet2!J20/sheet!J40</f>
        <v>0.15564217577811293</v>
      </c>
      <c r="V13" s="31">
        <f>ABS(Sheet1!J15/sheet!J15)</f>
        <v>13.21918294849023</v>
      </c>
      <c r="W13" s="31">
        <f>Sheet1!J12/sheet!J14</f>
        <v>27.433736910994764</v>
      </c>
      <c r="X13" s="31">
        <f>Sheet1!J12/sheet!J27</f>
        <v>1.5141458745338139</v>
      </c>
      <c r="Y13" s="31">
        <f>Sheet1!J12/(sheet!J18-sheet!J35)</f>
        <v>79.579971523493015</v>
      </c>
      <c r="AA13" s="17" t="str">
        <f>Sheet1!J43</f>
        <v>1,337.6</v>
      </c>
      <c r="AB13" s="17" t="str">
        <f>Sheet3!J17</f>
        <v>13.0x</v>
      </c>
      <c r="AC13" s="17" t="str">
        <f>Sheet3!J18</f>
        <v>16.4x</v>
      </c>
      <c r="AD13" s="17" t="str">
        <f>Sheet3!J20</f>
        <v>30.6x</v>
      </c>
      <c r="AE13" s="17" t="str">
        <f>Sheet3!J21</f>
        <v>2.0x</v>
      </c>
      <c r="AF13" s="17" t="str">
        <f>Sheet3!J22</f>
        <v>1.0x</v>
      </c>
      <c r="AG13" s="17" t="str">
        <f>Sheet3!J24</f>
        <v>21.5x</v>
      </c>
      <c r="AH13" s="17" t="str">
        <f>Sheet3!J25</f>
        <v>2.5x</v>
      </c>
      <c r="AI13" s="17">
        <f>Sheet3!J31</f>
        <v>0.8</v>
      </c>
      <c r="AK13" s="17">
        <f>Sheet3!J29</f>
        <v>9.1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1.3442825654534702</v>
      </c>
      <c r="C14" s="34">
        <f>(sheet!K18-sheet!K15)/sheet!K35</f>
        <v>0.66249126391054247</v>
      </c>
      <c r="D14" s="34">
        <f>sheet!K12/sheet!K35</f>
        <v>0.23735283049298425</v>
      </c>
      <c r="E14" s="34">
        <f>Sheet2!K20/sheet!K35</f>
        <v>0.79248427503897634</v>
      </c>
      <c r="F14" s="34">
        <f>sheet!K18/sheet!K35</f>
        <v>1.3442825654534702</v>
      </c>
      <c r="G14" s="29"/>
      <c r="H14" s="35">
        <f>Sheet1!K33/sheet!K51</f>
        <v>0.12918738018650291</v>
      </c>
      <c r="I14" s="35">
        <f>Sheet1!K33/Sheet1!K12</f>
        <v>4.4183914432560083E-2</v>
      </c>
      <c r="J14" s="35">
        <f>Sheet1!K12/sheet!K27</f>
        <v>1.340705756151342</v>
      </c>
      <c r="K14" s="35">
        <f>Sheet1!K30/sheet!K27</f>
        <v>5.932702120844166E-2</v>
      </c>
      <c r="L14" s="35">
        <f>Sheet1!K38</f>
        <v>3.15</v>
      </c>
      <c r="M14" s="29"/>
      <c r="N14" s="35">
        <f>sheet!K40/sheet!K27</f>
        <v>0.54145963542636644</v>
      </c>
      <c r="O14" s="35">
        <f>sheet!K51/sheet!K27</f>
        <v>0.45854036457363356</v>
      </c>
      <c r="P14" s="35">
        <f>sheet!K40/sheet!K51</f>
        <v>1.1808330896448647</v>
      </c>
      <c r="Q14" s="34">
        <f>Sheet1!K24/Sheet1!K26</f>
        <v>-9.1772247360482666</v>
      </c>
      <c r="R14" s="34">
        <f>ABS(Sheet2!K20/(Sheet1!K26+Sheet2!K30))</f>
        <v>1.8104888233849175</v>
      </c>
      <c r="S14" s="34">
        <f>sheet!K40/Sheet1!K43</f>
        <v>4.3870714630613232</v>
      </c>
      <c r="T14" s="34">
        <f>Sheet2!K20/sheet!K40</f>
        <v>0.20280663135447477</v>
      </c>
      <c r="U14" s="12"/>
      <c r="V14" s="34">
        <f>ABS(Sheet1!K15/sheet!K15)</f>
        <v>12.513956789149976</v>
      </c>
      <c r="W14" s="34">
        <f>Sheet1!K12/sheet!K14</f>
        <v>24.660865990682382</v>
      </c>
      <c r="X14" s="34">
        <f>Sheet1!K12/sheet!K27</f>
        <v>1.340705756151342</v>
      </c>
      <c r="Y14" s="34">
        <f>Sheet1!K12/(sheet!K18-sheet!K35)</f>
        <v>28.10352904434728</v>
      </c>
      <c r="Z14" s="12"/>
      <c r="AA14" s="36" t="str">
        <f>Sheet1!K43</f>
        <v>1,656.8</v>
      </c>
      <c r="AB14" s="36" t="str">
        <f>Sheet3!K17</f>
        <v>12.9x</v>
      </c>
      <c r="AC14" s="36" t="str">
        <f>Sheet3!K18</f>
        <v>15.6x</v>
      </c>
      <c r="AD14" s="36" t="str">
        <f>Sheet3!K20</f>
        <v>28.9x</v>
      </c>
      <c r="AE14" s="36" t="str">
        <f>Sheet3!K21</f>
        <v>1.9x</v>
      </c>
      <c r="AF14" s="36" t="str">
        <f>Sheet3!K22</f>
        <v>1.2x</v>
      </c>
      <c r="AG14" s="36" t="str">
        <f>Sheet3!K24</f>
        <v>20.6x</v>
      </c>
      <c r="AH14" s="36" t="str">
        <f>Sheet3!K25</f>
        <v>2.6x</v>
      </c>
      <c r="AI14" s="36">
        <f>Sheet3!K31</f>
        <v>0.9</v>
      </c>
      <c r="AK14" s="36">
        <f>Sheet3!K29</f>
        <v>8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1.1221908834500958</v>
      </c>
      <c r="C15" s="31">
        <f>(sheet!L18-sheet!L15)/sheet!L35</f>
        <v>0.59039213902283705</v>
      </c>
      <c r="D15" s="31">
        <f>sheet!L12/sheet!L35</f>
        <v>0.20280229278500594</v>
      </c>
      <c r="E15" s="31">
        <f>Sheet2!L20/sheet!L35</f>
        <v>0.72027113092530259</v>
      </c>
      <c r="F15" s="31">
        <f>sheet!L18/sheet!L35</f>
        <v>1.1221908834500958</v>
      </c>
      <c r="G15" s="29"/>
      <c r="H15" s="32">
        <f>Sheet1!L33/sheet!L51</f>
        <v>0.12833707584830339</v>
      </c>
      <c r="I15" s="32">
        <f>Sheet1!L33/Sheet1!L12</f>
        <v>4.5014494339003445E-2</v>
      </c>
      <c r="J15" s="32">
        <f>Sheet1!L12/sheet!L27</f>
        <v>1.3451195915274314</v>
      </c>
      <c r="K15" s="32">
        <f>Sheet1!L30/sheet!L27</f>
        <v>6.0748523039118311E-2</v>
      </c>
      <c r="L15" s="32">
        <f>Sheet1!L38</f>
        <v>3.34</v>
      </c>
      <c r="M15" s="29"/>
      <c r="N15" s="32">
        <f>sheet!L40/sheet!L27</f>
        <v>0.52819652592314659</v>
      </c>
      <c r="O15" s="32">
        <f>sheet!L51/sheet!L27</f>
        <v>0.47180347407685347</v>
      </c>
      <c r="P15" s="32">
        <f>sheet!L40/sheet!L51</f>
        <v>1.1195265718562875</v>
      </c>
      <c r="Q15" s="31">
        <f>Sheet1!L24/Sheet1!L26</f>
        <v>-9.6943366951124883</v>
      </c>
      <c r="R15" s="31">
        <f>ABS(Sheet2!L20/(Sheet1!L26+Sheet2!L30))</f>
        <v>3.8262445625906238</v>
      </c>
      <c r="S15" s="31">
        <f>sheet!L40/Sheet1!L43</f>
        <v>4.6534223489758881</v>
      </c>
      <c r="T15" s="31">
        <f>Sheet2!L20/sheet!L40</f>
        <v>0.22053682113855111</v>
      </c>
      <c r="V15" s="31">
        <f>ABS(Sheet1!L15/sheet!L15)</f>
        <v>12.513430282292559</v>
      </c>
      <c r="W15" s="31">
        <f>Sheet1!L12/sheet!L14</f>
        <v>23.682642487046632</v>
      </c>
      <c r="X15" s="31">
        <f>Sheet1!L12/sheet!L27</f>
        <v>1.3451195915274314</v>
      </c>
      <c r="Y15" s="31">
        <f>Sheet1!L12/(sheet!L18-sheet!L35)</f>
        <v>68.067758749069156</v>
      </c>
      <c r="AA15" s="17" t="str">
        <f>Sheet1!L43</f>
        <v>1,542.8</v>
      </c>
      <c r="AB15" s="17" t="str">
        <f>Sheet3!L17</f>
        <v>12.2x</v>
      </c>
      <c r="AC15" s="17" t="str">
        <f>Sheet3!L18</f>
        <v>15.2x</v>
      </c>
      <c r="AD15" s="17" t="str">
        <f>Sheet3!L20</f>
        <v>23.6x</v>
      </c>
      <c r="AE15" s="17" t="str">
        <f>Sheet3!L21</f>
        <v>1.8x</v>
      </c>
      <c r="AF15" s="17" t="str">
        <f>Sheet3!L22</f>
        <v>1.1x</v>
      </c>
      <c r="AG15" s="17" t="str">
        <f>Sheet3!L24</f>
        <v>18.5x</v>
      </c>
      <c r="AH15" s="17" t="str">
        <f>Sheet3!L25</f>
        <v>2.4x</v>
      </c>
      <c r="AI15" s="17">
        <f>Sheet3!L31</f>
        <v>1</v>
      </c>
      <c r="AK15" s="17">
        <f>Sheet3!L29</f>
        <v>7.6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1.1182074263764405</v>
      </c>
      <c r="C16" s="34">
        <f>(sheet!M18-sheet!M15)/sheet!M35</f>
        <v>0.4364660691421256</v>
      </c>
      <c r="D16" s="34">
        <f>sheet!M12/sheet!M35</f>
        <v>6.8629961587708069E-3</v>
      </c>
      <c r="E16" s="34">
        <f>Sheet2!M20/sheet!M35</f>
        <v>0.74847631241997448</v>
      </c>
      <c r="F16" s="34">
        <f>sheet!M18/sheet!M35</f>
        <v>1.1182074263764405</v>
      </c>
      <c r="G16" s="29"/>
      <c r="H16" s="35">
        <f>Sheet1!M33/sheet!M51</f>
        <v>0.12784056569563643</v>
      </c>
      <c r="I16" s="35">
        <f>Sheet1!M33/Sheet1!M12</f>
        <v>4.4793503062645255E-2</v>
      </c>
      <c r="J16" s="35">
        <f>Sheet1!M12/sheet!M27</f>
        <v>1.4094826621297936</v>
      </c>
      <c r="K16" s="35">
        <f>Sheet1!M30/sheet!M27</f>
        <v>6.3389372672800398E-2</v>
      </c>
      <c r="L16" s="35">
        <f>Sheet1!M38</f>
        <v>3.53</v>
      </c>
      <c r="M16" s="29"/>
      <c r="N16" s="35">
        <f>sheet!M40/sheet!M27</f>
        <v>0.50613746427585382</v>
      </c>
      <c r="O16" s="35">
        <f>sheet!M51/sheet!M27</f>
        <v>0.49386253572414618</v>
      </c>
      <c r="P16" s="35">
        <f>sheet!M40/sheet!M51</f>
        <v>1.0248549498368185</v>
      </c>
      <c r="Q16" s="34">
        <f>Sheet1!M24/Sheet1!M26</f>
        <v>-10.859829059829059</v>
      </c>
      <c r="R16" s="34">
        <f>ABS(Sheet2!M20/(Sheet1!M26+Sheet2!M30))</f>
        <v>1.458774206428429</v>
      </c>
      <c r="S16" s="34">
        <f>sheet!M40/Sheet1!M43</f>
        <v>4.1488164413725608</v>
      </c>
      <c r="T16" s="34">
        <f>Sheet2!M20/sheet!M40</f>
        <v>0.2154535670583379</v>
      </c>
      <c r="U16" s="12"/>
      <c r="V16" s="34">
        <f>ABS(Sheet1!M15/sheet!M15)</f>
        <v>11.348208248816769</v>
      </c>
      <c r="W16" s="34">
        <f>Sheet1!M12/sheet!M14</f>
        <v>24.369629725196749</v>
      </c>
      <c r="X16" s="34">
        <f>Sheet1!M12/sheet!M27</f>
        <v>1.4094826621297936</v>
      </c>
      <c r="Y16" s="34">
        <f>Sheet1!M12/(sheet!M18-sheet!M35)</f>
        <v>81.840987868284174</v>
      </c>
      <c r="Z16" s="12"/>
      <c r="AA16" s="36" t="str">
        <f>Sheet1!M43</f>
        <v>1,634.9</v>
      </c>
      <c r="AB16" s="36" t="str">
        <f>Sheet3!M17</f>
        <v>12.3x</v>
      </c>
      <c r="AC16" s="36" t="str">
        <f>Sheet3!M18</f>
        <v>16.0x</v>
      </c>
      <c r="AD16" s="36" t="str">
        <f>Sheet3!M20</f>
        <v>29.8x</v>
      </c>
      <c r="AE16" s="36" t="str">
        <f>Sheet3!M21</f>
        <v>1.9x</v>
      </c>
      <c r="AF16" s="36" t="str">
        <f>Sheet3!M22</f>
        <v>1.1x</v>
      </c>
      <c r="AG16" s="36" t="str">
        <f>Sheet3!M24</f>
        <v>19.0x</v>
      </c>
      <c r="AH16" s="36" t="str">
        <f>Sheet3!M25</f>
        <v>2.5x</v>
      </c>
      <c r="AI16" s="36">
        <f>Sheet3!M31</f>
        <v>1.1000000000000001</v>
      </c>
      <c r="AK16" s="36">
        <f>Sheet3!M29</f>
        <v>7.9</v>
      </c>
      <c r="AL16" s="36">
        <f>Sheet3!M30</f>
        <v>8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2023-04-25T19:20:21Z</dcterms:created>
  <dcterms:modified xsi:type="dcterms:W3CDTF">2023-05-06T21:32:30Z</dcterms:modified>
  <cp:category/>
  <dc:identifier/>
  <cp:version/>
</cp:coreProperties>
</file>