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Consumer Non-cyclicals/"/>
    </mc:Choice>
  </mc:AlternateContent>
  <xr:revisionPtr revIDLastSave="6" documentId="8_{7DABB7AE-A281-47CD-B79C-5193166CBBD1}" xr6:coauthVersionLast="47" xr6:coauthVersionMax="47" xr10:uidLastSave="{8670B327-8E45-4C3F-AEE5-72F5CBA6289D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3" l="1"/>
  <c r="AL16" i="5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<sst xmlns="http://schemas.openxmlformats.org/spreadsheetml/2006/main" count="652" uniqueCount="415">
  <si>
    <t>Primo Water Corp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</si>
  <si>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</si>
  <si>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</si>
  <si>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</si>
  <si>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</si>
  <si>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</si>
  <si>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</si>
  <si>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</si>
  <si>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</si>
  <si>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</si>
  <si>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</si>
  <si>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</si>
  <si>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</si>
  <si>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</si>
  <si>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</si>
  <si>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2013-12-28</t>
  </si>
  <si>
    <t>2015-01-03</t>
  </si>
  <si>
    <t>2016-01-02</t>
  </si>
  <si>
    <t>2016-12-31</t>
  </si>
  <si>
    <t>2017-12-30</t>
  </si>
  <si>
    <t>2018-12-29</t>
  </si>
  <si>
    <t>2019-12-28</t>
  </si>
  <si>
    <t>2021-01-02</t>
  </si>
  <si>
    <t>2022-01-01</t>
  </si>
  <si>
    <t>2022-12-31</t>
  </si>
  <si>
    <t>Cash And Equivalents</t>
  </si>
  <si>
    <t>Short Term Investments</t>
  </si>
  <si>
    <t/>
  </si>
  <si>
    <t>Accounts Receivable, Net</t>
  </si>
  <si>
    <t>Inventory</t>
  </si>
  <si>
    <t>Prepaid Expenses</t>
  </si>
  <si>
    <t>Other Current Assets</t>
  </si>
  <si>
    <t>Total Current Assets</t>
  </si>
  <si>
    <t>1,145.694</t>
  </si>
  <si>
    <t>1,174.09</t>
  </si>
  <si>
    <t>Property Plant And Equipment, Net</t>
  </si>
  <si>
    <t>1,013.237</t>
  </si>
  <si>
    <t>1,065.172</t>
  </si>
  <si>
    <t>1,102.214</t>
  </si>
  <si>
    <t>1,132.387</t>
  </si>
  <si>
    <t>1,236.156</t>
  </si>
  <si>
    <t>Real Estate Owned</t>
  </si>
  <si>
    <t>Capitalized / Purchased Software</t>
  </si>
  <si>
    <t>Long-term Investments</t>
  </si>
  <si>
    <t>Goodwill</t>
  </si>
  <si>
    <t>1,051.059</t>
  </si>
  <si>
    <t>1,407.678</t>
  </si>
  <si>
    <t>1,388.818</t>
  </si>
  <si>
    <t>1,562.602</t>
  </si>
  <si>
    <t>1,370.528</t>
  </si>
  <si>
    <t>1,634.233</t>
  </si>
  <si>
    <t>1,670.95</t>
  </si>
  <si>
    <t>1,750.657</t>
  </si>
  <si>
    <t>Other Intangibles</t>
  </si>
  <si>
    <t>1,019.2</t>
  </si>
  <si>
    <t>1,009.769</t>
  </si>
  <si>
    <t>1,256.691</t>
  </si>
  <si>
    <t>1,226.341</t>
  </si>
  <si>
    <t>1,211.379</t>
  </si>
  <si>
    <t>Other Long-term Assets</t>
  </si>
  <si>
    <t>Total Assets</t>
  </si>
  <si>
    <t>1,523.174</t>
  </si>
  <si>
    <t>3,601.944</t>
  </si>
  <si>
    <t>3,995.157</t>
  </si>
  <si>
    <t>5,290.308</t>
  </si>
  <si>
    <t>5,145.804</t>
  </si>
  <si>
    <t>4,337.828</t>
  </si>
  <si>
    <t>4,436.586</t>
  </si>
  <si>
    <t>4,586.873</t>
  </si>
  <si>
    <t>4,708.351</t>
  </si>
  <si>
    <t>4,964.935</t>
  </si>
  <si>
    <t>Accounts Payable</t>
  </si>
  <si>
    <t>Accrued Expenses</t>
  </si>
  <si>
    <t>Short-term Borrowings</t>
  </si>
  <si>
    <t>Current Portion of LT Debt</t>
  </si>
  <si>
    <t>Current Portion of Capital Lease Obligations</t>
  </si>
  <si>
    <t>Other Current Liabilities</t>
  </si>
  <si>
    <t>Total Current Liabilities</t>
  </si>
  <si>
    <t>1,087.818</t>
  </si>
  <si>
    <t>1,173.461</t>
  </si>
  <si>
    <t>Long-term Debt</t>
  </si>
  <si>
    <t>1,802.73</t>
  </si>
  <si>
    <t>2,108.344</t>
  </si>
  <si>
    <t>2,664.021</t>
  </si>
  <si>
    <t>2,586.668</t>
  </si>
  <si>
    <t>1,703.576</t>
  </si>
  <si>
    <t>1,616.503</t>
  </si>
  <si>
    <t>1,637.414</t>
  </si>
  <si>
    <t>1,574.719</t>
  </si>
  <si>
    <t>1,647.216</t>
  </si>
  <si>
    <t>Capital Leases</t>
  </si>
  <si>
    <t>Other Non-current Liabilities</t>
  </si>
  <si>
    <t>Total Liabilities</t>
  </si>
  <si>
    <t>2,784.205</t>
  </si>
  <si>
    <t>3,101.425</t>
  </si>
  <si>
    <t>4,116.952</t>
  </si>
  <si>
    <t>4,032.311</t>
  </si>
  <si>
    <t>2,739.027</t>
  </si>
  <si>
    <t>2,910.753</t>
  </si>
  <si>
    <t>2,872.983</t>
  </si>
  <si>
    <t>3,039.045</t>
  </si>
  <si>
    <t>3,227.952</t>
  </si>
  <si>
    <t>Common Stock</t>
  </si>
  <si>
    <t>1,221.026</t>
  </si>
  <si>
    <t>1,152.969</t>
  </si>
  <si>
    <t>1,228.607</t>
  </si>
  <si>
    <t>1,167.467</t>
  </si>
  <si>
    <t>1,613.492</t>
  </si>
  <si>
    <t>1,627.324</t>
  </si>
  <si>
    <t>1,737.389</t>
  </si>
  <si>
    <t>Additional Paid In Capital</t>
  </si>
  <si>
    <t>Retained Earnings</t>
  </si>
  <si>
    <t>Treasury Stock</t>
  </si>
  <si>
    <t>Other Common Equity Adj</t>
  </si>
  <si>
    <t>Common Equity</t>
  </si>
  <si>
    <t>1,166.239</t>
  </si>
  <si>
    <t>1,105.824</t>
  </si>
  <si>
    <t>1,598.802</t>
  </si>
  <si>
    <t>1,525.833</t>
  </si>
  <si>
    <t>1,713.89</t>
  </si>
  <si>
    <t>1,669.306</t>
  </si>
  <si>
    <t>1,736.982</t>
  </si>
  <si>
    <t>Total Preferred Equity</t>
  </si>
  <si>
    <t>Minority Interest, Total</t>
  </si>
  <si>
    <t>Other Equity</t>
  </si>
  <si>
    <t>Total Equity</t>
  </si>
  <si>
    <t>1,173.356</t>
  </si>
  <si>
    <t>1,113.493</t>
  </si>
  <si>
    <t>Total Liabilities And Equity</t>
  </si>
  <si>
    <t>Cash And Short Term Investments</t>
  </si>
  <si>
    <t>Total Debt</t>
  </si>
  <si>
    <t>2,079.568</t>
  </si>
  <si>
    <t>2,284.212</t>
  </si>
  <si>
    <t>2,952.861</t>
  </si>
  <si>
    <t>2,875.194</t>
  </si>
  <si>
    <t>1,833.485</t>
  </si>
  <si>
    <t>2,028.12</t>
  </si>
  <si>
    <t>2,104.92</t>
  </si>
  <si>
    <t>2,202.685</t>
  </si>
  <si>
    <t>2,333.939</t>
  </si>
  <si>
    <t>Income Statement</t>
  </si>
  <si>
    <t>Revenue</t>
  </si>
  <si>
    <t>2,240.308</t>
  </si>
  <si>
    <t>2,464.587</t>
  </si>
  <si>
    <t>1,642.867</t>
  </si>
  <si>
    <t>2,179.665</t>
  </si>
  <si>
    <t>2,853.444</t>
  </si>
  <si>
    <t>2,446.56</t>
  </si>
  <si>
    <t>2,349.065</t>
  </si>
  <si>
    <t>2,485.77</t>
  </si>
  <si>
    <t>2,621.75</t>
  </si>
  <si>
    <t>2,999.135</t>
  </si>
  <si>
    <t>Revenue Growth (YoY)</t>
  </si>
  <si>
    <t>-7.0%</t>
  </si>
  <si>
    <t>0.4%</t>
  </si>
  <si>
    <t>-43.5%</t>
  </si>
  <si>
    <t>36.7%</t>
  </si>
  <si>
    <t>39.8%</t>
  </si>
  <si>
    <t>-21.1%</t>
  </si>
  <si>
    <t>0.2%</t>
  </si>
  <si>
    <t>8.8%</t>
  </si>
  <si>
    <t>6.1%</t>
  </si>
  <si>
    <t>6.8%</t>
  </si>
  <si>
    <t>Cost of Revenues</t>
  </si>
  <si>
    <t>-1,945.666</t>
  </si>
  <si>
    <t>-2,140.515</t>
  </si>
  <si>
    <t>-1,038.134</t>
  </si>
  <si>
    <t>-1,435.711</t>
  </si>
  <si>
    <t>-1,048.291</t>
  </si>
  <si>
    <t>-1,068.366</t>
  </si>
  <si>
    <t>-1,158.183</t>
  </si>
  <si>
    <t>-1,247.936</t>
  </si>
  <si>
    <t>Gross Profit</t>
  </si>
  <si>
    <t>1,141.531</t>
  </si>
  <si>
    <t>1,417.733</t>
  </si>
  <si>
    <t>1,398.268</t>
  </si>
  <si>
    <t>1,388.453</t>
  </si>
  <si>
    <t>1,417.404</t>
  </si>
  <si>
    <t>1,463.567</t>
  </si>
  <si>
    <t>1,751.199</t>
  </si>
  <si>
    <t>Gross Profit Margin</t>
  </si>
  <si>
    <t>13.2%</t>
  </si>
  <si>
    <t>13.1%</t>
  </si>
  <si>
    <t>54.8%</t>
  </si>
  <si>
    <t>52.4%</t>
  </si>
  <si>
    <t>49.7%</t>
  </si>
  <si>
    <t>57.2%</t>
  </si>
  <si>
    <t>59.1%</t>
  </si>
  <si>
    <t>57.0%</t>
  </si>
  <si>
    <t>55.8%</t>
  </si>
  <si>
    <t>58.4%</t>
  </si>
  <si>
    <t>R&amp;D Expenses</t>
  </si>
  <si>
    <t>Selling and Marketing Expense</t>
  </si>
  <si>
    <t>General &amp; Admin Expenses</t>
  </si>
  <si>
    <t>Other Inc / (Exp)</t>
  </si>
  <si>
    <t>Operating Expenses</t>
  </si>
  <si>
    <t>-1,136.294</t>
  </si>
  <si>
    <t>-1,352.485</t>
  </si>
  <si>
    <t>-1,282.566</t>
  </si>
  <si>
    <t>-1,295.165</t>
  </si>
  <si>
    <t>-1,507.622</t>
  </si>
  <si>
    <t>-1,368.601</t>
  </si>
  <si>
    <t>-1,589.943</t>
  </si>
  <si>
    <t>Operating Income</t>
  </si>
  <si>
    <t>Net Interest Expenses</t>
  </si>
  <si>
    <t>EBT, Incl. Unusual Items</t>
  </si>
  <si>
    <t>Earnings of Discontinued Ops.</t>
  </si>
  <si>
    <t>Income Tax Expense</t>
  </si>
  <si>
    <t>Net Income to Company</t>
  </si>
  <si>
    <t>Minority Interest in Earnings</t>
  </si>
  <si>
    <t>Net Income to Stockholders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</si>
  <si>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</si>
  <si>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</si>
  <si>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</si>
  <si>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</si>
  <si>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</si>
  <si>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Weighted Average Diluted Shares Out.</t>
  </si>
  <si>
    <t>EBITDA</t>
  </si>
  <si>
    <t>EBIT</t>
  </si>
  <si>
    <t>Revenue (Reported)</t>
  </si>
  <si>
    <t>Operating Income (Reported)</t>
  </si>
  <si>
    <t>Operating Income (Adjusted)</t>
  </si>
  <si>
    <t>Cash Flow Statement</t>
  </si>
  <si>
    <t>Depreciation &amp; Amortization (CF)</t>
  </si>
  <si>
    <t>Amortization of Deferred Charges (CF)</t>
  </si>
  <si>
    <t>Stock-Based Comp</t>
  </si>
  <si>
    <t>Change In Accounts Receivable</t>
  </si>
  <si>
    <t>Change In Inventories</t>
  </si>
  <si>
    <t>Change in Other Net Operating Assets</t>
  </si>
  <si>
    <t>Other Operating Activities</t>
  </si>
  <si>
    <t>Cash from Operations</t>
  </si>
  <si>
    <t>Capital Expenditures</t>
  </si>
  <si>
    <t>Cash Acquisitions</t>
  </si>
  <si>
    <t>-1,288.302</t>
  </si>
  <si>
    <t>Other Investing Activities</t>
  </si>
  <si>
    <t>1,668.742</t>
  </si>
  <si>
    <t>Cash from Investing</t>
  </si>
  <si>
    <t>-1,472.536</t>
  </si>
  <si>
    <t>1,287.893</t>
  </si>
  <si>
    <t>Dividends Paid (Ex Special Dividends)</t>
  </si>
  <si>
    <t>Special Dividend Paid</t>
  </si>
  <si>
    <t>Long-Term Debt Issued</t>
  </si>
  <si>
    <t>1,347.858</t>
  </si>
  <si>
    <t>Long-Term Debt Repaid</t>
  </si>
  <si>
    <t>Repurchase of Common Stock</t>
  </si>
  <si>
    <t>Other Financing Activities</t>
  </si>
  <si>
    <t>Cash from Financing</t>
  </si>
  <si>
    <t>1,175.907</t>
  </si>
  <si>
    <t>-1,456.598</t>
  </si>
  <si>
    <t>Beginning Cash (CF)</t>
  </si>
  <si>
    <t>Foreign Exchange Rate Adjustments</t>
  </si>
  <si>
    <t>Additions / Reductions</t>
  </si>
  <si>
    <t>Ending Cash (CF)</t>
  </si>
  <si>
    <t>Levered Free Cash Flow</t>
  </si>
  <si>
    <t>Cash Interest Paid</t>
  </si>
  <si>
    <t>Valuation Ratios</t>
  </si>
  <si>
    <t>Price Close (Split Adjusted)</t>
  </si>
  <si>
    <t>Market Cap</t>
  </si>
  <si>
    <t>1,671.67</t>
  </si>
  <si>
    <t>2,102.856</t>
  </si>
  <si>
    <t>2,922.474</t>
  </si>
  <si>
    <t>2,618.19</t>
  </si>
  <si>
    <t>2,389.487</t>
  </si>
  <si>
    <t>3,197.013</t>
  </si>
  <si>
    <t>3,573.404</t>
  </si>
  <si>
    <t>3,358.752</t>
  </si>
  <si>
    <t>Total Enterprise Value (TEV)</t>
  </si>
  <si>
    <t>1,311.299</t>
  </si>
  <si>
    <t>1,377.73</t>
  </si>
  <si>
    <t>3,845.257</t>
  </si>
  <si>
    <t>4,956.821</t>
  </si>
  <si>
    <t>4,751.063</t>
  </si>
  <si>
    <t>4,039.212</t>
  </si>
  <si>
    <t>4,247.119</t>
  </si>
  <si>
    <t>5,202.002</t>
  </si>
  <si>
    <t>5,535.225</t>
  </si>
  <si>
    <t>5,543.528</t>
  </si>
  <si>
    <t>Enterprise Value (EV)</t>
  </si>
  <si>
    <t>5,478.553</t>
  </si>
  <si>
    <t>EV/EBITDA</t>
  </si>
  <si>
    <t>6.3x</t>
  </si>
  <si>
    <t>6.9x</t>
  </si>
  <si>
    <t>9.0x</t>
  </si>
  <si>
    <t>16.5x</t>
  </si>
  <si>
    <t>14.5x</t>
  </si>
  <si>
    <t>10.7x</t>
  </si>
  <si>
    <t>12.4x</t>
  </si>
  <si>
    <t>14.0x</t>
  </si>
  <si>
    <t>10.5x</t>
  </si>
  <si>
    <t>EV / EBIT</t>
  </si>
  <si>
    <t>12.7x</t>
  </si>
  <si>
    <t>26.4x</t>
  </si>
  <si>
    <t>51.8x</t>
  </si>
  <si>
    <t>53.6x</t>
  </si>
  <si>
    <t>35.6x</t>
  </si>
  <si>
    <t>36.3x</t>
  </si>
  <si>
    <t>42.2x</t>
  </si>
  <si>
    <t>30.3x</t>
  </si>
  <si>
    <t>28.6x</t>
  </si>
  <si>
    <t>EV / LTM EBITDA - CAPEX</t>
  </si>
  <si>
    <t>9.2x</t>
  </si>
  <si>
    <t>9.1x</t>
  </si>
  <si>
    <t>13.3x</t>
  </si>
  <si>
    <t>28.5x</t>
  </si>
  <si>
    <t>27.4x</t>
  </si>
  <si>
    <t>18.9x</t>
  </si>
  <si>
    <t>22.1x</t>
  </si>
  <si>
    <t>19.4x</t>
  </si>
  <si>
    <t>22.9x</t>
  </si>
  <si>
    <t>EV / Free Cash Flow</t>
  </si>
  <si>
    <t>10.8x</t>
  </si>
  <si>
    <t>14.1x</t>
  </si>
  <si>
    <t>57.9x</t>
  </si>
  <si>
    <t>9.4x</t>
  </si>
  <si>
    <t>144.9x</t>
  </si>
  <si>
    <t>25.9x</t>
  </si>
  <si>
    <t>27.0x</t>
  </si>
  <si>
    <t>53.0x</t>
  </si>
  <si>
    <t>EV / Invested Capital</t>
  </si>
  <si>
    <t>1.0x</t>
  </si>
  <si>
    <t>1.2x</t>
  </si>
  <si>
    <t>1.1x</t>
  </si>
  <si>
    <t>1.6x</t>
  </si>
  <si>
    <t>1.4x</t>
  </si>
  <si>
    <t>1.5x</t>
  </si>
  <si>
    <t>1.3x</t>
  </si>
  <si>
    <t>EV / Revenue</t>
  </si>
  <si>
    <t>0.6x</t>
  </si>
  <si>
    <t>2.0x</t>
  </si>
  <si>
    <t>1.7x</t>
  </si>
  <si>
    <t>2.2x</t>
  </si>
  <si>
    <t>2.1x</t>
  </si>
  <si>
    <t>1.8x</t>
  </si>
  <si>
    <t>P/E Ratio</t>
  </si>
  <si>
    <t>24.6x</t>
  </si>
  <si>
    <t>-31.8x</t>
  </si>
  <si>
    <t>61.2x</t>
  </si>
  <si>
    <t>-156.6x</t>
  </si>
  <si>
    <t>-34.3x</t>
  </si>
  <si>
    <t>55.1x</t>
  </si>
  <si>
    <t>-202.2x</t>
  </si>
  <si>
    <t>-18.6x</t>
  </si>
  <si>
    <t>-138.5x</t>
  </si>
  <si>
    <t>82.7x</t>
  </si>
  <si>
    <t>Price/Book</t>
  </si>
  <si>
    <t>2.7x</t>
  </si>
  <si>
    <t>1.9x</t>
  </si>
  <si>
    <t>Price / Operating Cash Flow</t>
  </si>
  <si>
    <t>4.1x</t>
  </si>
  <si>
    <t>5.0x</t>
  </si>
  <si>
    <t>6.5x</t>
  </si>
  <si>
    <t>7.6x</t>
  </si>
  <si>
    <t>8.8x</t>
  </si>
  <si>
    <t>10.6x</t>
  </si>
  <si>
    <t>11.7x</t>
  </si>
  <si>
    <t>8.7x</t>
  </si>
  <si>
    <t>Price / LTM Sales</t>
  </si>
  <si>
    <t>0.4x</t>
  </si>
  <si>
    <t>0.3x</t>
  </si>
  <si>
    <t>0.9x</t>
  </si>
  <si>
    <t>0.8x</t>
  </si>
  <si>
    <t>Altman Z-Score</t>
  </si>
  <si>
    <t>Piotroski Score</t>
  </si>
  <si>
    <t>Dividend Per Share</t>
  </si>
  <si>
    <t>Dividend Yield</t>
  </si>
  <si>
    <t>1.7%</t>
  </si>
  <si>
    <t>0.0%</t>
  </si>
  <si>
    <t>1.8%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</si>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</sst>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AA90B3B6-1330-C41A-E4A7-C3193811942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/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>
        <v>50.497999999999998</v>
      </c>
      <c r="E12" s="3">
        <v>101.03100000000001</v>
      </c>
      <c r="F12" s="3">
        <v>106.68300000000001</v>
      </c>
      <c r="G12" s="3">
        <v>104.874</v>
      </c>
      <c r="H12" s="3">
        <v>115.536</v>
      </c>
      <c r="I12" s="3">
        <v>233.31800000000001</v>
      </c>
      <c r="J12" s="3">
        <v>205.285</v>
      </c>
      <c r="K12" s="3">
        <v>146.46100000000001</v>
      </c>
      <c r="L12" s="3">
        <v>162.36600000000001</v>
      </c>
      <c r="M12" s="3">
        <v>165.994</v>
      </c>
    </row>
    <row r="13" spans="3:13" ht="12.75" x14ac:dyDescent="0.2">
      <c r="C13" s="3" t="s">
        <v>26</v>
      </c>
      <c r="D13" s="3" t="s">
        <v>27</v>
      </c>
      <c r="E13" s="3" t="s">
        <v>27</v>
      </c>
      <c r="F13" s="3" t="s">
        <v>27</v>
      </c>
      <c r="G13" s="3" t="s">
        <v>27</v>
      </c>
      <c r="H13" s="3" t="s">
        <v>27</v>
      </c>
      <c r="I13" s="3" t="s">
        <v>27</v>
      </c>
      <c r="J13" s="3" t="s">
        <v>27</v>
      </c>
      <c r="K13" s="3" t="s">
        <v>27</v>
      </c>
      <c r="L13" s="3" t="s">
        <v>27</v>
      </c>
      <c r="M13" s="3" t="s">
        <v>27</v>
      </c>
    </row>
    <row r="14" spans="3:13" ht="12.75" x14ac:dyDescent="0.2">
      <c r="C14" s="3" t="s">
        <v>28</v>
      </c>
      <c r="D14" s="3">
        <v>207.23400000000001</v>
      </c>
      <c r="E14" s="3">
        <v>343.762</v>
      </c>
      <c r="F14" s="3">
        <v>382.31599999999997</v>
      </c>
      <c r="G14" s="3">
        <v>334.22800000000001</v>
      </c>
      <c r="H14" s="3">
        <v>336.55</v>
      </c>
      <c r="I14" s="3">
        <v>387.13299999999998</v>
      </c>
      <c r="J14" s="3">
        <v>263.11500000000001</v>
      </c>
      <c r="K14" s="3">
        <v>261.87400000000002</v>
      </c>
      <c r="L14" s="3">
        <v>304.87799999999999</v>
      </c>
      <c r="M14" s="3">
        <v>325.625</v>
      </c>
    </row>
    <row r="15" spans="3:13" ht="12.75" x14ac:dyDescent="0.2">
      <c r="C15" s="3" t="s">
        <v>29</v>
      </c>
      <c r="D15" s="3">
        <v>249.387</v>
      </c>
      <c r="E15" s="3">
        <v>307.54599999999999</v>
      </c>
      <c r="F15" s="3">
        <v>345.09500000000003</v>
      </c>
      <c r="G15" s="3">
        <v>167.315</v>
      </c>
      <c r="H15" s="3">
        <v>160.417</v>
      </c>
      <c r="I15" s="3">
        <v>177.03700000000001</v>
      </c>
      <c r="J15" s="3">
        <v>82.296999999999997</v>
      </c>
      <c r="K15" s="3">
        <v>106.633</v>
      </c>
      <c r="L15" s="3">
        <v>119.625</v>
      </c>
      <c r="M15" s="3">
        <v>151.77799999999999</v>
      </c>
    </row>
    <row r="16" spans="3:13" ht="12.75" x14ac:dyDescent="0.2">
      <c r="C16" s="3" t="s">
        <v>30</v>
      </c>
      <c r="D16" s="3">
        <v>20.648</v>
      </c>
      <c r="E16" s="3">
        <v>21.331</v>
      </c>
      <c r="F16" s="3">
        <v>26.013999999999999</v>
      </c>
      <c r="G16" s="3">
        <v>29.675999999999998</v>
      </c>
      <c r="H16" s="3">
        <v>26.024000000000001</v>
      </c>
      <c r="I16" s="3">
        <v>37.155999999999999</v>
      </c>
      <c r="J16" s="3">
        <v>24.99</v>
      </c>
      <c r="K16" s="3">
        <v>27.103999999999999</v>
      </c>
      <c r="L16" s="3">
        <v>31.866</v>
      </c>
      <c r="M16" s="3">
        <v>46.576000000000001</v>
      </c>
    </row>
    <row r="17" spans="3:13" ht="12.75" x14ac:dyDescent="0.2">
      <c r="C17" s="3" t="s">
        <v>31</v>
      </c>
      <c r="D17" s="3">
        <v>11.448</v>
      </c>
      <c r="E17" s="3">
        <v>50.866999999999997</v>
      </c>
      <c r="F17" s="3">
        <v>23.523</v>
      </c>
      <c r="G17" s="3">
        <v>509.6</v>
      </c>
      <c r="H17" s="3">
        <v>535.56299999999999</v>
      </c>
      <c r="I17" s="3">
        <v>34.014000000000003</v>
      </c>
      <c r="J17" s="3">
        <v>264.685</v>
      </c>
      <c r="K17" s="3">
        <v>20.995999999999999</v>
      </c>
      <c r="L17" s="3">
        <v>25.922999999999998</v>
      </c>
      <c r="M17" s="3">
        <v>38.451999999999998</v>
      </c>
    </row>
    <row r="18" spans="3:13" ht="12.75" x14ac:dyDescent="0.2">
      <c r="C18" s="3" t="s">
        <v>32</v>
      </c>
      <c r="D18" s="3">
        <v>539.21400000000006</v>
      </c>
      <c r="E18" s="3">
        <v>824.53700000000003</v>
      </c>
      <c r="F18" s="3">
        <v>883.63099999999997</v>
      </c>
      <c r="G18" s="3" t="s">
        <v>33</v>
      </c>
      <c r="H18" s="3" t="s">
        <v>34</v>
      </c>
      <c r="I18" s="3">
        <v>868.65800000000002</v>
      </c>
      <c r="J18" s="3">
        <v>840.37199999999996</v>
      </c>
      <c r="K18" s="3">
        <v>563.06799999999998</v>
      </c>
      <c r="L18" s="3">
        <v>644.65700000000004</v>
      </c>
      <c r="M18" s="3">
        <v>728.42499999999995</v>
      </c>
    </row>
    <row r="19" spans="3:13" ht="12.75" x14ac:dyDescent="0.2"/>
    <row r="20" spans="3:13" ht="12.75" x14ac:dyDescent="0.2">
      <c r="C20" s="3" t="s">
        <v>35</v>
      </c>
      <c r="D20" s="3">
        <v>514.07299999999998</v>
      </c>
      <c r="E20" s="3" t="s">
        <v>36</v>
      </c>
      <c r="F20" s="3" t="s">
        <v>37</v>
      </c>
      <c r="G20" s="3">
        <v>781.25300000000004</v>
      </c>
      <c r="H20" s="3">
        <v>734.45</v>
      </c>
      <c r="I20" s="3">
        <v>853.35900000000004</v>
      </c>
      <c r="J20" s="3">
        <v>973.173</v>
      </c>
      <c r="K20" s="3" t="s">
        <v>38</v>
      </c>
      <c r="L20" s="3" t="s">
        <v>39</v>
      </c>
      <c r="M20" s="3" t="s">
        <v>40</v>
      </c>
    </row>
    <row r="21" spans="3:13" ht="12.75" x14ac:dyDescent="0.2">
      <c r="C21" s="3" t="s">
        <v>41</v>
      </c>
      <c r="D21" s="3" t="s">
        <v>27</v>
      </c>
      <c r="E21" s="3" t="s">
        <v>27</v>
      </c>
      <c r="F21" s="3" t="s">
        <v>27</v>
      </c>
      <c r="G21" s="3" t="s">
        <v>27</v>
      </c>
      <c r="H21" s="3" t="s">
        <v>27</v>
      </c>
      <c r="I21" s="3" t="s">
        <v>27</v>
      </c>
      <c r="J21" s="3" t="s">
        <v>27</v>
      </c>
      <c r="K21" s="3" t="s">
        <v>27</v>
      </c>
      <c r="L21" s="3" t="s">
        <v>27</v>
      </c>
      <c r="M21" s="3" t="s">
        <v>27</v>
      </c>
    </row>
    <row r="22" spans="3:13" ht="12.75" x14ac:dyDescent="0.2">
      <c r="C22" s="3" t="s">
        <v>42</v>
      </c>
      <c r="D22" s="3" t="s">
        <v>27</v>
      </c>
      <c r="E22" s="3" t="s">
        <v>27</v>
      </c>
      <c r="F22" s="3" t="s">
        <v>27</v>
      </c>
      <c r="G22" s="3">
        <v>19.068000000000001</v>
      </c>
      <c r="H22" s="3">
        <v>19.864000000000001</v>
      </c>
      <c r="I22" s="3">
        <v>23.905999999999999</v>
      </c>
      <c r="J22" s="3">
        <v>27.998999999999999</v>
      </c>
      <c r="K22" s="3">
        <v>30.920999999999999</v>
      </c>
      <c r="L22" s="3">
        <v>29.969000000000001</v>
      </c>
      <c r="M22" s="3">
        <v>28.975000000000001</v>
      </c>
    </row>
    <row r="23" spans="3:13" ht="12.75" x14ac:dyDescent="0.2">
      <c r="C23" s="3" t="s">
        <v>43</v>
      </c>
      <c r="D23" s="3" t="s">
        <v>27</v>
      </c>
      <c r="E23" s="3" t="s">
        <v>27</v>
      </c>
      <c r="F23" s="3" t="s">
        <v>27</v>
      </c>
      <c r="G23" s="3" t="s">
        <v>27</v>
      </c>
      <c r="H23" s="3" t="s">
        <v>27</v>
      </c>
      <c r="I23" s="3" t="s">
        <v>27</v>
      </c>
      <c r="J23" s="3" t="s">
        <v>27</v>
      </c>
      <c r="K23" s="3" t="s">
        <v>27</v>
      </c>
      <c r="L23" s="3" t="s">
        <v>27</v>
      </c>
      <c r="M23" s="3" t="s">
        <v>27</v>
      </c>
    </row>
    <row r="24" spans="3:13" ht="12.75" x14ac:dyDescent="0.2">
      <c r="C24" s="3" t="s">
        <v>44</v>
      </c>
      <c r="D24" s="3">
        <v>148.92599999999999</v>
      </c>
      <c r="E24" s="3">
        <v>871.53599999999994</v>
      </c>
      <c r="F24" s="3" t="s">
        <v>45</v>
      </c>
      <c r="G24" s="3" t="s">
        <v>46</v>
      </c>
      <c r="H24" s="3" t="s">
        <v>47</v>
      </c>
      <c r="I24" s="3" t="s">
        <v>48</v>
      </c>
      <c r="J24" s="3" t="s">
        <v>49</v>
      </c>
      <c r="K24" s="3" t="s">
        <v>50</v>
      </c>
      <c r="L24" s="3" t="s">
        <v>51</v>
      </c>
      <c r="M24" s="3" t="s">
        <v>52</v>
      </c>
    </row>
    <row r="25" spans="3:13" ht="12.75" x14ac:dyDescent="0.2">
      <c r="C25" s="3" t="s">
        <v>53</v>
      </c>
      <c r="D25" s="3">
        <v>304.37799999999999</v>
      </c>
      <c r="E25" s="3">
        <v>864.85599999999999</v>
      </c>
      <c r="F25" s="3">
        <v>946.58900000000006</v>
      </c>
      <c r="G25" s="3" t="s">
        <v>54</v>
      </c>
      <c r="H25" s="3">
        <v>944.27499999999998</v>
      </c>
      <c r="I25" s="3" t="s">
        <v>55</v>
      </c>
      <c r="J25" s="3">
        <v>781.10299999999995</v>
      </c>
      <c r="K25" s="3" t="s">
        <v>56</v>
      </c>
      <c r="L25" s="3" t="s">
        <v>57</v>
      </c>
      <c r="M25" s="3" t="s">
        <v>58</v>
      </c>
    </row>
    <row r="26" spans="3:13" ht="12.75" x14ac:dyDescent="0.2">
      <c r="C26" s="3" t="s">
        <v>59</v>
      </c>
      <c r="D26" s="3">
        <v>16.582999999999998</v>
      </c>
      <c r="E26" s="3">
        <v>27.777999999999999</v>
      </c>
      <c r="F26" s="3">
        <v>48.706000000000003</v>
      </c>
      <c r="G26" s="3">
        <v>917.41499999999996</v>
      </c>
      <c r="H26" s="3">
        <v>884.30700000000002</v>
      </c>
      <c r="I26" s="3">
        <v>19.533999999999999</v>
      </c>
      <c r="J26" s="3">
        <v>443.41</v>
      </c>
      <c r="K26" s="3">
        <v>-0.254</v>
      </c>
      <c r="L26" s="3">
        <v>4.0460000000000003</v>
      </c>
      <c r="M26" s="3">
        <v>9.3420000000000005</v>
      </c>
    </row>
    <row r="27" spans="3:13" ht="12.75" x14ac:dyDescent="0.2">
      <c r="C27" s="3" t="s">
        <v>60</v>
      </c>
      <c r="D27" s="3" t="s">
        <v>61</v>
      </c>
      <c r="E27" s="3" t="s">
        <v>62</v>
      </c>
      <c r="F27" s="3" t="s">
        <v>63</v>
      </c>
      <c r="G27" s="3" t="s">
        <v>64</v>
      </c>
      <c r="H27" s="3" t="s">
        <v>65</v>
      </c>
      <c r="I27" s="3" t="s">
        <v>66</v>
      </c>
      <c r="J27" s="3" t="s">
        <v>67</v>
      </c>
      <c r="K27" s="3" t="s">
        <v>68</v>
      </c>
      <c r="L27" s="3" t="s">
        <v>69</v>
      </c>
      <c r="M27" s="3" t="s">
        <v>70</v>
      </c>
    </row>
    <row r="28" spans="3:13" ht="12.75" x14ac:dyDescent="0.2"/>
    <row r="29" spans="3:13" ht="12.75" x14ac:dyDescent="0.2">
      <c r="C29" s="3" t="s">
        <v>71</v>
      </c>
      <c r="D29" s="3">
        <v>210.55</v>
      </c>
      <c r="E29" s="3">
        <v>271.56400000000002</v>
      </c>
      <c r="F29" s="3">
        <v>314.37700000000001</v>
      </c>
      <c r="G29" s="3">
        <v>249.63</v>
      </c>
      <c r="H29" s="3">
        <v>247.91800000000001</v>
      </c>
      <c r="I29" s="3">
        <v>281.53899999999999</v>
      </c>
      <c r="J29" s="3">
        <v>165.51</v>
      </c>
      <c r="K29" s="3">
        <v>172.03800000000001</v>
      </c>
      <c r="L29" s="3">
        <v>229.386</v>
      </c>
      <c r="M29" s="3">
        <v>221.642</v>
      </c>
    </row>
    <row r="30" spans="3:13" ht="12.75" x14ac:dyDescent="0.2">
      <c r="C30" s="3" t="s">
        <v>72</v>
      </c>
      <c r="D30" s="3">
        <v>107.736</v>
      </c>
      <c r="E30" s="3">
        <v>184.83199999999999</v>
      </c>
      <c r="F30" s="3">
        <v>251.55699999999999</v>
      </c>
      <c r="G30" s="3">
        <v>174.83500000000001</v>
      </c>
      <c r="H30" s="3">
        <v>185.56100000000001</v>
      </c>
      <c r="I30" s="3">
        <v>247.798</v>
      </c>
      <c r="J30" s="3">
        <v>218.499</v>
      </c>
      <c r="K30" s="3">
        <v>232.09899999999999</v>
      </c>
      <c r="L30" s="3">
        <v>245.572</v>
      </c>
      <c r="M30" s="3">
        <v>269.84199999999998</v>
      </c>
    </row>
    <row r="31" spans="3:13" ht="12.75" x14ac:dyDescent="0.2">
      <c r="C31" s="3" t="s">
        <v>73</v>
      </c>
      <c r="D31" s="3">
        <v>54.348999999999997</v>
      </c>
      <c r="E31" s="3">
        <v>268.399</v>
      </c>
      <c r="F31" s="3">
        <v>168.81100000000001</v>
      </c>
      <c r="G31" s="3">
        <v>277.964</v>
      </c>
      <c r="H31" s="3">
        <v>276.959</v>
      </c>
      <c r="I31" s="3">
        <v>121.577</v>
      </c>
      <c r="J31" s="3">
        <v>120.89400000000001</v>
      </c>
      <c r="K31" s="3">
        <v>137.04499999999999</v>
      </c>
      <c r="L31" s="3">
        <v>280.85199999999998</v>
      </c>
      <c r="M31" s="3">
        <v>287.44400000000002</v>
      </c>
    </row>
    <row r="32" spans="3:13" ht="12.75" x14ac:dyDescent="0.2">
      <c r="C32" s="3" t="s">
        <v>74</v>
      </c>
      <c r="D32" s="3">
        <v>2.0329999999999999</v>
      </c>
      <c r="E32" s="3">
        <v>2.3439999999999999</v>
      </c>
      <c r="F32" s="3">
        <v>3.044</v>
      </c>
      <c r="G32" s="3">
        <v>3.0880000000000001</v>
      </c>
      <c r="H32" s="3">
        <v>3.52</v>
      </c>
      <c r="I32" s="3">
        <v>1.5029999999999999</v>
      </c>
      <c r="J32" s="3">
        <v>1.4390000000000001</v>
      </c>
      <c r="K32" s="3">
        <v>5.9809999999999999</v>
      </c>
      <c r="L32" s="3">
        <v>0.88500000000000001</v>
      </c>
      <c r="M32" s="3">
        <v>0.94799999999999995</v>
      </c>
    </row>
    <row r="33" spans="3:13" ht="12.75" x14ac:dyDescent="0.2">
      <c r="C33" s="3" t="s">
        <v>75</v>
      </c>
      <c r="D33" s="3">
        <v>2.14</v>
      </c>
      <c r="E33" s="3">
        <v>2.3439999999999999</v>
      </c>
      <c r="F33" s="3">
        <v>1.66</v>
      </c>
      <c r="G33" s="3">
        <v>3.8940000000000001</v>
      </c>
      <c r="H33" s="3">
        <v>2.8919999999999999</v>
      </c>
      <c r="I33" s="3">
        <v>2.5950000000000002</v>
      </c>
      <c r="J33" s="3">
        <v>55.344000000000001</v>
      </c>
      <c r="K33" s="3">
        <v>61.969000000000001</v>
      </c>
      <c r="L33" s="3">
        <v>62.341000000000001</v>
      </c>
      <c r="M33" s="3">
        <v>71.081999999999994</v>
      </c>
    </row>
    <row r="34" spans="3:13" ht="12.75" x14ac:dyDescent="0.2">
      <c r="C34" s="3" t="s">
        <v>76</v>
      </c>
      <c r="D34" s="3">
        <v>0.214</v>
      </c>
      <c r="E34" s="3">
        <v>35.865000000000002</v>
      </c>
      <c r="F34" s="3">
        <v>39.573999999999998</v>
      </c>
      <c r="G34" s="3">
        <v>378.40699999999998</v>
      </c>
      <c r="H34" s="3">
        <v>456.61099999999999</v>
      </c>
      <c r="I34" s="3">
        <v>111.331</v>
      </c>
      <c r="J34" s="3">
        <v>233.28399999999999</v>
      </c>
      <c r="K34" s="3">
        <v>89.2</v>
      </c>
      <c r="L34" s="3">
        <v>78.527000000000001</v>
      </c>
      <c r="M34" s="3">
        <v>84.08</v>
      </c>
    </row>
    <row r="35" spans="3:13" ht="12.75" x14ac:dyDescent="0.2">
      <c r="C35" s="3" t="s">
        <v>77</v>
      </c>
      <c r="D35" s="3">
        <v>377.02199999999999</v>
      </c>
      <c r="E35" s="3">
        <v>765.34900000000005</v>
      </c>
      <c r="F35" s="3">
        <v>779.02300000000002</v>
      </c>
      <c r="G35" s="3" t="s">
        <v>78</v>
      </c>
      <c r="H35" s="3" t="s">
        <v>79</v>
      </c>
      <c r="I35" s="3">
        <v>766.34299999999996</v>
      </c>
      <c r="J35" s="3">
        <v>794.97199999999998</v>
      </c>
      <c r="K35" s="3">
        <v>698.33199999999999</v>
      </c>
      <c r="L35" s="3">
        <v>897.56299999999999</v>
      </c>
      <c r="M35" s="3">
        <v>935.03800000000001</v>
      </c>
    </row>
    <row r="36" spans="3:13" ht="12.75" x14ac:dyDescent="0.2"/>
    <row r="37" spans="3:13" ht="12.75" x14ac:dyDescent="0.2">
      <c r="C37" s="3" t="s">
        <v>80</v>
      </c>
      <c r="D37" s="3">
        <v>426.12900000000002</v>
      </c>
      <c r="E37" s="3" t="s">
        <v>81</v>
      </c>
      <c r="F37" s="3" t="s">
        <v>82</v>
      </c>
      <c r="G37" s="3" t="s">
        <v>83</v>
      </c>
      <c r="H37" s="3" t="s">
        <v>84</v>
      </c>
      <c r="I37" s="3" t="s">
        <v>85</v>
      </c>
      <c r="J37" s="3" t="s">
        <v>86</v>
      </c>
      <c r="K37" s="3" t="s">
        <v>87</v>
      </c>
      <c r="L37" s="3" t="s">
        <v>88</v>
      </c>
      <c r="M37" s="3" t="s">
        <v>89</v>
      </c>
    </row>
    <row r="38" spans="3:13" ht="12.75" x14ac:dyDescent="0.2">
      <c r="C38" s="3" t="s">
        <v>90</v>
      </c>
      <c r="D38" s="3">
        <v>5.5629999999999997</v>
      </c>
      <c r="E38" s="3">
        <v>3.7509999999999999</v>
      </c>
      <c r="F38" s="3">
        <v>2.3519999999999999</v>
      </c>
      <c r="G38" s="3">
        <v>3.8940000000000001</v>
      </c>
      <c r="H38" s="3">
        <v>5.1539999999999999</v>
      </c>
      <c r="I38" s="3">
        <v>4.2350000000000003</v>
      </c>
      <c r="J38" s="3">
        <v>233.93799999999999</v>
      </c>
      <c r="K38" s="3">
        <v>262.51100000000002</v>
      </c>
      <c r="L38" s="3">
        <v>283.887</v>
      </c>
      <c r="M38" s="3">
        <v>327.25</v>
      </c>
    </row>
    <row r="39" spans="3:13" ht="12.75" x14ac:dyDescent="0.2">
      <c r="C39" s="3" t="s">
        <v>91</v>
      </c>
      <c r="D39" s="3">
        <v>67.83</v>
      </c>
      <c r="E39" s="3">
        <v>212.375</v>
      </c>
      <c r="F39" s="3">
        <v>211.70599999999999</v>
      </c>
      <c r="G39" s="3">
        <v>361.21899999999999</v>
      </c>
      <c r="H39" s="3">
        <v>267.02699999999999</v>
      </c>
      <c r="I39" s="3">
        <v>264.87299999999999</v>
      </c>
      <c r="J39" s="3">
        <v>265.339</v>
      </c>
      <c r="K39" s="3">
        <v>274.726</v>
      </c>
      <c r="L39" s="3">
        <v>282.875</v>
      </c>
      <c r="M39" s="3">
        <v>318.44900000000001</v>
      </c>
    </row>
    <row r="40" spans="3:13" ht="12.75" x14ac:dyDescent="0.2">
      <c r="C40" s="3" t="s">
        <v>92</v>
      </c>
      <c r="D40" s="3">
        <v>876.54399999999998</v>
      </c>
      <c r="E40" s="3" t="s">
        <v>93</v>
      </c>
      <c r="F40" s="3" t="s">
        <v>94</v>
      </c>
      <c r="G40" s="3" t="s">
        <v>95</v>
      </c>
      <c r="H40" s="3" t="s">
        <v>96</v>
      </c>
      <c r="I40" s="3" t="s">
        <v>97</v>
      </c>
      <c r="J40" s="3" t="s">
        <v>98</v>
      </c>
      <c r="K40" s="3" t="s">
        <v>99</v>
      </c>
      <c r="L40" s="3" t="s">
        <v>100</v>
      </c>
      <c r="M40" s="3" t="s">
        <v>101</v>
      </c>
    </row>
    <row r="41" spans="3:13" ht="12.75" x14ac:dyDescent="0.2"/>
    <row r="42" spans="3:13" ht="12.75" x14ac:dyDescent="0.2">
      <c r="C42" s="3" t="s">
        <v>102</v>
      </c>
      <c r="D42" s="3">
        <v>420.245</v>
      </c>
      <c r="E42" s="3">
        <v>455.10700000000003</v>
      </c>
      <c r="F42" s="3">
        <v>739.86400000000003</v>
      </c>
      <c r="G42" s="3" t="s">
        <v>103</v>
      </c>
      <c r="H42" s="3" t="s">
        <v>104</v>
      </c>
      <c r="I42" s="3" t="s">
        <v>105</v>
      </c>
      <c r="J42" s="3" t="s">
        <v>106</v>
      </c>
      <c r="K42" s="3" t="s">
        <v>107</v>
      </c>
      <c r="L42" s="3" t="s">
        <v>108</v>
      </c>
      <c r="M42" s="3" t="s">
        <v>109</v>
      </c>
    </row>
    <row r="43" spans="3:13" ht="12.75" x14ac:dyDescent="0.2">
      <c r="C43" s="3" t="s">
        <v>110</v>
      </c>
      <c r="D43" s="3">
        <v>47.180999999999997</v>
      </c>
      <c r="E43" s="3">
        <v>54.618000000000002</v>
      </c>
      <c r="F43" s="3">
        <v>70.844999999999999</v>
      </c>
      <c r="G43" s="3">
        <v>72.781000000000006</v>
      </c>
      <c r="H43" s="3">
        <v>86.872</v>
      </c>
      <c r="I43" s="3">
        <v>100.95</v>
      </c>
      <c r="J43" s="3">
        <v>101.26900000000001</v>
      </c>
      <c r="K43" s="3">
        <v>107.524</v>
      </c>
      <c r="L43" s="3">
        <v>108.623</v>
      </c>
      <c r="M43" s="3">
        <v>123.616</v>
      </c>
    </row>
    <row r="44" spans="3:13" ht="12.75" x14ac:dyDescent="0.2">
      <c r="C44" s="3" t="s">
        <v>111</v>
      </c>
      <c r="D44" s="3">
        <v>187.01300000000001</v>
      </c>
      <c r="E44" s="3">
        <v>185.30099999999999</v>
      </c>
      <c r="F44" s="3">
        <v>179.328</v>
      </c>
      <c r="G44" s="3">
        <v>30.751000000000001</v>
      </c>
      <c r="H44" s="3">
        <v>-15.337999999999999</v>
      </c>
      <c r="I44" s="3">
        <v>408.17</v>
      </c>
      <c r="J44" s="3">
        <v>346.721</v>
      </c>
      <c r="K44" s="3">
        <v>103.197</v>
      </c>
      <c r="L44" s="3">
        <v>20.738</v>
      </c>
      <c r="M44" s="3">
        <v>-12.727</v>
      </c>
    </row>
    <row r="45" spans="3:13" ht="12.75" x14ac:dyDescent="0.2">
      <c r="C45" s="3" t="s">
        <v>112</v>
      </c>
      <c r="D45" s="3" t="s">
        <v>27</v>
      </c>
      <c r="E45" s="3" t="s">
        <v>27</v>
      </c>
      <c r="F45" s="3" t="s">
        <v>27</v>
      </c>
      <c r="G45" s="3" t="s">
        <v>27</v>
      </c>
      <c r="H45" s="3" t="s">
        <v>27</v>
      </c>
      <c r="I45" s="3" t="s">
        <v>27</v>
      </c>
      <c r="J45" s="3" t="s">
        <v>27</v>
      </c>
      <c r="K45" s="3" t="s">
        <v>27</v>
      </c>
      <c r="L45" s="3" t="s">
        <v>27</v>
      </c>
      <c r="M45" s="3" t="s">
        <v>27</v>
      </c>
    </row>
    <row r="46" spans="3:13" ht="12.75" x14ac:dyDescent="0.2">
      <c r="C46" s="3" t="s">
        <v>113</v>
      </c>
      <c r="D46" s="3">
        <v>-17.974</v>
      </c>
      <c r="E46" s="3">
        <v>-59.774999999999999</v>
      </c>
      <c r="F46" s="3">
        <v>-105.438</v>
      </c>
      <c r="G46" s="3">
        <v>-158.31800000000001</v>
      </c>
      <c r="H46" s="3">
        <v>-118.679</v>
      </c>
      <c r="I46" s="3">
        <v>-138.92500000000001</v>
      </c>
      <c r="J46" s="3">
        <v>-89.623999999999995</v>
      </c>
      <c r="K46" s="3">
        <v>-110.32299999999999</v>
      </c>
      <c r="L46" s="3">
        <v>-87.379000000000005</v>
      </c>
      <c r="M46" s="3">
        <v>-111.295</v>
      </c>
    </row>
    <row r="47" spans="3:13" ht="12.75" x14ac:dyDescent="0.2">
      <c r="C47" s="3" t="s">
        <v>114</v>
      </c>
      <c r="D47" s="3">
        <v>636.46600000000001</v>
      </c>
      <c r="E47" s="3">
        <v>635.25099999999998</v>
      </c>
      <c r="F47" s="3">
        <v>884.59900000000005</v>
      </c>
      <c r="G47" s="3" t="s">
        <v>115</v>
      </c>
      <c r="H47" s="3" t="s">
        <v>116</v>
      </c>
      <c r="I47" s="3" t="s">
        <v>117</v>
      </c>
      <c r="J47" s="3" t="s">
        <v>118</v>
      </c>
      <c r="K47" s="3" t="s">
        <v>119</v>
      </c>
      <c r="L47" s="3" t="s">
        <v>120</v>
      </c>
      <c r="M47" s="3" t="s">
        <v>121</v>
      </c>
    </row>
    <row r="48" spans="3:13" ht="12.75" x14ac:dyDescent="0.2">
      <c r="C48" s="3" t="s">
        <v>122</v>
      </c>
      <c r="D48" s="3" t="s">
        <v>27</v>
      </c>
      <c r="E48" s="3">
        <v>174.40100000000001</v>
      </c>
      <c r="F48" s="3" t="s">
        <v>27</v>
      </c>
      <c r="G48" s="3" t="s">
        <v>27</v>
      </c>
      <c r="H48" s="3" t="s">
        <v>27</v>
      </c>
      <c r="I48" s="3" t="s">
        <v>27</v>
      </c>
      <c r="J48" s="3" t="s">
        <v>27</v>
      </c>
      <c r="K48" s="3" t="s">
        <v>27</v>
      </c>
      <c r="L48" s="3" t="s">
        <v>27</v>
      </c>
      <c r="M48" s="3" t="s">
        <v>27</v>
      </c>
    </row>
    <row r="49" spans="3:13" ht="12.75" x14ac:dyDescent="0.2">
      <c r="C49" s="3" t="s">
        <v>123</v>
      </c>
      <c r="D49" s="3">
        <v>10.164</v>
      </c>
      <c r="E49" s="3">
        <v>8.0869999999999997</v>
      </c>
      <c r="F49" s="3">
        <v>9.1319999999999997</v>
      </c>
      <c r="G49" s="3">
        <v>7.117</v>
      </c>
      <c r="H49" s="3">
        <v>7.6689999999999996</v>
      </c>
      <c r="I49" s="3" t="s">
        <v>27</v>
      </c>
      <c r="J49" s="3" t="s">
        <v>27</v>
      </c>
      <c r="K49" s="3" t="s">
        <v>27</v>
      </c>
      <c r="L49" s="3" t="s">
        <v>27</v>
      </c>
      <c r="M49" s="3" t="s">
        <v>27</v>
      </c>
    </row>
    <row r="50" spans="3:13" ht="12.75" x14ac:dyDescent="0.2">
      <c r="C50" s="3" t="s">
        <v>124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125</v>
      </c>
      <c r="D51" s="3">
        <v>646.62900000000002</v>
      </c>
      <c r="E51" s="3">
        <v>817.73900000000003</v>
      </c>
      <c r="F51" s="3">
        <v>893.73199999999997</v>
      </c>
      <c r="G51" s="3" t="s">
        <v>126</v>
      </c>
      <c r="H51" s="3" t="s">
        <v>127</v>
      </c>
      <c r="I51" s="3" t="s">
        <v>117</v>
      </c>
      <c r="J51" s="3" t="s">
        <v>118</v>
      </c>
      <c r="K51" s="3" t="s">
        <v>119</v>
      </c>
      <c r="L51" s="3" t="s">
        <v>120</v>
      </c>
      <c r="M51" s="3" t="s">
        <v>121</v>
      </c>
    </row>
    <row r="52" spans="3:13" ht="12.75" x14ac:dyDescent="0.2"/>
    <row r="53" spans="3:13" ht="12.75" x14ac:dyDescent="0.2">
      <c r="C53" s="3" t="s">
        <v>128</v>
      </c>
      <c r="D53" s="3" t="s">
        <v>61</v>
      </c>
      <c r="E53" s="3" t="s">
        <v>62</v>
      </c>
      <c r="F53" s="3" t="s">
        <v>63</v>
      </c>
      <c r="G53" s="3" t="s">
        <v>64</v>
      </c>
      <c r="H53" s="3" t="s">
        <v>65</v>
      </c>
      <c r="I53" s="3" t="s">
        <v>66</v>
      </c>
      <c r="J53" s="3" t="s">
        <v>67</v>
      </c>
      <c r="K53" s="3" t="s">
        <v>68</v>
      </c>
      <c r="L53" s="3" t="s">
        <v>69</v>
      </c>
      <c r="M53" s="3" t="s">
        <v>70</v>
      </c>
    </row>
    <row r="54" spans="3:13" ht="12.75" x14ac:dyDescent="0.2"/>
    <row r="55" spans="3:13" ht="12.75" x14ac:dyDescent="0.2">
      <c r="C55" s="3" t="s">
        <v>129</v>
      </c>
      <c r="D55" s="3">
        <v>50.497999999999998</v>
      </c>
      <c r="E55" s="3">
        <v>101.03100000000001</v>
      </c>
      <c r="F55" s="3">
        <v>106.68300000000001</v>
      </c>
      <c r="G55" s="3">
        <v>104.874</v>
      </c>
      <c r="H55" s="3">
        <v>115.536</v>
      </c>
      <c r="I55" s="3">
        <v>233.31800000000001</v>
      </c>
      <c r="J55" s="3">
        <v>205.285</v>
      </c>
      <c r="K55" s="3">
        <v>146.46100000000001</v>
      </c>
      <c r="L55" s="3">
        <v>162.36600000000001</v>
      </c>
      <c r="M55" s="3">
        <v>165.994</v>
      </c>
    </row>
    <row r="56" spans="3:13" ht="12.75" x14ac:dyDescent="0.2">
      <c r="C56" s="3" t="s">
        <v>130</v>
      </c>
      <c r="D56" s="3">
        <v>490.214</v>
      </c>
      <c r="E56" s="3" t="s">
        <v>131</v>
      </c>
      <c r="F56" s="3" t="s">
        <v>132</v>
      </c>
      <c r="G56" s="3" t="s">
        <v>133</v>
      </c>
      <c r="H56" s="3" t="s">
        <v>134</v>
      </c>
      <c r="I56" s="3" t="s">
        <v>135</v>
      </c>
      <c r="J56" s="3" t="s">
        <v>136</v>
      </c>
      <c r="K56" s="3" t="s">
        <v>137</v>
      </c>
      <c r="L56" s="3" t="s">
        <v>138</v>
      </c>
      <c r="M56" s="3" t="s">
        <v>139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29373-784D-4B30-9139-11E7D8442F0D}">
  <dimension ref="C1:M48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140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141</v>
      </c>
      <c r="D12" s="3" t="s">
        <v>142</v>
      </c>
      <c r="E12" s="3" t="s">
        <v>143</v>
      </c>
      <c r="F12" s="3" t="s">
        <v>144</v>
      </c>
      <c r="G12" s="3" t="s">
        <v>145</v>
      </c>
      <c r="H12" s="3" t="s">
        <v>146</v>
      </c>
      <c r="I12" s="3" t="s">
        <v>147</v>
      </c>
      <c r="J12" s="3" t="s">
        <v>148</v>
      </c>
      <c r="K12" s="3" t="s">
        <v>149</v>
      </c>
      <c r="L12" s="3" t="s">
        <v>150</v>
      </c>
      <c r="M12" s="3" t="s">
        <v>151</v>
      </c>
    </row>
    <row r="13" spans="3:13" x14ac:dyDescent="0.2">
      <c r="C13" s="3" t="s">
        <v>152</v>
      </c>
      <c r="D13" s="3" t="s">
        <v>153</v>
      </c>
      <c r="E13" s="3" t="s">
        <v>154</v>
      </c>
      <c r="F13" s="3" t="s">
        <v>155</v>
      </c>
      <c r="G13" s="3" t="s">
        <v>156</v>
      </c>
      <c r="H13" s="3" t="s">
        <v>157</v>
      </c>
      <c r="I13" s="3" t="s">
        <v>158</v>
      </c>
      <c r="J13" s="3" t="s">
        <v>159</v>
      </c>
      <c r="K13" s="3" t="s">
        <v>160</v>
      </c>
      <c r="L13" s="3" t="s">
        <v>161</v>
      </c>
      <c r="M13" s="3" t="s">
        <v>162</v>
      </c>
    </row>
    <row r="15" spans="3:13" x14ac:dyDescent="0.2">
      <c r="C15" s="3" t="s">
        <v>163</v>
      </c>
      <c r="D15" s="3" t="s">
        <v>164</v>
      </c>
      <c r="E15" s="3" t="s">
        <v>165</v>
      </c>
      <c r="F15" s="3">
        <v>-742.77</v>
      </c>
      <c r="G15" s="3" t="s">
        <v>166</v>
      </c>
      <c r="H15" s="3" t="s">
        <v>167</v>
      </c>
      <c r="I15" s="3" t="s">
        <v>168</v>
      </c>
      <c r="J15" s="3">
        <v>-960.61300000000006</v>
      </c>
      <c r="K15" s="3" t="s">
        <v>169</v>
      </c>
      <c r="L15" s="3" t="s">
        <v>170</v>
      </c>
      <c r="M15" s="3" t="s">
        <v>171</v>
      </c>
    </row>
    <row r="16" spans="3:13" x14ac:dyDescent="0.2">
      <c r="C16" s="3" t="s">
        <v>172</v>
      </c>
      <c r="D16" s="3">
        <v>294.642</v>
      </c>
      <c r="E16" s="3">
        <v>324.072</v>
      </c>
      <c r="F16" s="3">
        <v>900.09699999999998</v>
      </c>
      <c r="G16" s="3" t="s">
        <v>173</v>
      </c>
      <c r="H16" s="3" t="s">
        <v>174</v>
      </c>
      <c r="I16" s="3" t="s">
        <v>175</v>
      </c>
      <c r="J16" s="3" t="s">
        <v>176</v>
      </c>
      <c r="K16" s="3" t="s">
        <v>177</v>
      </c>
      <c r="L16" s="3" t="s">
        <v>178</v>
      </c>
      <c r="M16" s="3" t="s">
        <v>179</v>
      </c>
    </row>
    <row r="17" spans="3:13" x14ac:dyDescent="0.2">
      <c r="C17" s="3" t="s">
        <v>180</v>
      </c>
      <c r="D17" s="3" t="s">
        <v>181</v>
      </c>
      <c r="E17" s="3" t="s">
        <v>182</v>
      </c>
      <c r="F17" s="3" t="s">
        <v>183</v>
      </c>
      <c r="G17" s="3" t="s">
        <v>184</v>
      </c>
      <c r="H17" s="3" t="s">
        <v>185</v>
      </c>
      <c r="I17" s="3" t="s">
        <v>186</v>
      </c>
      <c r="J17" s="3" t="s">
        <v>187</v>
      </c>
      <c r="K17" s="3" t="s">
        <v>188</v>
      </c>
      <c r="L17" s="3" t="s">
        <v>189</v>
      </c>
      <c r="M17" s="3" t="s">
        <v>190</v>
      </c>
    </row>
    <row r="19" spans="3:13" x14ac:dyDescent="0.2">
      <c r="C19" s="3" t="s">
        <v>191</v>
      </c>
      <c r="D19" s="3">
        <v>-3.3170000000000002</v>
      </c>
      <c r="E19" s="3">
        <v>-3.399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</row>
    <row r="20" spans="3:13" x14ac:dyDescent="0.2">
      <c r="C20" s="3" t="s">
        <v>192</v>
      </c>
      <c r="D20" s="3">
        <v>0</v>
      </c>
      <c r="E20" s="3">
        <v>-0.46899999999999997</v>
      </c>
      <c r="F20" s="3">
        <v>-24.907</v>
      </c>
      <c r="G20" s="3">
        <v>-511.88299999999998</v>
      </c>
      <c r="H20" s="3">
        <v>-581.32500000000005</v>
      </c>
      <c r="I20" s="3">
        <v>-662.11500000000001</v>
      </c>
      <c r="J20" s="3">
        <v>-656.54499999999996</v>
      </c>
      <c r="K20" s="3">
        <v>-588.64499999999998</v>
      </c>
      <c r="L20" s="3">
        <v>-630.87400000000002</v>
      </c>
      <c r="M20" s="3">
        <v>-759.024</v>
      </c>
    </row>
    <row r="21" spans="3:13" x14ac:dyDescent="0.2">
      <c r="C21" s="3" t="s">
        <v>193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</row>
    <row r="22" spans="3:13" x14ac:dyDescent="0.2">
      <c r="C22" s="3" t="s">
        <v>194</v>
      </c>
      <c r="D22" s="3">
        <v>-210.65700000000001</v>
      </c>
      <c r="E22" s="3">
        <v>-326.416</v>
      </c>
      <c r="F22" s="3">
        <v>-832.71100000000001</v>
      </c>
      <c r="G22" s="3">
        <v>-624.41099999999994</v>
      </c>
      <c r="H22" s="3">
        <v>-771.16</v>
      </c>
      <c r="I22" s="3">
        <v>-620.45100000000002</v>
      </c>
      <c r="J22" s="3">
        <v>-638.62</v>
      </c>
      <c r="K22" s="3">
        <v>-918.97799999999995</v>
      </c>
      <c r="L22" s="3">
        <v>-737.72699999999998</v>
      </c>
      <c r="M22" s="3">
        <v>-830.91899999999998</v>
      </c>
    </row>
    <row r="23" spans="3:13" x14ac:dyDescent="0.2">
      <c r="C23" s="3" t="s">
        <v>195</v>
      </c>
      <c r="D23" s="3">
        <v>-213.97399999999999</v>
      </c>
      <c r="E23" s="3">
        <v>-330.28399999999999</v>
      </c>
      <c r="F23" s="3">
        <v>-857.61699999999996</v>
      </c>
      <c r="G23" s="3" t="s">
        <v>196</v>
      </c>
      <c r="H23" s="3" t="s">
        <v>197</v>
      </c>
      <c r="I23" s="3" t="s">
        <v>198</v>
      </c>
      <c r="J23" s="3" t="s">
        <v>199</v>
      </c>
      <c r="K23" s="3" t="s">
        <v>200</v>
      </c>
      <c r="L23" s="3" t="s">
        <v>201</v>
      </c>
      <c r="M23" s="3" t="s">
        <v>202</v>
      </c>
    </row>
    <row r="24" spans="3:13" x14ac:dyDescent="0.2">
      <c r="C24" s="3" t="s">
        <v>203</v>
      </c>
      <c r="D24" s="3">
        <v>80.668000000000006</v>
      </c>
      <c r="E24" s="3">
        <v>-6.2119999999999997</v>
      </c>
      <c r="F24" s="3">
        <v>42.48</v>
      </c>
      <c r="G24" s="3">
        <v>5.2370000000000001</v>
      </c>
      <c r="H24" s="3">
        <v>65.248000000000005</v>
      </c>
      <c r="I24" s="3">
        <v>115.703</v>
      </c>
      <c r="J24" s="3">
        <v>93.287000000000006</v>
      </c>
      <c r="K24" s="3">
        <v>-90.218000000000004</v>
      </c>
      <c r="L24" s="3">
        <v>94.965999999999994</v>
      </c>
      <c r="M24" s="3">
        <v>161.255</v>
      </c>
    </row>
    <row r="26" spans="3:13" x14ac:dyDescent="0.2">
      <c r="C26" s="3" t="s">
        <v>204</v>
      </c>
      <c r="D26" s="3">
        <v>-55.204999999999998</v>
      </c>
      <c r="E26" s="3">
        <v>-46.53</v>
      </c>
      <c r="F26" s="3">
        <v>-41.649000000000001</v>
      </c>
      <c r="G26" s="3">
        <v>-57.741</v>
      </c>
      <c r="H26" s="3">
        <v>-107.49</v>
      </c>
      <c r="I26" s="3">
        <v>-106.004</v>
      </c>
      <c r="J26" s="3">
        <v>-101.53</v>
      </c>
      <c r="K26" s="3">
        <v>-103.834</v>
      </c>
      <c r="L26" s="3">
        <v>-87</v>
      </c>
      <c r="M26" s="3">
        <v>-94.506</v>
      </c>
    </row>
    <row r="27" spans="3:13" x14ac:dyDescent="0.2">
      <c r="C27" s="3" t="s">
        <v>205</v>
      </c>
      <c r="D27" s="3">
        <v>25.463000000000001</v>
      </c>
      <c r="E27" s="3">
        <v>-52.741999999999997</v>
      </c>
      <c r="F27" s="3">
        <v>0.83</v>
      </c>
      <c r="G27" s="3">
        <v>-52.503999999999998</v>
      </c>
      <c r="H27" s="3">
        <v>-42.241999999999997</v>
      </c>
      <c r="I27" s="3">
        <v>9.6989999999999998</v>
      </c>
      <c r="J27" s="3">
        <v>-8.2430000000000003</v>
      </c>
      <c r="K27" s="3">
        <v>-194.05199999999999</v>
      </c>
      <c r="L27" s="3">
        <v>7.9669999999999996</v>
      </c>
      <c r="M27" s="3">
        <v>66.75</v>
      </c>
    </row>
    <row r="28" spans="3:13" x14ac:dyDescent="0.2">
      <c r="C28" s="3" t="s">
        <v>206</v>
      </c>
      <c r="D28" s="3" t="s">
        <v>3</v>
      </c>
      <c r="E28" s="3" t="s">
        <v>3</v>
      </c>
      <c r="F28" s="3">
        <v>-1.66</v>
      </c>
      <c r="G28" s="3">
        <v>-23.498999999999999</v>
      </c>
      <c r="H28" s="3">
        <v>2.766</v>
      </c>
      <c r="I28" s="3">
        <v>502.01600000000002</v>
      </c>
      <c r="J28" s="3">
        <v>17.925000000000001</v>
      </c>
      <c r="K28" s="3">
        <v>31.939</v>
      </c>
      <c r="L28" s="3" t="s">
        <v>3</v>
      </c>
      <c r="M28" s="3" t="s">
        <v>3</v>
      </c>
    </row>
    <row r="29" spans="3:13" x14ac:dyDescent="0.2">
      <c r="C29" s="3" t="s">
        <v>207</v>
      </c>
      <c r="D29" s="3">
        <v>-1.9259999999999999</v>
      </c>
      <c r="E29" s="3">
        <v>71.963999999999999</v>
      </c>
      <c r="F29" s="3">
        <v>20.893999999999998</v>
      </c>
      <c r="G29" s="3">
        <v>-28.468</v>
      </c>
      <c r="H29" s="3">
        <v>37.716000000000001</v>
      </c>
      <c r="I29" s="3">
        <v>11.337999999999999</v>
      </c>
      <c r="J29" s="3">
        <v>-5.8879999999999999</v>
      </c>
      <c r="K29" s="3">
        <v>-5.4720000000000004</v>
      </c>
      <c r="L29" s="3">
        <v>-12.013</v>
      </c>
      <c r="M29" s="3">
        <v>-26.672999999999998</v>
      </c>
    </row>
    <row r="30" spans="3:13" x14ac:dyDescent="0.2">
      <c r="C30" s="3" t="s">
        <v>208</v>
      </c>
      <c r="D30" s="3">
        <v>23.536999999999999</v>
      </c>
      <c r="E30" s="3">
        <v>19.222000000000001</v>
      </c>
      <c r="F30" s="3">
        <v>20.064</v>
      </c>
      <c r="G30" s="3">
        <v>-104.471</v>
      </c>
      <c r="H30" s="3">
        <v>-1.76</v>
      </c>
      <c r="I30" s="3">
        <v>523.053</v>
      </c>
      <c r="J30" s="3">
        <v>3.794</v>
      </c>
      <c r="K30" s="3">
        <v>-167.584</v>
      </c>
      <c r="L30" s="3">
        <v>-4.0460000000000003</v>
      </c>
      <c r="M30" s="3">
        <v>40.076999999999998</v>
      </c>
    </row>
    <row r="32" spans="3:13" x14ac:dyDescent="0.2">
      <c r="C32" s="3" t="s">
        <v>209</v>
      </c>
      <c r="D32" s="3">
        <v>-5.3490000000000002</v>
      </c>
      <c r="E32" s="3">
        <v>-6.5629999999999997</v>
      </c>
      <c r="F32" s="3" t="s">
        <v>3</v>
      </c>
      <c r="G32" s="3" t="s">
        <v>3</v>
      </c>
      <c r="H32" s="3" t="s">
        <v>3</v>
      </c>
      <c r="I32" s="3" t="s">
        <v>3</v>
      </c>
      <c r="J32" s="3" t="s">
        <v>3</v>
      </c>
      <c r="K32" s="3" t="s">
        <v>3</v>
      </c>
      <c r="L32" s="3" t="s">
        <v>3</v>
      </c>
      <c r="M32" s="3" t="s">
        <v>3</v>
      </c>
    </row>
    <row r="33" spans="3:13" x14ac:dyDescent="0.2">
      <c r="C33" s="3" t="s">
        <v>210</v>
      </c>
      <c r="D33" s="3">
        <v>18.187999999999999</v>
      </c>
      <c r="E33" s="3">
        <v>12.657999999999999</v>
      </c>
      <c r="F33" s="3">
        <v>20.064</v>
      </c>
      <c r="G33" s="3">
        <v>-104.471</v>
      </c>
      <c r="H33" s="3">
        <v>-1.76</v>
      </c>
      <c r="I33" s="3">
        <v>523.053</v>
      </c>
      <c r="J33" s="3">
        <v>3.794</v>
      </c>
      <c r="K33" s="3">
        <v>-167.584</v>
      </c>
      <c r="L33" s="3">
        <v>-4.0460000000000003</v>
      </c>
      <c r="M33" s="3">
        <v>40.076999999999998</v>
      </c>
    </row>
    <row r="35" spans="3:13" x14ac:dyDescent="0.2">
      <c r="C35" s="3" t="s">
        <v>211</v>
      </c>
      <c r="D35" s="3">
        <v>0</v>
      </c>
      <c r="E35" s="3">
        <v>-0.93799999999999994</v>
      </c>
      <c r="F35" s="3">
        <v>-23.108000000000001</v>
      </c>
      <c r="G35" s="3">
        <v>23.498999999999999</v>
      </c>
      <c r="H35" s="3">
        <v>-2.766</v>
      </c>
      <c r="I35" s="3">
        <v>-502.01600000000002</v>
      </c>
      <c r="J35" s="3">
        <v>-17.925000000000001</v>
      </c>
      <c r="K35" s="3">
        <v>-31.939</v>
      </c>
      <c r="L35" s="3">
        <v>0</v>
      </c>
      <c r="M35" s="3">
        <v>0</v>
      </c>
    </row>
    <row r="36" spans="3:13" x14ac:dyDescent="0.2">
      <c r="C36" s="3" t="s">
        <v>212</v>
      </c>
      <c r="D36" s="3">
        <v>18.187999999999999</v>
      </c>
      <c r="E36" s="3">
        <v>11.72</v>
      </c>
      <c r="F36" s="3">
        <v>-3.044</v>
      </c>
      <c r="G36" s="3">
        <v>-80.971999999999994</v>
      </c>
      <c r="H36" s="3">
        <v>-4.5259999999999998</v>
      </c>
      <c r="I36" s="3">
        <v>21.036999999999999</v>
      </c>
      <c r="J36" s="3">
        <v>-14.131</v>
      </c>
      <c r="K36" s="3">
        <v>-199.523</v>
      </c>
      <c r="L36" s="3">
        <v>-4.0460000000000003</v>
      </c>
      <c r="M36" s="3">
        <v>40.076999999999998</v>
      </c>
    </row>
    <row r="38" spans="3:13" x14ac:dyDescent="0.2">
      <c r="C38" s="3" t="s">
        <v>213</v>
      </c>
      <c r="D38" s="3">
        <v>0.19</v>
      </c>
      <c r="E38" s="3">
        <v>0.12</v>
      </c>
      <c r="F38" s="3">
        <v>-0.03</v>
      </c>
      <c r="G38" s="3">
        <v>-0.63</v>
      </c>
      <c r="H38" s="3">
        <v>-3.3000000000000002E-2</v>
      </c>
      <c r="I38" s="3">
        <v>0.15</v>
      </c>
      <c r="J38" s="3">
        <v>-0.1</v>
      </c>
      <c r="K38" s="3">
        <v>-1.28</v>
      </c>
      <c r="L38" s="3">
        <v>-2.5000000000000001E-2</v>
      </c>
      <c r="M38" s="3">
        <v>0.25</v>
      </c>
    </row>
    <row r="39" spans="3:13" x14ac:dyDescent="0.2">
      <c r="C39" s="3" t="s">
        <v>214</v>
      </c>
      <c r="D39" s="3">
        <v>0.19</v>
      </c>
      <c r="E39" s="3">
        <v>0.12</v>
      </c>
      <c r="F39" s="3">
        <v>-0.03</v>
      </c>
      <c r="G39" s="3">
        <v>-0.63</v>
      </c>
      <c r="H39" s="3">
        <v>-3.7999999999999999E-2</v>
      </c>
      <c r="I39" s="3">
        <v>0.15</v>
      </c>
      <c r="J39" s="3">
        <v>-0.1</v>
      </c>
      <c r="K39" s="3">
        <v>-1.29</v>
      </c>
      <c r="L39" s="3">
        <v>-2.5000000000000001E-2</v>
      </c>
      <c r="M39" s="3">
        <v>0.24</v>
      </c>
    </row>
    <row r="40" spans="3:13" x14ac:dyDescent="0.2">
      <c r="C40" s="3" t="s">
        <v>215</v>
      </c>
      <c r="D40" s="3">
        <v>94.75</v>
      </c>
      <c r="E40" s="3">
        <v>93.777000000000001</v>
      </c>
      <c r="F40" s="3">
        <v>103.03700000000001</v>
      </c>
      <c r="G40" s="3">
        <v>128.29</v>
      </c>
      <c r="H40" s="3">
        <v>139.078</v>
      </c>
      <c r="I40" s="3">
        <v>139.09700000000001</v>
      </c>
      <c r="J40" s="3">
        <v>135.22399999999999</v>
      </c>
      <c r="K40" s="3">
        <v>155.446</v>
      </c>
      <c r="L40" s="3">
        <v>160.77799999999999</v>
      </c>
      <c r="M40" s="3">
        <v>160.76300000000001</v>
      </c>
    </row>
    <row r="41" spans="3:13" x14ac:dyDescent="0.2">
      <c r="C41" s="3" t="s">
        <v>216</v>
      </c>
      <c r="D41" s="3">
        <v>95.632999999999996</v>
      </c>
      <c r="E41" s="3">
        <v>95.9</v>
      </c>
      <c r="F41" s="3">
        <v>103.03700000000001</v>
      </c>
      <c r="G41" s="3">
        <v>128.29</v>
      </c>
      <c r="H41" s="3">
        <v>139.078</v>
      </c>
      <c r="I41" s="3">
        <v>141.43600000000001</v>
      </c>
      <c r="J41" s="3">
        <v>135.22399999999999</v>
      </c>
      <c r="K41" s="3">
        <v>155.446</v>
      </c>
      <c r="L41" s="3">
        <v>160.77799999999999</v>
      </c>
      <c r="M41" s="3">
        <v>161.88499999999999</v>
      </c>
    </row>
    <row r="43" spans="3:13" x14ac:dyDescent="0.2">
      <c r="C43" s="3" t="s">
        <v>217</v>
      </c>
      <c r="D43" s="3">
        <v>206.27099999999999</v>
      </c>
      <c r="E43" s="3">
        <v>203.351</v>
      </c>
      <c r="F43" s="3">
        <v>235.78200000000001</v>
      </c>
      <c r="G43" s="3">
        <v>261.71600000000001</v>
      </c>
      <c r="H43" s="3">
        <v>343.21300000000002</v>
      </c>
      <c r="I43" s="3">
        <v>328.803</v>
      </c>
      <c r="J43" s="3">
        <v>350.12200000000001</v>
      </c>
      <c r="K43" s="3">
        <v>398.28300000000002</v>
      </c>
      <c r="L43" s="3">
        <v>428.04300000000001</v>
      </c>
      <c r="M43" s="3">
        <v>520.45799999999997</v>
      </c>
    </row>
    <row r="44" spans="3:13" x14ac:dyDescent="0.2">
      <c r="C44" s="3" t="s">
        <v>218</v>
      </c>
      <c r="D44" s="3">
        <v>101.745</v>
      </c>
      <c r="E44" s="3">
        <v>73.605000000000004</v>
      </c>
      <c r="F44" s="3">
        <v>58.253999999999998</v>
      </c>
      <c r="G44" s="3">
        <v>58.816000000000003</v>
      </c>
      <c r="H44" s="3">
        <v>106.107</v>
      </c>
      <c r="I44" s="3">
        <v>94.256</v>
      </c>
      <c r="J44" s="3">
        <v>129.53</v>
      </c>
      <c r="K44" s="3">
        <v>141.11699999999999</v>
      </c>
      <c r="L44" s="3">
        <v>150.98500000000001</v>
      </c>
      <c r="M44" s="3">
        <v>191.71899999999999</v>
      </c>
    </row>
    <row r="46" spans="3:13" x14ac:dyDescent="0.2">
      <c r="C46" s="3" t="s">
        <v>219</v>
      </c>
      <c r="D46" s="3" t="s">
        <v>142</v>
      </c>
      <c r="E46" s="3" t="s">
        <v>143</v>
      </c>
      <c r="F46" s="3" t="s">
        <v>144</v>
      </c>
      <c r="G46" s="3" t="s">
        <v>145</v>
      </c>
      <c r="H46" s="3" t="s">
        <v>146</v>
      </c>
      <c r="I46" s="3" t="s">
        <v>147</v>
      </c>
      <c r="J46" s="3" t="s">
        <v>148</v>
      </c>
      <c r="K46" s="3" t="s">
        <v>149</v>
      </c>
      <c r="L46" s="3" t="s">
        <v>150</v>
      </c>
      <c r="M46" s="3" t="s">
        <v>151</v>
      </c>
    </row>
    <row r="47" spans="3:13" x14ac:dyDescent="0.2">
      <c r="C47" s="3" t="s">
        <v>220</v>
      </c>
      <c r="D47" s="3">
        <v>94.363</v>
      </c>
      <c r="E47" s="3">
        <v>18.401</v>
      </c>
      <c r="F47" s="3">
        <v>24.768000000000001</v>
      </c>
      <c r="G47" s="3">
        <v>12.757</v>
      </c>
      <c r="H47" s="3">
        <v>55.191000000000003</v>
      </c>
      <c r="I47" s="3">
        <v>58.329000000000001</v>
      </c>
      <c r="J47" s="3">
        <v>98.129000000000005</v>
      </c>
      <c r="K47" s="3">
        <v>-66.423000000000002</v>
      </c>
      <c r="L47" s="3">
        <v>130.24700000000001</v>
      </c>
      <c r="M47" s="3">
        <v>173.17</v>
      </c>
    </row>
    <row r="48" spans="3:13" x14ac:dyDescent="0.2">
      <c r="C48" s="3" t="s">
        <v>221</v>
      </c>
      <c r="D48" s="3">
        <v>101.745</v>
      </c>
      <c r="E48" s="3">
        <v>73.605000000000004</v>
      </c>
      <c r="F48" s="3">
        <v>58.253999999999998</v>
      </c>
      <c r="G48" s="3">
        <v>58.816000000000003</v>
      </c>
      <c r="H48" s="3">
        <v>106.107</v>
      </c>
      <c r="I48" s="3">
        <v>94.256</v>
      </c>
      <c r="J48" s="3">
        <v>129.53</v>
      </c>
      <c r="K48" s="3">
        <v>141.11699999999999</v>
      </c>
      <c r="L48" s="3">
        <v>150.98500000000001</v>
      </c>
      <c r="M48" s="3">
        <v>191.71899999999999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1209C-6398-4566-A7B2-49B7FBCA54BB}">
  <dimension ref="C1:M41"/>
  <sheetViews>
    <sheetView workbookViewId="0">
      <selection activeCell="F30" sqref="F30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222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210</v>
      </c>
      <c r="D12" s="3">
        <v>18.187999999999999</v>
      </c>
      <c r="E12" s="3">
        <v>12.657999999999999</v>
      </c>
      <c r="F12" s="3">
        <v>20.064</v>
      </c>
      <c r="G12" s="3">
        <v>-104.471</v>
      </c>
      <c r="H12" s="3">
        <v>-1.76</v>
      </c>
      <c r="I12" s="3">
        <v>523.053</v>
      </c>
      <c r="J12" s="3">
        <v>3.794</v>
      </c>
      <c r="K12" s="3">
        <v>-167.584</v>
      </c>
      <c r="L12" s="3">
        <v>-4.0460000000000003</v>
      </c>
      <c r="M12" s="3">
        <v>40.076999999999998</v>
      </c>
    </row>
    <row r="13" spans="3:13" x14ac:dyDescent="0.2">
      <c r="C13" s="3" t="s">
        <v>223</v>
      </c>
      <c r="D13" s="3">
        <v>104.526</v>
      </c>
      <c r="E13" s="3">
        <v>129.74600000000001</v>
      </c>
      <c r="F13" s="3">
        <v>177.529</v>
      </c>
      <c r="G13" s="3">
        <v>202.9</v>
      </c>
      <c r="H13" s="3">
        <v>237.10599999999999</v>
      </c>
      <c r="I13" s="3">
        <v>234.547</v>
      </c>
      <c r="J13" s="3">
        <v>220.59299999999999</v>
      </c>
      <c r="K13" s="3">
        <v>257.166</v>
      </c>
      <c r="L13" s="3">
        <v>277.05900000000003</v>
      </c>
      <c r="M13" s="3">
        <v>328.73899999999998</v>
      </c>
    </row>
    <row r="14" spans="3:13" x14ac:dyDescent="0.2">
      <c r="C14" s="3" t="s">
        <v>224</v>
      </c>
      <c r="D14" s="3">
        <v>10.378</v>
      </c>
      <c r="E14" s="3">
        <v>7.7359999999999998</v>
      </c>
      <c r="F14" s="3" t="s">
        <v>3</v>
      </c>
      <c r="G14" s="3">
        <v>0.67100000000000004</v>
      </c>
      <c r="H14" s="3">
        <v>2.3889999999999998</v>
      </c>
      <c r="I14" s="3">
        <v>4.7809999999999997</v>
      </c>
      <c r="J14" s="3">
        <v>4.5789999999999997</v>
      </c>
      <c r="K14" s="3">
        <v>4.4539999999999997</v>
      </c>
      <c r="L14" s="3">
        <v>4.2990000000000004</v>
      </c>
      <c r="M14" s="3">
        <v>4.468</v>
      </c>
    </row>
    <row r="15" spans="3:13" x14ac:dyDescent="0.2">
      <c r="C15" s="3" t="s">
        <v>225</v>
      </c>
      <c r="D15" s="3">
        <v>4.2789999999999999</v>
      </c>
      <c r="E15" s="3">
        <v>6.798</v>
      </c>
      <c r="F15" s="3">
        <v>10.516</v>
      </c>
      <c r="G15" s="3">
        <v>9.4</v>
      </c>
      <c r="H15" s="3">
        <v>22.001000000000001</v>
      </c>
      <c r="I15" s="3">
        <v>26.091000000000001</v>
      </c>
      <c r="J15" s="3">
        <v>15.308</v>
      </c>
      <c r="K15" s="3">
        <v>28.122</v>
      </c>
      <c r="L15" s="3">
        <v>22.129000000000001</v>
      </c>
      <c r="M15" s="3">
        <v>23.288</v>
      </c>
    </row>
    <row r="16" spans="3:13" x14ac:dyDescent="0.2">
      <c r="C16" s="3" t="s">
        <v>226</v>
      </c>
      <c r="D16" s="3">
        <v>14.871</v>
      </c>
      <c r="E16" s="3">
        <v>1.758</v>
      </c>
      <c r="F16" s="3">
        <v>-5.258</v>
      </c>
      <c r="G16" s="3">
        <v>-4.1630000000000003</v>
      </c>
      <c r="H16" s="3">
        <v>-10.058</v>
      </c>
      <c r="I16" s="3">
        <v>-14.753</v>
      </c>
      <c r="J16" s="3">
        <v>18.186</v>
      </c>
      <c r="K16" s="3">
        <v>18.068999999999999</v>
      </c>
      <c r="L16" s="3">
        <v>-41.223999999999997</v>
      </c>
      <c r="M16" s="3">
        <v>-14.081</v>
      </c>
    </row>
    <row r="17" spans="3:13" x14ac:dyDescent="0.2">
      <c r="C17" s="3" t="s">
        <v>227</v>
      </c>
      <c r="D17" s="3">
        <v>-1.07</v>
      </c>
      <c r="E17" s="3">
        <v>15.119</v>
      </c>
      <c r="F17" s="3">
        <v>1.3839999999999999</v>
      </c>
      <c r="G17" s="3">
        <v>17.321999999999999</v>
      </c>
      <c r="H17" s="3">
        <v>-2.5139999999999998</v>
      </c>
      <c r="I17" s="3">
        <v>-0.27300000000000002</v>
      </c>
      <c r="J17" s="3">
        <v>-7.0650000000000004</v>
      </c>
      <c r="K17" s="3">
        <v>1.272</v>
      </c>
      <c r="L17" s="3">
        <v>-13.782999999999999</v>
      </c>
      <c r="M17" s="3">
        <v>-30.058</v>
      </c>
    </row>
    <row r="18" spans="3:13" x14ac:dyDescent="0.2">
      <c r="C18" s="3" t="s">
        <v>228</v>
      </c>
      <c r="D18" s="3">
        <v>5.1349999999999998</v>
      </c>
      <c r="E18" s="3">
        <v>-27.542999999999999</v>
      </c>
      <c r="F18" s="3">
        <v>-2.214</v>
      </c>
      <c r="G18" s="3">
        <v>-7.923</v>
      </c>
      <c r="H18" s="3">
        <v>3.7719999999999998</v>
      </c>
      <c r="I18" s="3">
        <v>-2.3220000000000001</v>
      </c>
      <c r="J18" s="3">
        <v>7.7190000000000003</v>
      </c>
      <c r="K18" s="3">
        <v>-1.5269999999999999</v>
      </c>
      <c r="L18" s="3">
        <v>-5.4370000000000003</v>
      </c>
      <c r="M18" s="3">
        <v>-12.997999999999999</v>
      </c>
    </row>
    <row r="19" spans="3:13" x14ac:dyDescent="0.2">
      <c r="C19" s="3" t="s">
        <v>229</v>
      </c>
      <c r="D19" s="3">
        <v>9.4149999999999991</v>
      </c>
      <c r="E19" s="3">
        <v>-79.816999999999993</v>
      </c>
      <c r="F19" s="3">
        <v>150.27000000000001</v>
      </c>
      <c r="G19" s="3">
        <v>248.55600000000001</v>
      </c>
      <c r="H19" s="3">
        <v>99.444000000000003</v>
      </c>
      <c r="I19" s="3">
        <v>-570.72699999999998</v>
      </c>
      <c r="J19" s="3">
        <v>59.792999999999999</v>
      </c>
      <c r="K19" s="3">
        <v>84.238</v>
      </c>
      <c r="L19" s="3">
        <v>85.861999999999995</v>
      </c>
      <c r="M19" s="3">
        <v>41.837000000000003</v>
      </c>
    </row>
    <row r="20" spans="3:13" x14ac:dyDescent="0.2">
      <c r="C20" s="3" t="s">
        <v>230</v>
      </c>
      <c r="D20" s="3">
        <v>165.72300000000001</v>
      </c>
      <c r="E20" s="3">
        <v>66.454999999999998</v>
      </c>
      <c r="F20" s="3">
        <v>352.29</v>
      </c>
      <c r="G20" s="3">
        <v>362.29300000000001</v>
      </c>
      <c r="H20" s="3">
        <v>350.37900000000002</v>
      </c>
      <c r="I20" s="3">
        <v>200.39699999999999</v>
      </c>
      <c r="J20" s="3">
        <v>322.90800000000002</v>
      </c>
      <c r="K20" s="3">
        <v>224.209</v>
      </c>
      <c r="L20" s="3">
        <v>324.858</v>
      </c>
      <c r="M20" s="3">
        <v>381.27199999999999</v>
      </c>
    </row>
    <row r="22" spans="3:13" x14ac:dyDescent="0.2">
      <c r="C22" s="3" t="s">
        <v>231</v>
      </c>
      <c r="D22" s="3">
        <v>-59.164000000000001</v>
      </c>
      <c r="E22" s="3">
        <v>-54.734999999999999</v>
      </c>
      <c r="F22" s="3">
        <v>-96.305999999999997</v>
      </c>
      <c r="G22" s="3">
        <v>-127.702</v>
      </c>
      <c r="H22" s="3">
        <v>-152.49700000000001</v>
      </c>
      <c r="I22" s="3">
        <v>-156.82</v>
      </c>
      <c r="J22" s="3">
        <v>-132.53899999999999</v>
      </c>
      <c r="K22" s="3">
        <v>-145.06200000000001</v>
      </c>
      <c r="L22" s="3">
        <v>-192.209</v>
      </c>
      <c r="M22" s="3">
        <v>-281.21499999999997</v>
      </c>
    </row>
    <row r="23" spans="3:13" x14ac:dyDescent="0.2">
      <c r="C23" s="3" t="s">
        <v>232</v>
      </c>
      <c r="D23" s="3">
        <v>-11.983000000000001</v>
      </c>
      <c r="E23" s="3">
        <v>-935.88199999999995</v>
      </c>
      <c r="F23" s="3">
        <v>-33.209000000000003</v>
      </c>
      <c r="G23" s="3" t="s">
        <v>233</v>
      </c>
      <c r="H23" s="3">
        <v>-44.63</v>
      </c>
      <c r="I23" s="3">
        <v>-224.029</v>
      </c>
      <c r="J23" s="3">
        <v>-71.438000000000002</v>
      </c>
      <c r="K23" s="3">
        <v>-567.649</v>
      </c>
      <c r="L23" s="3">
        <v>-114.44</v>
      </c>
      <c r="M23" s="3">
        <v>-27.484999999999999</v>
      </c>
    </row>
    <row r="24" spans="3:13" x14ac:dyDescent="0.2">
      <c r="C24" s="3" t="s">
        <v>234</v>
      </c>
      <c r="D24" s="3">
        <v>-5.4560000000000004</v>
      </c>
      <c r="E24" s="3">
        <v>-5.9770000000000003</v>
      </c>
      <c r="F24" s="3">
        <v>-8.4410000000000007</v>
      </c>
      <c r="G24" s="3">
        <v>-56.533000000000001</v>
      </c>
      <c r="H24" s="3">
        <v>-52.173000000000002</v>
      </c>
      <c r="I24" s="3" t="s">
        <v>235</v>
      </c>
      <c r="J24" s="3">
        <v>10.598000000000001</v>
      </c>
      <c r="K24" s="3">
        <v>486.21100000000001</v>
      </c>
      <c r="L24" s="3">
        <v>2.0230000000000001</v>
      </c>
      <c r="M24" s="3">
        <v>62.959000000000003</v>
      </c>
    </row>
    <row r="25" spans="3:13" x14ac:dyDescent="0.2">
      <c r="C25" s="3" t="s">
        <v>236</v>
      </c>
      <c r="D25" s="3">
        <v>-76.602999999999994</v>
      </c>
      <c r="E25" s="3">
        <v>-996.59400000000005</v>
      </c>
      <c r="F25" s="3">
        <v>-137.95500000000001</v>
      </c>
      <c r="G25" s="3" t="s">
        <v>237</v>
      </c>
      <c r="H25" s="3">
        <v>-249.30099999999999</v>
      </c>
      <c r="I25" s="3" t="s">
        <v>238</v>
      </c>
      <c r="J25" s="3">
        <v>-193.37899999999999</v>
      </c>
      <c r="K25" s="3">
        <v>-226.5</v>
      </c>
      <c r="L25" s="3">
        <v>-304.625</v>
      </c>
      <c r="M25" s="3">
        <v>-245.74199999999999</v>
      </c>
    </row>
    <row r="27" spans="3:13" x14ac:dyDescent="0.2">
      <c r="C27" s="3" t="s">
        <v>239</v>
      </c>
      <c r="D27" s="3">
        <v>-23.43</v>
      </c>
      <c r="E27" s="3">
        <v>-26.722999999999999</v>
      </c>
      <c r="F27" s="3">
        <v>-42.895000000000003</v>
      </c>
      <c r="G27" s="3">
        <v>-42.164999999999999</v>
      </c>
      <c r="H27" s="3">
        <v>-41.99</v>
      </c>
      <c r="I27" s="3">
        <v>-45.625</v>
      </c>
      <c r="J27" s="3">
        <v>-42.521999999999998</v>
      </c>
      <c r="K27" s="3">
        <v>-50.39</v>
      </c>
      <c r="L27" s="3">
        <v>-49.19</v>
      </c>
      <c r="M27" s="3">
        <v>-61.469000000000001</v>
      </c>
    </row>
    <row r="28" spans="3:13" x14ac:dyDescent="0.2">
      <c r="C28" s="3" t="s">
        <v>240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241</v>
      </c>
      <c r="D29" s="3" t="s">
        <v>3</v>
      </c>
      <c r="E29" s="3" t="s">
        <v>242</v>
      </c>
      <c r="F29" s="3" t="s">
        <v>3</v>
      </c>
      <c r="G29" s="3">
        <v>669.66399999999999</v>
      </c>
      <c r="H29" s="3">
        <v>942.89300000000003</v>
      </c>
      <c r="I29" s="3">
        <v>3.6880000000000002</v>
      </c>
      <c r="J29" s="3" t="s">
        <v>3</v>
      </c>
      <c r="K29" s="3">
        <v>678.86300000000006</v>
      </c>
      <c r="L29" s="3">
        <v>948.39800000000002</v>
      </c>
      <c r="M29" s="3" t="s">
        <v>3</v>
      </c>
    </row>
    <row r="30" spans="3:13" x14ac:dyDescent="0.2">
      <c r="C30" s="3" t="s">
        <v>243</v>
      </c>
      <c r="D30" s="3">
        <v>-236.227</v>
      </c>
      <c r="E30" s="3">
        <v>-461.31900000000002</v>
      </c>
      <c r="F30" s="39">
        <f>(D30+E30)/2</f>
        <v>-348.77300000000002</v>
      </c>
      <c r="G30" s="3">
        <v>-0.67100000000000004</v>
      </c>
      <c r="H30" s="3">
        <v>-127.605</v>
      </c>
      <c r="I30" s="3">
        <v>-361.315</v>
      </c>
      <c r="J30" s="3">
        <v>-6.5419999999999998</v>
      </c>
      <c r="K30" s="3">
        <v>-694.26</v>
      </c>
      <c r="L30" s="3">
        <v>-965.97400000000005</v>
      </c>
      <c r="M30" s="3">
        <v>-27.079000000000001</v>
      </c>
    </row>
    <row r="31" spans="3:13" x14ac:dyDescent="0.2">
      <c r="C31" s="3" t="s">
        <v>244</v>
      </c>
      <c r="D31" s="3">
        <v>-13.907999999999999</v>
      </c>
      <c r="E31" s="3">
        <v>-14.182</v>
      </c>
      <c r="F31" s="3">
        <v>-1.107</v>
      </c>
      <c r="G31" s="3">
        <v>-7.6539999999999999</v>
      </c>
      <c r="H31" s="3">
        <v>-4.7770000000000001</v>
      </c>
      <c r="I31" s="3">
        <v>-102.316</v>
      </c>
      <c r="J31" s="3">
        <v>-41.606000000000002</v>
      </c>
      <c r="K31" s="3">
        <v>-42.246000000000002</v>
      </c>
      <c r="L31" s="3">
        <v>-60.823999999999998</v>
      </c>
      <c r="M31" s="3">
        <v>-37.503999999999998</v>
      </c>
    </row>
    <row r="32" spans="3:13" x14ac:dyDescent="0.2">
      <c r="C32" s="3" t="s">
        <v>245</v>
      </c>
      <c r="D32" s="3">
        <v>45.362000000000002</v>
      </c>
      <c r="E32" s="3">
        <v>133.84800000000001</v>
      </c>
      <c r="F32" s="3">
        <v>-177.529</v>
      </c>
      <c r="G32" s="3">
        <v>556.73299999999995</v>
      </c>
      <c r="H32" s="3">
        <v>-827.48199999999997</v>
      </c>
      <c r="I32" s="3">
        <v>-951.03</v>
      </c>
      <c r="J32" s="3">
        <v>4.3179999999999996</v>
      </c>
      <c r="K32" s="3">
        <v>-7.8890000000000002</v>
      </c>
      <c r="L32" s="3">
        <v>126.57899999999999</v>
      </c>
      <c r="M32" s="3">
        <v>-13.132999999999999</v>
      </c>
    </row>
    <row r="33" spans="3:13" x14ac:dyDescent="0.2">
      <c r="C33" s="3" t="s">
        <v>246</v>
      </c>
      <c r="D33" s="3">
        <v>-228.203</v>
      </c>
      <c r="E33" s="3">
        <v>979.48199999999997</v>
      </c>
      <c r="F33" s="3">
        <v>-221.53</v>
      </c>
      <c r="G33" s="3" t="s">
        <v>247</v>
      </c>
      <c r="H33" s="3">
        <v>-58.962000000000003</v>
      </c>
      <c r="I33" s="3" t="s">
        <v>248</v>
      </c>
      <c r="J33" s="3">
        <v>-86.352999999999994</v>
      </c>
      <c r="K33" s="3">
        <v>-115.922</v>
      </c>
      <c r="L33" s="3">
        <v>-1.012</v>
      </c>
      <c r="M33" s="3">
        <v>-139.18600000000001</v>
      </c>
    </row>
    <row r="35" spans="3:13" x14ac:dyDescent="0.2">
      <c r="C35" s="3" t="s">
        <v>249</v>
      </c>
      <c r="D35" s="3">
        <v>178.548</v>
      </c>
      <c r="E35" s="3">
        <v>50.497999999999998</v>
      </c>
      <c r="F35" s="3">
        <v>101.03100000000001</v>
      </c>
      <c r="G35" s="3">
        <v>106.68300000000001</v>
      </c>
      <c r="H35" s="3">
        <v>158.58699999999999</v>
      </c>
      <c r="I35" s="3">
        <v>198.51</v>
      </c>
      <c r="J35" s="3">
        <v>233.31800000000001</v>
      </c>
      <c r="K35" s="3">
        <v>268.87200000000001</v>
      </c>
      <c r="L35" s="3">
        <v>146.46100000000001</v>
      </c>
      <c r="M35" s="3">
        <v>162.36600000000001</v>
      </c>
    </row>
    <row r="36" spans="3:13" x14ac:dyDescent="0.2">
      <c r="C36" s="3" t="s">
        <v>250</v>
      </c>
      <c r="D36" s="3">
        <v>-2.3540000000000001</v>
      </c>
      <c r="E36" s="3">
        <v>-3.633</v>
      </c>
      <c r="F36" s="3">
        <v>-5.3959999999999999</v>
      </c>
      <c r="G36" s="3">
        <v>-10.608000000000001</v>
      </c>
      <c r="H36" s="3">
        <v>7.92</v>
      </c>
      <c r="I36" s="3">
        <v>-14.07</v>
      </c>
      <c r="J36" s="3">
        <v>2.2240000000000002</v>
      </c>
      <c r="K36" s="3">
        <v>3.181</v>
      </c>
      <c r="L36" s="3">
        <v>-2.403</v>
      </c>
      <c r="M36" s="3">
        <v>-4.1970000000000001</v>
      </c>
    </row>
    <row r="37" spans="3:13" x14ac:dyDescent="0.2">
      <c r="C37" s="3" t="s">
        <v>251</v>
      </c>
      <c r="D37" s="3">
        <v>-125.696</v>
      </c>
      <c r="E37" s="3">
        <v>54.165999999999997</v>
      </c>
      <c r="F37" s="3">
        <v>11.048999999999999</v>
      </c>
      <c r="G37" s="3">
        <v>62.512</v>
      </c>
      <c r="H37" s="3">
        <v>32.003</v>
      </c>
      <c r="I37" s="3">
        <v>48.878</v>
      </c>
      <c r="J37" s="3">
        <v>33.33</v>
      </c>
      <c r="K37" s="3">
        <v>-125.592</v>
      </c>
      <c r="L37" s="3">
        <v>18.306999999999999</v>
      </c>
      <c r="M37" s="3">
        <v>7.8259999999999996</v>
      </c>
    </row>
    <row r="38" spans="3:13" x14ac:dyDescent="0.2">
      <c r="C38" s="3" t="s">
        <v>252</v>
      </c>
      <c r="D38" s="3">
        <v>50.497999999999998</v>
      </c>
      <c r="E38" s="3">
        <v>101.03100000000001</v>
      </c>
      <c r="F38" s="3">
        <v>106.68300000000001</v>
      </c>
      <c r="G38" s="3">
        <v>158.58699999999999</v>
      </c>
      <c r="H38" s="3">
        <v>198.51</v>
      </c>
      <c r="I38" s="3">
        <v>233.31800000000001</v>
      </c>
      <c r="J38" s="3">
        <v>268.87200000000001</v>
      </c>
      <c r="K38" s="3">
        <v>146.46100000000001</v>
      </c>
      <c r="L38" s="3">
        <v>162.36600000000001</v>
      </c>
      <c r="M38" s="3">
        <v>165.994</v>
      </c>
    </row>
    <row r="40" spans="3:13" x14ac:dyDescent="0.2">
      <c r="C40" s="3" t="s">
        <v>253</v>
      </c>
      <c r="D40" s="3">
        <v>106.559</v>
      </c>
      <c r="E40" s="3">
        <v>11.72</v>
      </c>
      <c r="F40" s="3">
        <v>255.98400000000001</v>
      </c>
      <c r="G40" s="3">
        <v>234.59100000000001</v>
      </c>
      <c r="H40" s="3">
        <v>197.88200000000001</v>
      </c>
      <c r="I40" s="3">
        <v>43.576000000000001</v>
      </c>
      <c r="J40" s="3">
        <v>190.369</v>
      </c>
      <c r="K40" s="3">
        <v>79.147999999999996</v>
      </c>
      <c r="L40" s="3">
        <v>132.649</v>
      </c>
      <c r="M40" s="3">
        <v>100.057</v>
      </c>
    </row>
    <row r="41" spans="3:13" x14ac:dyDescent="0.2">
      <c r="C41" s="3" t="s">
        <v>254</v>
      </c>
      <c r="D41" s="3">
        <v>54.456000000000003</v>
      </c>
      <c r="E41" s="3">
        <v>53.328000000000003</v>
      </c>
      <c r="F41" s="3">
        <v>48.290999999999997</v>
      </c>
      <c r="G41" s="3">
        <v>65.126999999999995</v>
      </c>
      <c r="H41" s="3">
        <v>102.587</v>
      </c>
      <c r="I41" s="3">
        <v>94.119</v>
      </c>
      <c r="J41" s="3">
        <v>97.605000000000004</v>
      </c>
      <c r="K41" s="3">
        <v>110.959</v>
      </c>
      <c r="L41" s="3">
        <v>89.402000000000001</v>
      </c>
      <c r="M41" s="3">
        <v>90.578999999999994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F9CDD-1B93-42F9-9B09-CC143BF4A285}">
  <dimension ref="C1:M32"/>
  <sheetViews>
    <sheetView workbookViewId="0">
      <selection sqref="A1:XFD104857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255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256</v>
      </c>
      <c r="D12" s="3">
        <v>8.5500000000000007</v>
      </c>
      <c r="E12" s="3">
        <v>8.01</v>
      </c>
      <c r="F12" s="3">
        <v>15.24</v>
      </c>
      <c r="G12" s="3">
        <v>15.2</v>
      </c>
      <c r="H12" s="3">
        <v>20.98</v>
      </c>
      <c r="I12" s="3">
        <v>19.010000000000002</v>
      </c>
      <c r="J12" s="3">
        <v>17.739999999999998</v>
      </c>
      <c r="K12" s="3">
        <v>19.96</v>
      </c>
      <c r="L12" s="3">
        <v>22.32</v>
      </c>
      <c r="M12" s="3">
        <v>21.02</v>
      </c>
    </row>
    <row r="13" spans="3:13" ht="12.75" x14ac:dyDescent="0.2">
      <c r="C13" s="3" t="s">
        <v>257</v>
      </c>
      <c r="D13" s="3">
        <v>805.63300000000004</v>
      </c>
      <c r="E13" s="3">
        <v>744.41</v>
      </c>
      <c r="F13" s="3" t="s">
        <v>258</v>
      </c>
      <c r="G13" s="3" t="s">
        <v>259</v>
      </c>
      <c r="H13" s="3" t="s">
        <v>260</v>
      </c>
      <c r="I13" s="3" t="s">
        <v>261</v>
      </c>
      <c r="J13" s="3" t="s">
        <v>262</v>
      </c>
      <c r="K13" s="3" t="s">
        <v>263</v>
      </c>
      <c r="L13" s="3" t="s">
        <v>264</v>
      </c>
      <c r="M13" s="3" t="s">
        <v>265</v>
      </c>
    </row>
    <row r="14" spans="3:13" ht="12.75" x14ac:dyDescent="0.2"/>
    <row r="15" spans="3:13" ht="12.75" x14ac:dyDescent="0.2">
      <c r="C15" s="3" t="s">
        <v>266</v>
      </c>
      <c r="D15" s="3" t="s">
        <v>267</v>
      </c>
      <c r="E15" s="3" t="s">
        <v>268</v>
      </c>
      <c r="F15" s="3" t="s">
        <v>269</v>
      </c>
      <c r="G15" s="3" t="s">
        <v>270</v>
      </c>
      <c r="H15" s="3" t="s">
        <v>271</v>
      </c>
      <c r="I15" s="3" t="s">
        <v>272</v>
      </c>
      <c r="J15" s="3" t="s">
        <v>273</v>
      </c>
      <c r="K15" s="3" t="s">
        <v>274</v>
      </c>
      <c r="L15" s="3" t="s">
        <v>275</v>
      </c>
      <c r="M15" s="3" t="s">
        <v>276</v>
      </c>
    </row>
    <row r="16" spans="3:13" ht="12.75" x14ac:dyDescent="0.2">
      <c r="C16" s="3" t="s">
        <v>277</v>
      </c>
      <c r="D16" s="3" t="s">
        <v>267</v>
      </c>
      <c r="E16" s="3" t="s">
        <v>268</v>
      </c>
      <c r="F16" s="3" t="s">
        <v>269</v>
      </c>
      <c r="G16" s="3" t="s">
        <v>270</v>
      </c>
      <c r="H16" s="3" t="s">
        <v>271</v>
      </c>
      <c r="I16" s="3" t="s">
        <v>272</v>
      </c>
      <c r="J16" s="3" t="s">
        <v>273</v>
      </c>
      <c r="K16" s="3" t="s">
        <v>274</v>
      </c>
      <c r="L16" s="3" t="s">
        <v>275</v>
      </c>
      <c r="M16" s="3" t="s">
        <v>278</v>
      </c>
    </row>
    <row r="17" spans="3:13" ht="12.75" x14ac:dyDescent="0.2">
      <c r="C17" s="3" t="s">
        <v>279</v>
      </c>
      <c r="D17" s="3" t="s">
        <v>280</v>
      </c>
      <c r="E17" s="3" t="s">
        <v>281</v>
      </c>
      <c r="F17" s="3" t="s">
        <v>282</v>
      </c>
      <c r="G17" s="3" t="s">
        <v>283</v>
      </c>
      <c r="H17" s="3" t="s">
        <v>284</v>
      </c>
      <c r="I17" s="3" t="s">
        <v>285</v>
      </c>
      <c r="J17" s="3" t="s">
        <v>286</v>
      </c>
      <c r="K17" s="3" t="s">
        <v>287</v>
      </c>
      <c r="L17" s="3" t="s">
        <v>286</v>
      </c>
      <c r="M17" s="3" t="s">
        <v>288</v>
      </c>
    </row>
    <row r="18" spans="3:13" ht="12.75" x14ac:dyDescent="0.2">
      <c r="C18" s="3" t="s">
        <v>289</v>
      </c>
      <c r="D18" s="3" t="s">
        <v>290</v>
      </c>
      <c r="E18" s="3" t="s">
        <v>283</v>
      </c>
      <c r="F18" s="3" t="s">
        <v>291</v>
      </c>
      <c r="G18" s="3" t="s">
        <v>292</v>
      </c>
      <c r="H18" s="3" t="s">
        <v>293</v>
      </c>
      <c r="I18" s="3" t="s">
        <v>294</v>
      </c>
      <c r="J18" s="3" t="s">
        <v>295</v>
      </c>
      <c r="K18" s="3" t="s">
        <v>296</v>
      </c>
      <c r="L18" s="3" t="s">
        <v>297</v>
      </c>
      <c r="M18" s="3" t="s">
        <v>298</v>
      </c>
    </row>
    <row r="19" spans="3:13" ht="12.75" x14ac:dyDescent="0.2">
      <c r="C19" s="3" t="s">
        <v>299</v>
      </c>
      <c r="D19" s="3" t="s">
        <v>300</v>
      </c>
      <c r="E19" s="3" t="s">
        <v>301</v>
      </c>
      <c r="F19" s="3" t="s">
        <v>302</v>
      </c>
      <c r="G19" s="3" t="s">
        <v>303</v>
      </c>
      <c r="H19" s="3" t="s">
        <v>304</v>
      </c>
      <c r="I19" s="3" t="s">
        <v>305</v>
      </c>
      <c r="J19" s="3" t="s">
        <v>306</v>
      </c>
      <c r="K19" s="3" t="s">
        <v>306</v>
      </c>
      <c r="L19" s="3" t="s">
        <v>307</v>
      </c>
      <c r="M19" s="3" t="s">
        <v>308</v>
      </c>
    </row>
    <row r="20" spans="3:13" ht="12.75" x14ac:dyDescent="0.2">
      <c r="C20" s="3" t="s">
        <v>309</v>
      </c>
      <c r="D20" s="3" t="s">
        <v>310</v>
      </c>
      <c r="E20" s="3" t="s">
        <v>300</v>
      </c>
      <c r="F20" s="3" t="s">
        <v>311</v>
      </c>
      <c r="G20" s="3" t="s">
        <v>312</v>
      </c>
      <c r="H20" s="3" t="s">
        <v>313</v>
      </c>
      <c r="I20" s="3" t="s">
        <v>314</v>
      </c>
      <c r="J20" s="3" t="s">
        <v>315</v>
      </c>
      <c r="K20" s="3" t="s">
        <v>305</v>
      </c>
      <c r="L20" s="3" t="s">
        <v>316</v>
      </c>
      <c r="M20" s="3" t="s">
        <v>317</v>
      </c>
    </row>
    <row r="21" spans="3:13" ht="12.75" x14ac:dyDescent="0.2">
      <c r="C21" s="3" t="s">
        <v>318</v>
      </c>
      <c r="D21" s="3" t="s">
        <v>319</v>
      </c>
      <c r="E21" s="3" t="s">
        <v>319</v>
      </c>
      <c r="F21" s="3" t="s">
        <v>320</v>
      </c>
      <c r="G21" s="3" t="s">
        <v>321</v>
      </c>
      <c r="H21" s="3" t="s">
        <v>322</v>
      </c>
      <c r="I21" s="3" t="s">
        <v>320</v>
      </c>
      <c r="J21" s="3" t="s">
        <v>320</v>
      </c>
      <c r="K21" s="3" t="s">
        <v>323</v>
      </c>
      <c r="L21" s="3" t="s">
        <v>324</v>
      </c>
      <c r="M21" s="3" t="s">
        <v>325</v>
      </c>
    </row>
    <row r="22" spans="3:13" ht="12.75" x14ac:dyDescent="0.2">
      <c r="C22" s="3" t="s">
        <v>326</v>
      </c>
      <c r="D22" s="3" t="s">
        <v>327</v>
      </c>
      <c r="E22" s="3" t="s">
        <v>327</v>
      </c>
      <c r="F22" s="3" t="s">
        <v>319</v>
      </c>
      <c r="G22" s="3" t="s">
        <v>328</v>
      </c>
      <c r="H22" s="3" t="s">
        <v>329</v>
      </c>
      <c r="I22" s="3" t="s">
        <v>325</v>
      </c>
      <c r="J22" s="3" t="s">
        <v>329</v>
      </c>
      <c r="K22" s="3" t="s">
        <v>330</v>
      </c>
      <c r="L22" s="3" t="s">
        <v>331</v>
      </c>
      <c r="M22" s="3" t="s">
        <v>332</v>
      </c>
    </row>
    <row r="23" spans="3:13" ht="12.75" x14ac:dyDescent="0.2"/>
    <row r="24" spans="3:13" ht="12.75" x14ac:dyDescent="0.2">
      <c r="C24" s="3" t="s">
        <v>333</v>
      </c>
      <c r="D24" s="3" t="s">
        <v>334</v>
      </c>
      <c r="E24" s="3" t="s">
        <v>335</v>
      </c>
      <c r="F24" s="3" t="s">
        <v>336</v>
      </c>
      <c r="G24" s="3" t="s">
        <v>337</v>
      </c>
      <c r="H24" s="3" t="s">
        <v>338</v>
      </c>
      <c r="I24" s="3" t="s">
        <v>339</v>
      </c>
      <c r="J24" s="3" t="s">
        <v>340</v>
      </c>
      <c r="K24" s="3" t="s">
        <v>341</v>
      </c>
      <c r="L24" s="3" t="s">
        <v>342</v>
      </c>
      <c r="M24" s="3" t="s">
        <v>343</v>
      </c>
    </row>
    <row r="25" spans="3:13" ht="12.75" x14ac:dyDescent="0.2">
      <c r="C25" s="3" t="s">
        <v>344</v>
      </c>
      <c r="D25" s="3" t="s">
        <v>320</v>
      </c>
      <c r="E25" s="3" t="s">
        <v>320</v>
      </c>
      <c r="F25" s="3" t="s">
        <v>332</v>
      </c>
      <c r="G25" s="3" t="s">
        <v>322</v>
      </c>
      <c r="H25" s="3" t="s">
        <v>345</v>
      </c>
      <c r="I25" s="3" t="s">
        <v>322</v>
      </c>
      <c r="J25" s="3" t="s">
        <v>322</v>
      </c>
      <c r="K25" s="3" t="s">
        <v>332</v>
      </c>
      <c r="L25" s="3" t="s">
        <v>330</v>
      </c>
      <c r="M25" s="3" t="s">
        <v>346</v>
      </c>
    </row>
    <row r="26" spans="3:13" ht="12.75" x14ac:dyDescent="0.2">
      <c r="C26" s="3" t="s">
        <v>347</v>
      </c>
      <c r="D26" s="3" t="s">
        <v>348</v>
      </c>
      <c r="E26" s="3" t="s">
        <v>349</v>
      </c>
      <c r="F26" s="3" t="s">
        <v>350</v>
      </c>
      <c r="G26" s="3" t="s">
        <v>280</v>
      </c>
      <c r="H26" s="3" t="s">
        <v>351</v>
      </c>
      <c r="I26" s="3" t="s">
        <v>311</v>
      </c>
      <c r="J26" s="3" t="s">
        <v>352</v>
      </c>
      <c r="K26" s="3" t="s">
        <v>353</v>
      </c>
      <c r="L26" s="3" t="s">
        <v>354</v>
      </c>
      <c r="M26" s="3" t="s">
        <v>355</v>
      </c>
    </row>
    <row r="27" spans="3:13" ht="12.75" x14ac:dyDescent="0.2">
      <c r="C27" s="3" t="s">
        <v>356</v>
      </c>
      <c r="D27" s="3" t="s">
        <v>357</v>
      </c>
      <c r="E27" s="3" t="s">
        <v>358</v>
      </c>
      <c r="F27" s="3" t="s">
        <v>357</v>
      </c>
      <c r="G27" s="3" t="s">
        <v>359</v>
      </c>
      <c r="H27" s="3" t="s">
        <v>319</v>
      </c>
      <c r="I27" s="3" t="s">
        <v>360</v>
      </c>
      <c r="J27" s="3" t="s">
        <v>359</v>
      </c>
      <c r="K27" s="3" t="s">
        <v>325</v>
      </c>
      <c r="L27" s="3" t="s">
        <v>323</v>
      </c>
      <c r="M27" s="3" t="s">
        <v>321</v>
      </c>
    </row>
    <row r="28" spans="3:13" ht="12.75" x14ac:dyDescent="0.2"/>
    <row r="29" spans="3:13" ht="12.75" x14ac:dyDescent="0.2">
      <c r="C29" s="3" t="s">
        <v>361</v>
      </c>
      <c r="D29" s="3">
        <v>3.4</v>
      </c>
      <c r="E29" s="3">
        <v>1.8</v>
      </c>
      <c r="F29" s="3">
        <v>1.4</v>
      </c>
      <c r="G29" s="3">
        <v>1.2</v>
      </c>
      <c r="H29" s="3">
        <v>1.6</v>
      </c>
      <c r="I29" s="3">
        <v>2.5</v>
      </c>
      <c r="J29" s="3">
        <v>1.9</v>
      </c>
      <c r="K29" s="3">
        <v>2.4</v>
      </c>
      <c r="L29" s="3">
        <v>2.2999999999999998</v>
      </c>
      <c r="M29" s="3">
        <v>2.2999999999999998</v>
      </c>
    </row>
    <row r="30" spans="3:13" ht="12.75" x14ac:dyDescent="0.2">
      <c r="C30" s="3" t="s">
        <v>362</v>
      </c>
      <c r="D30" s="3">
        <v>6</v>
      </c>
      <c r="E30" s="3">
        <v>3</v>
      </c>
      <c r="F30" s="3">
        <v>6</v>
      </c>
      <c r="G30" s="3">
        <v>4</v>
      </c>
      <c r="H30" s="3">
        <v>4</v>
      </c>
      <c r="I30" s="3">
        <v>8</v>
      </c>
      <c r="J30" s="3">
        <v>4</v>
      </c>
      <c r="K30" s="3">
        <v>3</v>
      </c>
      <c r="L30" s="3">
        <v>4</v>
      </c>
      <c r="M30" s="3">
        <v>7</v>
      </c>
    </row>
    <row r="31" spans="3:13" ht="12.75" x14ac:dyDescent="0.2">
      <c r="C31" s="3" t="s">
        <v>363</v>
      </c>
      <c r="D31" s="3">
        <v>0.12</v>
      </c>
      <c r="E31" s="3">
        <v>0.27789999999999998</v>
      </c>
      <c r="F31" s="3">
        <v>0.24</v>
      </c>
      <c r="G31" s="3">
        <v>0.32229999999999998</v>
      </c>
      <c r="H31" s="3">
        <v>0.30170000000000002</v>
      </c>
      <c r="I31" s="3">
        <v>0.3276</v>
      </c>
      <c r="J31" s="3">
        <v>0.31159999999999999</v>
      </c>
      <c r="K31" s="3">
        <v>0.3054</v>
      </c>
      <c r="L31" s="3">
        <v>0.30349999999999999</v>
      </c>
      <c r="M31" s="3">
        <v>0.37909999999999999</v>
      </c>
    </row>
    <row r="32" spans="3:13" ht="12.75" x14ac:dyDescent="0.2">
      <c r="C32" s="3" t="s">
        <v>364</v>
      </c>
      <c r="D32" s="3" t="s">
        <v>365</v>
      </c>
      <c r="E32" s="3" t="s">
        <v>366</v>
      </c>
      <c r="F32" s="3" t="s">
        <v>367</v>
      </c>
      <c r="G32" s="3" t="s">
        <v>366</v>
      </c>
      <c r="H32" s="3" t="s">
        <v>366</v>
      </c>
      <c r="I32" s="3" t="s">
        <v>366</v>
      </c>
      <c r="J32" s="3" t="s">
        <v>366</v>
      </c>
      <c r="K32" s="3" t="s">
        <v>366</v>
      </c>
      <c r="L32" s="3" t="s">
        <v>366</v>
      </c>
      <c r="M32" s="3" t="s">
        <v>366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BE114-602B-4300-9AC9-6303FA00D825}">
  <dimension ref="A3:BJ22"/>
  <sheetViews>
    <sheetView showGridLines="0" tabSelected="1" topLeftCell="W1" workbookViewId="0">
      <selection activeCell="AM24" sqref="AM24"/>
    </sheetView>
  </sheetViews>
  <sheetFormatPr defaultRowHeight="15.75" x14ac:dyDescent="0.2"/>
  <cols>
    <col min="1" max="1" width="21.42578125" style="8" customWidth="1"/>
    <col min="2" max="2" width="32.7109375" style="8" customWidth="1"/>
    <col min="3" max="3" width="32.7109375" style="28" customWidth="1"/>
    <col min="4" max="6" width="32.7109375" style="10" customWidth="1"/>
    <col min="7" max="7" width="10" style="10" customWidth="1"/>
    <col min="8" max="12" width="31.28515625" style="10" customWidth="1"/>
    <col min="13" max="13" width="8.5703125" style="10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9" t="s">
        <v>368</v>
      </c>
      <c r="C3" s="9"/>
      <c r="D3" s="9"/>
      <c r="E3" s="9"/>
      <c r="F3" s="9"/>
      <c r="H3" s="9" t="s">
        <v>369</v>
      </c>
      <c r="I3" s="9"/>
      <c r="J3" s="9"/>
      <c r="K3" s="9"/>
      <c r="L3" s="9"/>
      <c r="N3" s="11" t="s">
        <v>370</v>
      </c>
      <c r="O3" s="11"/>
      <c r="P3" s="11"/>
      <c r="Q3" s="11"/>
      <c r="R3" s="11"/>
      <c r="S3" s="11"/>
      <c r="T3" s="11"/>
      <c r="V3" s="9" t="s">
        <v>371</v>
      </c>
      <c r="W3" s="9"/>
      <c r="X3" s="9"/>
      <c r="Y3" s="9"/>
      <c r="AA3" s="9" t="s">
        <v>372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62" ht="47.25" x14ac:dyDescent="0.2">
      <c r="B4" s="14" t="s">
        <v>373</v>
      </c>
      <c r="C4" s="15" t="s">
        <v>374</v>
      </c>
      <c r="D4" s="14" t="s">
        <v>375</v>
      </c>
      <c r="E4" s="15" t="s">
        <v>376</v>
      </c>
      <c r="F4" s="14" t="s">
        <v>377</v>
      </c>
      <c r="H4" s="16" t="s">
        <v>378</v>
      </c>
      <c r="I4" s="17" t="s">
        <v>379</v>
      </c>
      <c r="J4" s="16" t="s">
        <v>380</v>
      </c>
      <c r="K4" s="17" t="s">
        <v>381</v>
      </c>
      <c r="L4" s="16" t="s">
        <v>382</v>
      </c>
      <c r="N4" s="18" t="s">
        <v>383</v>
      </c>
      <c r="O4" s="19" t="s">
        <v>384</v>
      </c>
      <c r="P4" s="18" t="s">
        <v>385</v>
      </c>
      <c r="Q4" s="19" t="s">
        <v>386</v>
      </c>
      <c r="R4" s="18" t="s">
        <v>387</v>
      </c>
      <c r="S4" s="19" t="s">
        <v>388</v>
      </c>
      <c r="T4" s="18" t="s">
        <v>389</v>
      </c>
      <c r="V4" s="19" t="s">
        <v>390</v>
      </c>
      <c r="W4" s="18" t="s">
        <v>391</v>
      </c>
      <c r="X4" s="19" t="s">
        <v>392</v>
      </c>
      <c r="Y4" s="18" t="s">
        <v>393</v>
      </c>
      <c r="AA4" s="20" t="s">
        <v>217</v>
      </c>
      <c r="AB4" s="21" t="s">
        <v>279</v>
      </c>
      <c r="AC4" s="20" t="s">
        <v>289</v>
      </c>
      <c r="AD4" s="21" t="s">
        <v>309</v>
      </c>
      <c r="AE4" s="20" t="s">
        <v>318</v>
      </c>
      <c r="AF4" s="21" t="s">
        <v>326</v>
      </c>
      <c r="AG4" s="20" t="s">
        <v>333</v>
      </c>
      <c r="AH4" s="21" t="s">
        <v>344</v>
      </c>
      <c r="AI4" s="20" t="s">
        <v>363</v>
      </c>
      <c r="AJ4" s="22"/>
      <c r="AK4" s="21" t="s">
        <v>361</v>
      </c>
      <c r="AL4" s="20" t="s">
        <v>362</v>
      </c>
    </row>
    <row r="5" spans="1:62" ht="63" x14ac:dyDescent="0.2">
      <c r="A5" s="23" t="s">
        <v>394</v>
      </c>
      <c r="B5" s="18" t="s">
        <v>395</v>
      </c>
      <c r="C5" s="24" t="s">
        <v>396</v>
      </c>
      <c r="D5" s="25" t="s">
        <v>397</v>
      </c>
      <c r="E5" s="19" t="s">
        <v>398</v>
      </c>
      <c r="F5" s="18" t="s">
        <v>395</v>
      </c>
      <c r="H5" s="19" t="s">
        <v>399</v>
      </c>
      <c r="I5" s="18" t="s">
        <v>400</v>
      </c>
      <c r="J5" s="19" t="s">
        <v>401</v>
      </c>
      <c r="K5" s="18" t="s">
        <v>402</v>
      </c>
      <c r="L5" s="19" t="s">
        <v>403</v>
      </c>
      <c r="N5" s="18" t="s">
        <v>404</v>
      </c>
      <c r="O5" s="19" t="s">
        <v>405</v>
      </c>
      <c r="P5" s="18" t="s">
        <v>406</v>
      </c>
      <c r="Q5" s="19" t="s">
        <v>407</v>
      </c>
      <c r="R5" s="18" t="s">
        <v>408</v>
      </c>
      <c r="S5" s="19" t="s">
        <v>409</v>
      </c>
      <c r="T5" s="18" t="s">
        <v>410</v>
      </c>
      <c r="V5" s="19" t="s">
        <v>411</v>
      </c>
      <c r="W5" s="18" t="s">
        <v>412</v>
      </c>
      <c r="X5" s="19" t="s">
        <v>413</v>
      </c>
      <c r="Y5" s="18" t="s">
        <v>414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>
        <f>sheet!D18/sheet!D35</f>
        <v>1.4301924025653676</v>
      </c>
      <c r="C7" s="31">
        <f>(sheet!D18-sheet!D15)/sheet!D35</f>
        <v>0.76872702388720038</v>
      </c>
      <c r="D7" s="31">
        <f>sheet!D12/sheet!D35</f>
        <v>0.13393913352536457</v>
      </c>
      <c r="E7" s="31">
        <f>Sheet2!D20/sheet!D35</f>
        <v>0.43955790378280318</v>
      </c>
      <c r="F7" s="31">
        <f>sheet!D18/sheet!D35</f>
        <v>1.4301924025653676</v>
      </c>
      <c r="G7" s="29"/>
      <c r="H7" s="32">
        <f>Sheet1!D33/sheet!D51</f>
        <v>2.8127411545105459E-2</v>
      </c>
      <c r="I7" s="32">
        <f>Sheet1!D33/Sheet1!D12</f>
        <v>8.1185265597408917E-3</v>
      </c>
      <c r="J7" s="32">
        <f>Sheet1!D12/sheet!D27</f>
        <v>1.4708155470090745</v>
      </c>
      <c r="K7" s="32">
        <f>Sheet1!D30/sheet!D27</f>
        <v>1.5452600950383869E-2</v>
      </c>
      <c r="L7" s="32">
        <f>Sheet1!D38</f>
        <v>0.19</v>
      </c>
      <c r="M7" s="29"/>
      <c r="N7" s="32">
        <f>sheet!D40/sheet!D27</f>
        <v>0.57547200779425067</v>
      </c>
      <c r="O7" s="32">
        <f>sheet!D51/sheet!D27</f>
        <v>0.42452733568193785</v>
      </c>
      <c r="P7" s="32">
        <f>sheet!D40/sheet!D51</f>
        <v>1.3555593702107389</v>
      </c>
      <c r="Q7" s="31">
        <f>Sheet1!D24/Sheet1!D26</f>
        <v>-1.4612444524952453</v>
      </c>
      <c r="R7" s="31">
        <f>ABS(Sheet2!D20/(Sheet1!D26+Sheet2!D30))</f>
        <v>0.56865066293337729</v>
      </c>
      <c r="S7" s="31">
        <f>sheet!D40/Sheet1!D43</f>
        <v>4.2494776289444474</v>
      </c>
      <c r="T7" s="31">
        <f>Sheet2!D20/sheet!D40</f>
        <v>0.1890640971816589</v>
      </c>
      <c r="V7" s="31">
        <f>ABS(Sheet1!D15/sheet!D15)</f>
        <v>7.801793998885266</v>
      </c>
      <c r="W7" s="31">
        <f>Sheet1!D12/sheet!D14</f>
        <v>10.810523369717323</v>
      </c>
      <c r="X7" s="31">
        <f>Sheet1!D12/sheet!D27</f>
        <v>1.4708155470090745</v>
      </c>
      <c r="Y7" s="31">
        <f>Sheet1!D12/(sheet!D18-sheet!D35)</f>
        <v>13.812691131498465</v>
      </c>
      <c r="AA7" s="17">
        <f>Sheet1!D43</f>
        <v>206.27099999999999</v>
      </c>
      <c r="AB7" s="17" t="str">
        <f>Sheet3!D17</f>
        <v>6.3x</v>
      </c>
      <c r="AC7" s="17" t="str">
        <f>Sheet3!D18</f>
        <v>12.7x</v>
      </c>
      <c r="AD7" s="17" t="str">
        <f>Sheet3!D20</f>
        <v>10.8x</v>
      </c>
      <c r="AE7" s="17" t="str">
        <f>Sheet3!D21</f>
        <v>1.0x</v>
      </c>
      <c r="AF7" s="17" t="str">
        <f>Sheet3!D22</f>
        <v>0.6x</v>
      </c>
      <c r="AG7" s="17" t="str">
        <f>Sheet3!D24</f>
        <v>24.6x</v>
      </c>
      <c r="AH7" s="17" t="str">
        <f>Sheet3!D25</f>
        <v>1.2x</v>
      </c>
      <c r="AI7" s="17">
        <f>Sheet3!D31</f>
        <v>0.12</v>
      </c>
      <c r="AK7" s="17">
        <f>Sheet3!D29</f>
        <v>3.4</v>
      </c>
      <c r="AL7" s="17">
        <f>Sheet3!D30</f>
        <v>6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>
        <f>sheet!E18/sheet!E35</f>
        <v>1.0773346538637929</v>
      </c>
      <c r="C8" s="34">
        <f>(sheet!E18-sheet!E15)/sheet!E35</f>
        <v>0.67549706081800587</v>
      </c>
      <c r="D8" s="34">
        <f>sheet!E12/sheet!E35</f>
        <v>0.13200644411895748</v>
      </c>
      <c r="E8" s="34">
        <f>Sheet2!E20/sheet!E35</f>
        <v>8.682966855643634E-2</v>
      </c>
      <c r="F8" s="34">
        <f>sheet!E18/sheet!E35</f>
        <v>1.0773346538637929</v>
      </c>
      <c r="G8" s="29"/>
      <c r="H8" s="35">
        <f>Sheet1!E33/sheet!E51</f>
        <v>1.5479266611962984E-2</v>
      </c>
      <c r="I8" s="35">
        <f>Sheet1!E33/Sheet1!E12</f>
        <v>5.135951784213744E-3</v>
      </c>
      <c r="J8" s="35">
        <f>Sheet1!E12/sheet!E27</f>
        <v>0.68423801147380414</v>
      </c>
      <c r="K8" s="35">
        <f>Sheet1!E30/sheet!E27</f>
        <v>5.3365627005861286E-3</v>
      </c>
      <c r="L8" s="35">
        <f>Sheet1!E38</f>
        <v>0.12</v>
      </c>
      <c r="M8" s="29"/>
      <c r="N8" s="35">
        <f>sheet!E40/sheet!E27</f>
        <v>0.77297287242666735</v>
      </c>
      <c r="O8" s="35">
        <f>sheet!E51/sheet!E27</f>
        <v>0.22702712757333263</v>
      </c>
      <c r="P8" s="35">
        <f>sheet!E40/sheet!E51</f>
        <v>3.4047599539706432</v>
      </c>
      <c r="Q8" s="34">
        <f>Sheet1!E24/Sheet1!E26</f>
        <v>0.13350526542015903</v>
      </c>
      <c r="R8" s="34">
        <f>ABS(Sheet2!E20/(Sheet1!E26+Sheet2!E30))</f>
        <v>0.13085582525514472</v>
      </c>
      <c r="S8" s="34">
        <f>sheet!E40/Sheet1!E43</f>
        <v>13.691621875476393</v>
      </c>
      <c r="T8" s="34">
        <f>Sheet2!E20/sheet!E40</f>
        <v>2.3868572896033158E-2</v>
      </c>
      <c r="U8" s="12"/>
      <c r="V8" s="34">
        <f>ABS(Sheet1!E15/sheet!E15)</f>
        <v>6.9599832220220712</v>
      </c>
      <c r="W8" s="34">
        <f>Sheet1!E12/sheet!E14</f>
        <v>7.1694573571249878</v>
      </c>
      <c r="X8" s="34">
        <f>Sheet1!E12/sheet!E27</f>
        <v>0.68423801147380414</v>
      </c>
      <c r="Y8" s="34">
        <f>Sheet1!E12/(sheet!E18-sheet!E35)</f>
        <v>41.639977698182072</v>
      </c>
      <c r="Z8" s="12"/>
      <c r="AA8" s="36">
        <f>Sheet1!E43</f>
        <v>203.351</v>
      </c>
      <c r="AB8" s="36" t="str">
        <f>Sheet3!E17</f>
        <v>6.9x</v>
      </c>
      <c r="AC8" s="36" t="str">
        <f>Sheet3!E18</f>
        <v>16.5x</v>
      </c>
      <c r="AD8" s="36" t="str">
        <f>Sheet3!E20</f>
        <v>9.2x</v>
      </c>
      <c r="AE8" s="36" t="str">
        <f>Sheet3!E21</f>
        <v>1.0x</v>
      </c>
      <c r="AF8" s="36" t="str">
        <f>Sheet3!E22</f>
        <v>0.6x</v>
      </c>
      <c r="AG8" s="36" t="str">
        <f>Sheet3!E24</f>
        <v>-31.8x</v>
      </c>
      <c r="AH8" s="36" t="str">
        <f>Sheet3!E25</f>
        <v>1.2x</v>
      </c>
      <c r="AI8" s="36">
        <f>Sheet3!E31</f>
        <v>0.27789999999999998</v>
      </c>
      <c r="AK8" s="36">
        <f>Sheet3!E29</f>
        <v>1.8</v>
      </c>
      <c r="AL8" s="36">
        <f>Sheet3!E30</f>
        <v>3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>
        <f>sheet!F18/sheet!F35</f>
        <v>1.1342810160932346</v>
      </c>
      <c r="C9" s="31">
        <f>(sheet!F18-sheet!F15)/sheet!F35</f>
        <v>0.69129666261458256</v>
      </c>
      <c r="D9" s="31">
        <f>sheet!F12/sheet!F35</f>
        <v>0.1369446088241297</v>
      </c>
      <c r="E9" s="31">
        <f>Sheet2!F20/sheet!F35</f>
        <v>0.45222028104433376</v>
      </c>
      <c r="F9" s="31">
        <f>sheet!F18/sheet!F35</f>
        <v>1.1342810160932346</v>
      </c>
      <c r="G9" s="29"/>
      <c r="H9" s="32">
        <f>Sheet1!F33/sheet!F51</f>
        <v>2.2449682902704615E-2</v>
      </c>
      <c r="I9" s="32">
        <f>Sheet1!F33/Sheet1!F12</f>
        <v>1.2212796288439661E-2</v>
      </c>
      <c r="J9" s="32">
        <f>Sheet1!F12/sheet!F27</f>
        <v>0.41121462811098536</v>
      </c>
      <c r="K9" s="32">
        <f>Sheet1!F30/sheet!F27</f>
        <v>5.0220804839459371E-3</v>
      </c>
      <c r="L9" s="32">
        <f>Sheet1!F38</f>
        <v>-0.03</v>
      </c>
      <c r="M9" s="29"/>
      <c r="N9" s="32">
        <f>sheet!F40/sheet!F27</f>
        <v>0.77629615056429568</v>
      </c>
      <c r="O9" s="32">
        <f>sheet!F51/sheet!F27</f>
        <v>0.22370384943570426</v>
      </c>
      <c r="P9" s="32">
        <f>sheet!F40/sheet!F51</f>
        <v>3.4701957633832068</v>
      </c>
      <c r="Q9" s="31">
        <f>Sheet1!F24/Sheet1!F26</f>
        <v>-1.0199524598429732</v>
      </c>
      <c r="R9" s="31">
        <f>ABS(Sheet2!F20/(Sheet1!F26+Sheet2!F30))</f>
        <v>0.90233132354221846</v>
      </c>
      <c r="S9" s="31">
        <f>sheet!F40/Sheet1!F43</f>
        <v>13.153781883265051</v>
      </c>
      <c r="T9" s="31">
        <f>Sheet2!F20/sheet!F40</f>
        <v>0.11358972085412351</v>
      </c>
      <c r="V9" s="31">
        <f>ABS(Sheet1!F15/sheet!F15)</f>
        <v>2.1523638418406525</v>
      </c>
      <c r="W9" s="31">
        <f>Sheet1!F12/sheet!F14</f>
        <v>4.2971442471672647</v>
      </c>
      <c r="X9" s="31">
        <f>Sheet1!F12/sheet!F27</f>
        <v>0.41121462811098536</v>
      </c>
      <c r="Y9" s="31">
        <f>Sheet1!F12/(sheet!F18-sheet!F35)</f>
        <v>15.704984322422767</v>
      </c>
      <c r="AA9" s="17">
        <f>Sheet1!F43</f>
        <v>235.78200000000001</v>
      </c>
      <c r="AB9" s="17" t="str">
        <f>Sheet3!F17</f>
        <v>9.0x</v>
      </c>
      <c r="AC9" s="17" t="str">
        <f>Sheet3!F18</f>
        <v>26.4x</v>
      </c>
      <c r="AD9" s="17" t="str">
        <f>Sheet3!F20</f>
        <v>14.1x</v>
      </c>
      <c r="AE9" s="17" t="str">
        <f>Sheet3!F21</f>
        <v>1.2x</v>
      </c>
      <c r="AF9" s="17" t="str">
        <f>Sheet3!F22</f>
        <v>1.0x</v>
      </c>
      <c r="AG9" s="17" t="str">
        <f>Sheet3!F24</f>
        <v>61.2x</v>
      </c>
      <c r="AH9" s="17" t="str">
        <f>Sheet3!F25</f>
        <v>1.8x</v>
      </c>
      <c r="AI9" s="17">
        <f>Sheet3!F31</f>
        <v>0.24</v>
      </c>
      <c r="AK9" s="17">
        <f>Sheet3!F29</f>
        <v>1.4</v>
      </c>
      <c r="AL9" s="17">
        <f>Sheet3!F30</f>
        <v>6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>
        <f>sheet!G18/sheet!G35</f>
        <v>1.0532037528336542</v>
      </c>
      <c r="C10" s="34">
        <f>(sheet!G18-sheet!G15)/sheet!G35</f>
        <v>0.8993958548213028</v>
      </c>
      <c r="D10" s="34">
        <f>sheet!G12/sheet!G35</f>
        <v>9.6407671136164316E-2</v>
      </c>
      <c r="E10" s="34">
        <f>Sheet2!G20/sheet!G35</f>
        <v>0.33304560137817174</v>
      </c>
      <c r="F10" s="34">
        <f>sheet!G18/sheet!G35</f>
        <v>1.0532037528336542</v>
      </c>
      <c r="G10" s="29"/>
      <c r="H10" s="35">
        <f>Sheet1!G33/sheet!G51</f>
        <v>-8.9036064076034899E-2</v>
      </c>
      <c r="I10" s="35">
        <f>Sheet1!G33/Sheet1!G12</f>
        <v>-4.7929842429914694E-2</v>
      </c>
      <c r="J10" s="35">
        <f>Sheet1!G12/sheet!G27</f>
        <v>0.41201098310344125</v>
      </c>
      <c r="K10" s="35">
        <f>Sheet1!G30/sheet!G27</f>
        <v>-1.9747621499542182E-2</v>
      </c>
      <c r="L10" s="35">
        <f>Sheet1!G38</f>
        <v>-0.63</v>
      </c>
      <c r="M10" s="29"/>
      <c r="N10" s="35">
        <f>sheet!G40/sheet!G27</f>
        <v>0.77820648627641342</v>
      </c>
      <c r="O10" s="35">
        <f>sheet!G51/sheet!G27</f>
        <v>0.2217935137235866</v>
      </c>
      <c r="P10" s="35">
        <f>sheet!G40/sheet!G51</f>
        <v>3.5086981274225386</v>
      </c>
      <c r="Q10" s="34">
        <f>Sheet1!G24/Sheet1!G26</f>
        <v>-9.0698117455534202E-2</v>
      </c>
      <c r="R10" s="34">
        <f>ABS(Sheet2!G20/(Sheet1!G26+Sheet2!G30))</f>
        <v>6.2023728001095666</v>
      </c>
      <c r="S10" s="34">
        <f>sheet!G40/Sheet1!G43</f>
        <v>15.73060875147106</v>
      </c>
      <c r="T10" s="34">
        <f>Sheet2!G20/sheet!G40</f>
        <v>8.8000297307328335E-2</v>
      </c>
      <c r="U10" s="12"/>
      <c r="V10" s="34">
        <f>ABS(Sheet1!G15/sheet!G15)</f>
        <v>6.2046678420942536</v>
      </c>
      <c r="W10" s="34">
        <f>Sheet1!G12/sheet!G14</f>
        <v>6.5214913173043545</v>
      </c>
      <c r="X10" s="34">
        <f>Sheet1!G12/sheet!G27</f>
        <v>0.41201098310344125</v>
      </c>
      <c r="Y10" s="34">
        <f>Sheet1!G12/(sheet!G18-sheet!G35)</f>
        <v>37.660947543023028</v>
      </c>
      <c r="Z10" s="12"/>
      <c r="AA10" s="36">
        <f>Sheet1!G43</f>
        <v>261.71600000000001</v>
      </c>
      <c r="AB10" s="36" t="str">
        <f>Sheet3!G17</f>
        <v>16.5x</v>
      </c>
      <c r="AC10" s="36" t="str">
        <f>Sheet3!G18</f>
        <v>51.8x</v>
      </c>
      <c r="AD10" s="36" t="str">
        <f>Sheet3!G20</f>
        <v>57.9x</v>
      </c>
      <c r="AE10" s="36" t="str">
        <f>Sheet3!G21</f>
        <v>1.1x</v>
      </c>
      <c r="AF10" s="36" t="str">
        <f>Sheet3!G22</f>
        <v>2.0x</v>
      </c>
      <c r="AG10" s="36" t="str">
        <f>Sheet3!G24</f>
        <v>-156.6x</v>
      </c>
      <c r="AH10" s="36" t="str">
        <f>Sheet3!G25</f>
        <v>1.6x</v>
      </c>
      <c r="AI10" s="36">
        <f>Sheet3!G31</f>
        <v>0.32229999999999998</v>
      </c>
      <c r="AK10" s="36">
        <f>Sheet3!G29</f>
        <v>1.2</v>
      </c>
      <c r="AL10" s="36">
        <f>Sheet3!G30</f>
        <v>4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>
        <f>sheet!H18/sheet!H35</f>
        <v>1.0005360212226908</v>
      </c>
      <c r="C11" s="31">
        <f>(sheet!H18-sheet!H15)/sheet!H35</f>
        <v>0.86383186147643587</v>
      </c>
      <c r="D11" s="31">
        <f>sheet!H12/sheet!H35</f>
        <v>9.8457468974256501E-2</v>
      </c>
      <c r="E11" s="31">
        <f>Sheet2!H20/sheet!H35</f>
        <v>0.29858597771890161</v>
      </c>
      <c r="F11" s="31">
        <f>sheet!H18/sheet!H35</f>
        <v>1.0005360212226908</v>
      </c>
      <c r="G11" s="29"/>
      <c r="H11" s="32">
        <f>Sheet1!H33/sheet!H51</f>
        <v>-1.580611642821284E-3</v>
      </c>
      <c r="I11" s="32">
        <f>Sheet1!H33/Sheet1!H12</f>
        <v>-6.1679850734761227E-4</v>
      </c>
      <c r="J11" s="32">
        <f>Sheet1!H12/sheet!H27</f>
        <v>0.55451859417886884</v>
      </c>
      <c r="K11" s="32">
        <f>Sheet1!H30/sheet!H27</f>
        <v>-3.4202624118602265E-4</v>
      </c>
      <c r="L11" s="32">
        <f>Sheet1!H38</f>
        <v>-3.3000000000000002E-2</v>
      </c>
      <c r="M11" s="29"/>
      <c r="N11" s="32">
        <f>sheet!H40/sheet!H27</f>
        <v>0.78361146285400685</v>
      </c>
      <c r="O11" s="32">
        <f>sheet!H51/sheet!H27</f>
        <v>0.2163885371459931</v>
      </c>
      <c r="P11" s="32">
        <f>sheet!H40/sheet!H51</f>
        <v>3.6213168829979177</v>
      </c>
      <c r="Q11" s="31">
        <f>Sheet1!H24/Sheet1!H26</f>
        <v>-0.60701460600986146</v>
      </c>
      <c r="R11" s="31">
        <f>ABS(Sheet2!H20/(Sheet1!H26+Sheet2!H30))</f>
        <v>1.4903719772857782</v>
      </c>
      <c r="S11" s="31">
        <f>sheet!H40/Sheet1!H43</f>
        <v>11.748712898404198</v>
      </c>
      <c r="T11" s="31">
        <f>Sheet2!H20/sheet!H40</f>
        <v>8.6892851270648525E-2</v>
      </c>
      <c r="V11" s="31">
        <f>ABS(Sheet1!H15/sheet!H15)</f>
        <v>8.9498681561181179</v>
      </c>
      <c r="W11" s="31">
        <f>Sheet1!H12/sheet!H14</f>
        <v>8.4785143366513136</v>
      </c>
      <c r="X11" s="31">
        <f>Sheet1!H12/sheet!H27</f>
        <v>0.55451859417886884</v>
      </c>
      <c r="Y11" s="31">
        <f>Sheet1!H12/(sheet!H18-sheet!H35)</f>
        <v>4536.4769475364528</v>
      </c>
      <c r="AA11" s="17">
        <f>Sheet1!H43</f>
        <v>343.21300000000002</v>
      </c>
      <c r="AB11" s="17" t="str">
        <f>Sheet3!H17</f>
        <v>14.5x</v>
      </c>
      <c r="AC11" s="17" t="str">
        <f>Sheet3!H18</f>
        <v>53.6x</v>
      </c>
      <c r="AD11" s="17" t="str">
        <f>Sheet3!H20</f>
        <v>9.4x</v>
      </c>
      <c r="AE11" s="17" t="str">
        <f>Sheet3!H21</f>
        <v>1.6x</v>
      </c>
      <c r="AF11" s="17" t="str">
        <f>Sheet3!H22</f>
        <v>1.7x</v>
      </c>
      <c r="AG11" s="17" t="str">
        <f>Sheet3!H24</f>
        <v>-34.3x</v>
      </c>
      <c r="AH11" s="17" t="str">
        <f>Sheet3!H25</f>
        <v>2.7x</v>
      </c>
      <c r="AI11" s="17">
        <f>Sheet3!H31</f>
        <v>0.30170000000000002</v>
      </c>
      <c r="AK11" s="17">
        <f>Sheet3!H29</f>
        <v>1.6</v>
      </c>
      <c r="AL11" s="17">
        <f>Sheet3!H30</f>
        <v>4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>
        <f>sheet!I18/sheet!I35</f>
        <v>1.1335107125660442</v>
      </c>
      <c r="C12" s="34">
        <f>(sheet!I18-sheet!I15)/sheet!I35</f>
        <v>0.90249535782280266</v>
      </c>
      <c r="D12" s="34">
        <f>sheet!I12/sheet!I35</f>
        <v>0.30445635961964818</v>
      </c>
      <c r="E12" s="34">
        <f>Sheet2!I20/sheet!I35</f>
        <v>0.26149778884911845</v>
      </c>
      <c r="F12" s="34">
        <f>sheet!I18/sheet!I35</f>
        <v>1.1335107125660442</v>
      </c>
      <c r="G12" s="29"/>
      <c r="H12" s="35">
        <f>Sheet1!I33/sheet!I51</f>
        <v>0.32715308086930089</v>
      </c>
      <c r="I12" s="35">
        <f>Sheet1!I33/Sheet1!I12</f>
        <v>0.21379120070629781</v>
      </c>
      <c r="J12" s="35">
        <f>Sheet1!I12/sheet!I27</f>
        <v>0.56400576509718681</v>
      </c>
      <c r="K12" s="35">
        <f>Sheet1!I30/sheet!I27</f>
        <v>0.12057946972540173</v>
      </c>
      <c r="L12" s="35">
        <f>Sheet1!I38</f>
        <v>0.15</v>
      </c>
      <c r="M12" s="29"/>
      <c r="N12" s="35">
        <f>sheet!I40/sheet!I27</f>
        <v>0.6314282170708474</v>
      </c>
      <c r="O12" s="35">
        <f>sheet!I51/sheet!I27</f>
        <v>0.36857201345927032</v>
      </c>
      <c r="P12" s="35">
        <f>sheet!I40/sheet!I51</f>
        <v>1.7131746144926014</v>
      </c>
      <c r="Q12" s="34">
        <f>Sheet1!I24/Sheet1!I26</f>
        <v>-1.0914965473001019</v>
      </c>
      <c r="R12" s="34">
        <f>ABS(Sheet2!I20/(Sheet1!I26+Sheet2!I30))</f>
        <v>0.4288227099689933</v>
      </c>
      <c r="S12" s="34">
        <f>sheet!I40/Sheet1!I43</f>
        <v>8.330298081221887</v>
      </c>
      <c r="T12" s="34">
        <f>Sheet2!I20/sheet!I40</f>
        <v>7.3163572319659489E-2</v>
      </c>
      <c r="U12" s="12"/>
      <c r="V12" s="34">
        <f>ABS(Sheet1!I15/sheet!I15)</f>
        <v>5.9213102345837303</v>
      </c>
      <c r="W12" s="34">
        <f>Sheet1!I12/sheet!I14</f>
        <v>6.3196885824768234</v>
      </c>
      <c r="X12" s="34">
        <f>Sheet1!I12/sheet!I27</f>
        <v>0.56400576509718681</v>
      </c>
      <c r="Y12" s="34">
        <f>Sheet1!I12/(sheet!I18-sheet!I35)</f>
        <v>23.912036358305219</v>
      </c>
      <c r="Z12" s="12"/>
      <c r="AA12" s="36">
        <f>Sheet1!I43</f>
        <v>328.803</v>
      </c>
      <c r="AB12" s="36" t="str">
        <f>Sheet3!I17</f>
        <v>10.7x</v>
      </c>
      <c r="AC12" s="36" t="str">
        <f>Sheet3!I18</f>
        <v>35.6x</v>
      </c>
      <c r="AD12" s="36" t="str">
        <f>Sheet3!I20</f>
        <v>144.9x</v>
      </c>
      <c r="AE12" s="36" t="str">
        <f>Sheet3!I21</f>
        <v>1.2x</v>
      </c>
      <c r="AF12" s="36" t="str">
        <f>Sheet3!I22</f>
        <v>1.3x</v>
      </c>
      <c r="AG12" s="36" t="str">
        <f>Sheet3!I24</f>
        <v>55.1x</v>
      </c>
      <c r="AH12" s="36" t="str">
        <f>Sheet3!I25</f>
        <v>1.6x</v>
      </c>
      <c r="AI12" s="36">
        <f>Sheet3!I31</f>
        <v>0.3276</v>
      </c>
      <c r="AK12" s="36">
        <f>Sheet3!I29</f>
        <v>2.5</v>
      </c>
      <c r="AL12" s="36">
        <f>Sheet3!I30</f>
        <v>8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>
        <f>sheet!J18/sheet!J35</f>
        <v>1.0571089296226786</v>
      </c>
      <c r="C13" s="31">
        <f>(sheet!J18-sheet!J15)/sheet!J35</f>
        <v>0.95358704457515475</v>
      </c>
      <c r="D13" s="31">
        <f>sheet!J12/sheet!J35</f>
        <v>0.25822922065179654</v>
      </c>
      <c r="E13" s="31">
        <f>Sheet2!J20/sheet!J35</f>
        <v>0.40618789089427054</v>
      </c>
      <c r="F13" s="31">
        <f>sheet!J18/sheet!J35</f>
        <v>1.0571089296226786</v>
      </c>
      <c r="G13" s="29"/>
      <c r="H13" s="32">
        <f>Sheet1!J33/sheet!J51</f>
        <v>2.4865106469711953E-3</v>
      </c>
      <c r="I13" s="32">
        <f>Sheet1!J33/Sheet1!J12</f>
        <v>1.6151106929778443E-3</v>
      </c>
      <c r="J13" s="32">
        <f>Sheet1!J12/sheet!J27</f>
        <v>0.52947581766700791</v>
      </c>
      <c r="K13" s="32">
        <f>Sheet1!J30/sheet!J27</f>
        <v>8.5516205478717189E-4</v>
      </c>
      <c r="L13" s="32">
        <f>Sheet1!J38</f>
        <v>-0.1</v>
      </c>
      <c r="M13" s="29"/>
      <c r="N13" s="32">
        <f>sheet!J40/sheet!J27</f>
        <v>0.65607947191827232</v>
      </c>
      <c r="O13" s="32">
        <f>sheet!J51/sheet!J27</f>
        <v>0.34392052808172768</v>
      </c>
      <c r="P13" s="32">
        <f>sheet!J40/sheet!J51</f>
        <v>1.9076484779133758</v>
      </c>
      <c r="Q13" s="31">
        <f>Sheet1!J24/Sheet1!J26</f>
        <v>-0.91881217374175128</v>
      </c>
      <c r="R13" s="31">
        <f>ABS(Sheet2!J20/(Sheet1!J26+Sheet2!J30))</f>
        <v>2.9878969575838332</v>
      </c>
      <c r="S13" s="31">
        <f>sheet!J40/Sheet1!J43</f>
        <v>8.3135392805936217</v>
      </c>
      <c r="T13" s="31">
        <f>Sheet2!J20/sheet!J40</f>
        <v>0.11093624227132978</v>
      </c>
      <c r="V13" s="31">
        <f>ABS(Sheet1!J15/sheet!J15)</f>
        <v>11.672515401533472</v>
      </c>
      <c r="W13" s="31">
        <f>Sheet1!J12/sheet!J14</f>
        <v>8.9279022480664345</v>
      </c>
      <c r="X13" s="31">
        <f>Sheet1!J12/sheet!J27</f>
        <v>0.52947581766700791</v>
      </c>
      <c r="Y13" s="31">
        <f>Sheet1!J12/(sheet!J18-sheet!J35)</f>
        <v>51.741519823788572</v>
      </c>
      <c r="AA13" s="17">
        <f>Sheet1!J43</f>
        <v>350.12200000000001</v>
      </c>
      <c r="AB13" s="17" t="str">
        <f>Sheet3!J17</f>
        <v>12.4x</v>
      </c>
      <c r="AC13" s="17" t="str">
        <f>Sheet3!J18</f>
        <v>36.3x</v>
      </c>
      <c r="AD13" s="17" t="str">
        <f>Sheet3!J20</f>
        <v>25.9x</v>
      </c>
      <c r="AE13" s="17" t="str">
        <f>Sheet3!J21</f>
        <v>1.2x</v>
      </c>
      <c r="AF13" s="17" t="str">
        <f>Sheet3!J22</f>
        <v>1.7x</v>
      </c>
      <c r="AG13" s="17" t="str">
        <f>Sheet3!J24</f>
        <v>-202.2x</v>
      </c>
      <c r="AH13" s="17" t="str">
        <f>Sheet3!J25</f>
        <v>1.6x</v>
      </c>
      <c r="AI13" s="17">
        <f>Sheet3!J31</f>
        <v>0.31159999999999999</v>
      </c>
      <c r="AK13" s="17">
        <f>Sheet3!J29</f>
        <v>1.9</v>
      </c>
      <c r="AL13" s="17">
        <f>Sheet3!J30</f>
        <v>4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>
        <f>sheet!K18/sheet!K35</f>
        <v>0.80630416478122158</v>
      </c>
      <c r="C14" s="34">
        <f>(sheet!K18-sheet!K15)/sheet!K35</f>
        <v>0.65360745318845481</v>
      </c>
      <c r="D14" s="34">
        <f>sheet!K12/sheet!K35</f>
        <v>0.20972975604726693</v>
      </c>
      <c r="E14" s="34">
        <f>Sheet2!K20/sheet!K35</f>
        <v>0.3210636201692032</v>
      </c>
      <c r="F14" s="34">
        <f>sheet!K18/sheet!K35</f>
        <v>0.80630416478122158</v>
      </c>
      <c r="G14" s="29"/>
      <c r="H14" s="35">
        <f>Sheet1!K33/sheet!K51</f>
        <v>-9.777990419455157E-2</v>
      </c>
      <c r="I14" s="35">
        <f>Sheet1!K33/Sheet1!K12</f>
        <v>-6.7417339496413584E-2</v>
      </c>
      <c r="J14" s="35">
        <f>Sheet1!K12/sheet!K27</f>
        <v>0.54193128957352865</v>
      </c>
      <c r="K14" s="35">
        <f>Sheet1!K30/sheet!K27</f>
        <v>-3.6535565732907803E-2</v>
      </c>
      <c r="L14" s="35">
        <f>Sheet1!K38</f>
        <v>-1.28</v>
      </c>
      <c r="M14" s="29"/>
      <c r="N14" s="35">
        <f>sheet!K40/sheet!K27</f>
        <v>0.62634893096015531</v>
      </c>
      <c r="O14" s="35">
        <f>sheet!K51/sheet!K27</f>
        <v>0.37365106903984485</v>
      </c>
      <c r="P14" s="35">
        <f>sheet!K40/sheet!K51</f>
        <v>1.6762936944611382</v>
      </c>
      <c r="Q14" s="34">
        <f>Sheet1!K24/Sheet1!K26</f>
        <v>0.86886761561723524</v>
      </c>
      <c r="R14" s="34">
        <f>ABS(Sheet2!K20/(Sheet1!K26+Sheet2!K30))</f>
        <v>0.28093056707605868</v>
      </c>
      <c r="S14" s="34">
        <f>sheet!K40/Sheet1!K43</f>
        <v>7.2134211101151697</v>
      </c>
      <c r="T14" s="34">
        <f>Sheet2!K20/sheet!K40</f>
        <v>7.8040489623502809E-2</v>
      </c>
      <c r="U14" s="12"/>
      <c r="V14" s="34">
        <f>ABS(Sheet1!K15/sheet!K15)</f>
        <v>10.019093526394268</v>
      </c>
      <c r="W14" s="34">
        <f>Sheet1!K12/sheet!K14</f>
        <v>9.4922367245316437</v>
      </c>
      <c r="X14" s="34">
        <f>Sheet1!K12/sheet!K27</f>
        <v>0.54193128957352865</v>
      </c>
      <c r="Y14" s="34">
        <f>Sheet1!K12/(sheet!K18-sheet!K35)</f>
        <v>-18.377173527324342</v>
      </c>
      <c r="Z14" s="12"/>
      <c r="AA14" s="36">
        <f>Sheet1!K43</f>
        <v>398.28300000000002</v>
      </c>
      <c r="AB14" s="36" t="str">
        <f>Sheet3!K17</f>
        <v>14.0x</v>
      </c>
      <c r="AC14" s="36" t="str">
        <f>Sheet3!K18</f>
        <v>42.2x</v>
      </c>
      <c r="AD14" s="36" t="str">
        <f>Sheet3!K20</f>
        <v>18.9x</v>
      </c>
      <c r="AE14" s="36" t="str">
        <f>Sheet3!K21</f>
        <v>1.4x</v>
      </c>
      <c r="AF14" s="36" t="str">
        <f>Sheet3!K22</f>
        <v>2.2x</v>
      </c>
      <c r="AG14" s="36" t="str">
        <f>Sheet3!K24</f>
        <v>-18.6x</v>
      </c>
      <c r="AH14" s="36" t="str">
        <f>Sheet3!K25</f>
        <v>1.8x</v>
      </c>
      <c r="AI14" s="36">
        <f>Sheet3!K31</f>
        <v>0.3054</v>
      </c>
      <c r="AK14" s="36">
        <f>Sheet3!K29</f>
        <v>2.4</v>
      </c>
      <c r="AL14" s="36">
        <f>Sheet3!K30</f>
        <v>3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>
        <f>sheet!L18/sheet!L35</f>
        <v>0.71823036377390781</v>
      </c>
      <c r="C15" s="31">
        <f>(sheet!L18-sheet!L15)/sheet!L35</f>
        <v>0.58495281111186626</v>
      </c>
      <c r="D15" s="31">
        <f>sheet!L12/sheet!L35</f>
        <v>0.18089649417366804</v>
      </c>
      <c r="E15" s="31">
        <f>Sheet2!L20/sheet!L35</f>
        <v>0.3619333684655005</v>
      </c>
      <c r="F15" s="31">
        <f>sheet!L18/sheet!L35</f>
        <v>0.71823036377390781</v>
      </c>
      <c r="G15" s="29"/>
      <c r="H15" s="32">
        <f>Sheet1!L33/sheet!L51</f>
        <v>-2.4237617309229107E-3</v>
      </c>
      <c r="I15" s="32">
        <f>Sheet1!L33/Sheet1!L12</f>
        <v>-1.5432440164012589E-3</v>
      </c>
      <c r="J15" s="32">
        <f>Sheet1!L12/sheet!L27</f>
        <v>0.55682976906352144</v>
      </c>
      <c r="K15" s="32">
        <f>Sheet1!L30/sheet!L27</f>
        <v>-8.5932420926137425E-4</v>
      </c>
      <c r="L15" s="32">
        <f>Sheet1!L38</f>
        <v>-2.5000000000000001E-2</v>
      </c>
      <c r="M15" s="29"/>
      <c r="N15" s="32">
        <f>sheet!L40/sheet!L27</f>
        <v>0.6454584630585104</v>
      </c>
      <c r="O15" s="32">
        <f>sheet!L51/sheet!L27</f>
        <v>0.35454153694148977</v>
      </c>
      <c r="P15" s="32">
        <f>sheet!L40/sheet!L51</f>
        <v>1.8205439865429107</v>
      </c>
      <c r="Q15" s="31">
        <f>Sheet1!L24/Sheet1!L26</f>
        <v>-1.0915632183908046</v>
      </c>
      <c r="R15" s="31">
        <f>ABS(Sheet2!L20/(Sheet1!L26+Sheet2!L30))</f>
        <v>0.3085147401550275</v>
      </c>
      <c r="S15" s="31">
        <f>sheet!L40/Sheet1!L43</f>
        <v>7.0998591263027313</v>
      </c>
      <c r="T15" s="31">
        <f>Sheet2!L20/sheet!L40</f>
        <v>0.10689476463823339</v>
      </c>
      <c r="V15" s="31">
        <f>ABS(Sheet1!L15/sheet!L15)</f>
        <v>9.6817805642633221</v>
      </c>
      <c r="W15" s="31">
        <f>Sheet1!L12/sheet!L14</f>
        <v>8.5993413758946211</v>
      </c>
      <c r="X15" s="31">
        <f>Sheet1!L12/sheet!L27</f>
        <v>0.55682976906352144</v>
      </c>
      <c r="Y15" s="31">
        <f>Sheet1!L12/(sheet!L18-sheet!L35)</f>
        <v>-10.366499806252127</v>
      </c>
      <c r="AA15" s="17">
        <f>Sheet1!L43</f>
        <v>428.04300000000001</v>
      </c>
      <c r="AB15" s="17" t="str">
        <f>Sheet3!L17</f>
        <v>12.4x</v>
      </c>
      <c r="AC15" s="17" t="str">
        <f>Sheet3!L18</f>
        <v>30.3x</v>
      </c>
      <c r="AD15" s="17" t="str">
        <f>Sheet3!L20</f>
        <v>27.0x</v>
      </c>
      <c r="AE15" s="17" t="str">
        <f>Sheet3!L21</f>
        <v>1.5x</v>
      </c>
      <c r="AF15" s="17" t="str">
        <f>Sheet3!L22</f>
        <v>2.1x</v>
      </c>
      <c r="AG15" s="17" t="str">
        <f>Sheet3!L24</f>
        <v>-138.5x</v>
      </c>
      <c r="AH15" s="17" t="str">
        <f>Sheet3!L25</f>
        <v>2.2x</v>
      </c>
      <c r="AI15" s="17">
        <f>Sheet3!L31</f>
        <v>0.30349999999999999</v>
      </c>
      <c r="AK15" s="17">
        <f>Sheet3!L29</f>
        <v>2.2999999999999998</v>
      </c>
      <c r="AL15" s="17">
        <f>Sheet3!L30</f>
        <v>4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>
        <f>sheet!M18/sheet!M35</f>
        <v>0.77903250990868811</v>
      </c>
      <c r="C16" s="34">
        <f>(sheet!M18-sheet!M15)/sheet!M35</f>
        <v>0.61670969522094277</v>
      </c>
      <c r="D16" s="34">
        <f>sheet!M12/sheet!M35</f>
        <v>0.17752647485984527</v>
      </c>
      <c r="E16" s="34">
        <f>Sheet2!M20/sheet!M35</f>
        <v>0.40776096800343942</v>
      </c>
      <c r="F16" s="34">
        <f>sheet!M18/sheet!M35</f>
        <v>0.77903250990868811</v>
      </c>
      <c r="G16" s="29"/>
      <c r="H16" s="35">
        <f>Sheet1!M33/sheet!M51</f>
        <v>2.307277795624825E-2</v>
      </c>
      <c r="I16" s="35">
        <f>Sheet1!M33/Sheet1!M12</f>
        <v>1.3362852955935627E-2</v>
      </c>
      <c r="J16" s="35">
        <f>Sheet1!M12/sheet!M27</f>
        <v>0.60406329589410535</v>
      </c>
      <c r="K16" s="35">
        <f>Sheet1!M30/sheet!M27</f>
        <v>8.0720089991107632E-3</v>
      </c>
      <c r="L16" s="35">
        <f>Sheet1!M38</f>
        <v>0.25</v>
      </c>
      <c r="M16" s="29"/>
      <c r="N16" s="35">
        <f>sheet!M40/sheet!M27</f>
        <v>0.65014990125751893</v>
      </c>
      <c r="O16" s="35">
        <f>sheet!M51/sheet!M27</f>
        <v>0.34984989732997507</v>
      </c>
      <c r="P16" s="35">
        <f>sheet!M40/sheet!M51</f>
        <v>1.8583681350756658</v>
      </c>
      <c r="Q16" s="34">
        <f>Sheet1!M24/Sheet1!M26</f>
        <v>-1.7062937802890821</v>
      </c>
      <c r="R16" s="34">
        <f>ABS(Sheet2!M20/(Sheet1!M26+Sheet2!M30))</f>
        <v>3.1358473495908208</v>
      </c>
      <c r="S16" s="34">
        <f>sheet!M40/Sheet1!M43</f>
        <v>6.2021373482586499</v>
      </c>
      <c r="T16" s="34">
        <f>Sheet2!M20/sheet!M40</f>
        <v>0.11811575884647602</v>
      </c>
      <c r="U16" s="12"/>
      <c r="V16" s="34">
        <f>ABS(Sheet1!M15/sheet!M15)</f>
        <v>8.2221138768464463</v>
      </c>
      <c r="W16" s="34">
        <f>Sheet1!M12/sheet!M14</f>
        <v>9.210395393474089</v>
      </c>
      <c r="X16" s="34">
        <f>Sheet1!M12/sheet!M27</f>
        <v>0.60406329589410535</v>
      </c>
      <c r="Y16" s="34">
        <f>Sheet1!M12/(sheet!M18-sheet!M35)</f>
        <v>-14.515712951266375</v>
      </c>
      <c r="Z16" s="12"/>
      <c r="AA16" s="36">
        <f>Sheet1!M43</f>
        <v>520.45799999999997</v>
      </c>
      <c r="AB16" s="36" t="str">
        <f>Sheet3!M17</f>
        <v>10.5x</v>
      </c>
      <c r="AC16" s="36" t="str">
        <f>Sheet3!M18</f>
        <v>28.6x</v>
      </c>
      <c r="AD16" s="36" t="str">
        <f>Sheet3!M20</f>
        <v>53.0x</v>
      </c>
      <c r="AE16" s="36" t="str">
        <f>Sheet3!M21</f>
        <v>1.3x</v>
      </c>
      <c r="AF16" s="36" t="str">
        <f>Sheet3!M22</f>
        <v>1.8x</v>
      </c>
      <c r="AG16" s="36" t="str">
        <f>Sheet3!M24</f>
        <v>82.7x</v>
      </c>
      <c r="AH16" s="36" t="str">
        <f>Sheet3!M25</f>
        <v>1.9x</v>
      </c>
      <c r="AI16" s="36">
        <f>Sheet3!M31</f>
        <v>0.37909999999999999</v>
      </c>
      <c r="AK16" s="36">
        <f>Sheet3!M29</f>
        <v>2.2999999999999998</v>
      </c>
      <c r="AL16" s="36">
        <f>Sheet3!M30</f>
        <v>7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2023-04-25T19:46:17Z</dcterms:created>
  <dcterms:modified xsi:type="dcterms:W3CDTF">2023-05-06T21:32:09Z</dcterms:modified>
  <cp:category/>
  <dc:identifier/>
  <cp:version/>
</cp:coreProperties>
</file>