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5" documentId="8_{9E41175F-CF43-41CA-A5C2-09DAB62BCFB8}" xr6:coauthVersionLast="47" xr6:coauthVersionMax="47" xr10:uidLastSave="{78CC47E9-D359-4FB4-A2FA-F20C28533C6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<sst xmlns="http://schemas.openxmlformats.org/spreadsheetml/2006/main" count="1288" uniqueCount="990">
  <si>
    <t>Alimentation Couche Tard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</si>
  <si>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</si>
  <si>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</si>
  <si>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</si>
  <si>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</si>
  <si>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</si>
  <si>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</si>
  <si>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</si>
  <si>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</si>
  <si>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</si>
  <si>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</si>
  <si>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</si>
  <si>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</si>
  <si>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</si>
  <si>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</si>
  <si>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2013-04-28</t>
  </si>
  <si>
    <t>2014-04-27</t>
  </si>
  <si>
    <t>2015-04-26</t>
  </si>
  <si>
    <t>2016-04-24</t>
  </si>
  <si>
    <t>2017-04-30</t>
  </si>
  <si>
    <t>2018-04-29</t>
  </si>
  <si>
    <t>2019-04-28</t>
  </si>
  <si>
    <t>2020-04-26</t>
  </si>
  <si>
    <t>2021-04-25</t>
  </si>
  <si>
    <t>2022-04-24</t>
  </si>
  <si>
    <t>Cash And Equivalents</t>
  </si>
  <si>
    <t>668,819.634</t>
  </si>
  <si>
    <t>563,978.406</t>
  </si>
  <si>
    <t>700,685.262</t>
  </si>
  <si>
    <t>759,385.854</t>
  </si>
  <si>
    <t>870,311.248</t>
  </si>
  <si>
    <t>854,767.91</t>
  </si>
  <si>
    <t>950,793.208</t>
  </si>
  <si>
    <t>5,132,002.365</t>
  </si>
  <si>
    <t>3,763,235.872</t>
  </si>
  <si>
    <t>2,727,491.019</t>
  </si>
  <si>
    <t>Short Term Investments</t>
  </si>
  <si>
    <t/>
  </si>
  <si>
    <t>20,857.788</t>
  </si>
  <si>
    <t>1,622.192</t>
  </si>
  <si>
    <t>Accounts Receivable, Net</t>
  </si>
  <si>
    <t>1,531,996.242</t>
  </si>
  <si>
    <t>1,791,246.618</t>
  </si>
  <si>
    <t>1,322,029.296</t>
  </si>
  <si>
    <t>1,518,011.562</t>
  </si>
  <si>
    <t>1,779,114.932</t>
  </si>
  <si>
    <t>2,236,484.455</t>
  </si>
  <si>
    <t>2,177,644.863</t>
  </si>
  <si>
    <t>1,411,423.965</t>
  </si>
  <si>
    <t>1,889,229.76</t>
  </si>
  <si>
    <t>2,770,618.938</t>
  </si>
  <si>
    <t>Inventory</t>
  </si>
  <si>
    <t>859,519.08</t>
  </si>
  <si>
    <t>935,734.08</t>
  </si>
  <si>
    <t>1,007,098.164</t>
  </si>
  <si>
    <t>1,034,685.397</t>
  </si>
  <si>
    <t>1,180,707.7</t>
  </si>
  <si>
    <t>1,756,495.45</t>
  </si>
  <si>
    <t>1,975,480.169</t>
  </si>
  <si>
    <t>1,743,880.194</t>
  </si>
  <si>
    <t>2,205,681.984</t>
  </si>
  <si>
    <t>3,057,120.63</t>
  </si>
  <si>
    <t>Prepaid Expenses</t>
  </si>
  <si>
    <t>58,723.644</t>
  </si>
  <si>
    <t>66,207.6</t>
  </si>
  <si>
    <t>74,230.29</t>
  </si>
  <si>
    <t>76,901.437</t>
  </si>
  <si>
    <t>82,308.294</t>
  </si>
  <si>
    <t>136,644.825</t>
  </si>
  <si>
    <t>112,657.689</t>
  </si>
  <si>
    <t>135,293.76</t>
  </si>
  <si>
    <t>139,383.728</t>
  </si>
  <si>
    <t>187,014.87</t>
  </si>
  <si>
    <t>Other Current Assets</t>
  </si>
  <si>
    <t>214,676.574</t>
  </si>
  <si>
    <t>190,346.85</t>
  </si>
  <si>
    <t>233,034.435</t>
  </si>
  <si>
    <t>261,996.988</t>
  </si>
  <si>
    <t>418,502.868</t>
  </si>
  <si>
    <t>759,950.515</t>
  </si>
  <si>
    <t>599,764.232</t>
  </si>
  <si>
    <t>619,673.607</t>
  </si>
  <si>
    <t>887,838.16</t>
  </si>
  <si>
    <t>580,891.086</t>
  </si>
  <si>
    <t>Total Current Assets</t>
  </si>
  <si>
    <t>3,333,735.174</t>
  </si>
  <si>
    <t>3,547,513.554</t>
  </si>
  <si>
    <t>3,337,077.447</t>
  </si>
  <si>
    <t>3,650,981.238</t>
  </si>
  <si>
    <t>4,330,945.042</t>
  </si>
  <si>
    <t>5,744,343.155</t>
  </si>
  <si>
    <t>5,816,340.161</t>
  </si>
  <si>
    <t>9,063,131.679</t>
  </si>
  <si>
    <t>8,886,991.696</t>
  </si>
  <si>
    <t>9,323,136.543</t>
  </si>
  <si>
    <t>Property Plant And Equipment, Net</t>
  </si>
  <si>
    <t>5,161,076.802</t>
  </si>
  <si>
    <t>5,661,853.26</t>
  </si>
  <si>
    <t>6,814,705.689</t>
  </si>
  <si>
    <t>8,072,117.065</t>
  </si>
  <si>
    <t>10,252,910.772</t>
  </si>
  <si>
    <t>14,480,245.69</t>
  </si>
  <si>
    <t>14,980,511.503</t>
  </si>
  <si>
    <t>17,828,335.224</t>
  </si>
  <si>
    <t>17,393,891.328</t>
  </si>
  <si>
    <t>18,559,508.364</t>
  </si>
  <si>
    <t>Real Estate Owned</t>
  </si>
  <si>
    <t>Capitalized / Purchased Software</t>
  </si>
  <si>
    <t>133,601.37</t>
  </si>
  <si>
    <t>222,788.574</t>
  </si>
  <si>
    <t>211,738.86</t>
  </si>
  <si>
    <t>214,234.481</t>
  </si>
  <si>
    <t>218,942.792</t>
  </si>
  <si>
    <t>227,997.985</t>
  </si>
  <si>
    <t>229,353.288</t>
  </si>
  <si>
    <t>245,360.871</t>
  </si>
  <si>
    <t>335,294.608</t>
  </si>
  <si>
    <t>322,505.235</t>
  </si>
  <si>
    <t>Long-term Investments</t>
  </si>
  <si>
    <t>104,950.734</t>
  </si>
  <si>
    <t>110,897.73</t>
  </si>
  <si>
    <t>131,667.498</t>
  </si>
  <si>
    <t>155,196.475</t>
  </si>
  <si>
    <t>181,542.34</t>
  </si>
  <si>
    <t>217,220.365</t>
  </si>
  <si>
    <t>237,429.108</t>
  </si>
  <si>
    <t>355,991.706</t>
  </si>
  <si>
    <t>318,323.984</t>
  </si>
  <si>
    <t>562,698.483</t>
  </si>
  <si>
    <t>Goodwill</t>
  </si>
  <si>
    <t>1,098,274.38</t>
  </si>
  <si>
    <t>1,201,336.902</t>
  </si>
  <si>
    <t>1,982,557.188</t>
  </si>
  <si>
    <t>2,246,484.812</t>
  </si>
  <si>
    <t>3,235,275.596</t>
  </si>
  <si>
    <t>7,500,453.69</t>
  </si>
  <si>
    <t>7,649,282.107</t>
  </si>
  <si>
    <t>7,759,378.998</t>
  </si>
  <si>
    <t>7,420,030.992</t>
  </si>
  <si>
    <t>7,752,974.961</t>
  </si>
  <si>
    <t>Other Intangibles</t>
  </si>
  <si>
    <t>848,038.506</t>
  </si>
  <si>
    <t>908,699.31</t>
  </si>
  <si>
    <t>846,833.751</t>
  </si>
  <si>
    <t>957,657.269</t>
  </si>
  <si>
    <t>914,673.098</t>
  </si>
  <si>
    <t>1,344,636.4</t>
  </si>
  <si>
    <t>1,271,134.068</t>
  </si>
  <si>
    <t>776,247.948</t>
  </si>
  <si>
    <t>894,576.496</t>
  </si>
  <si>
    <t>874,644.375</t>
  </si>
  <si>
    <t>Other Long-term Assets</t>
  </si>
  <si>
    <t>35,051.31</t>
  </si>
  <si>
    <t>-17,103.63</t>
  </si>
  <si>
    <t>95,769.243</t>
  </si>
  <si>
    <t>241,726.428</t>
  </si>
  <si>
    <t>228,770.648</t>
  </si>
  <si>
    <t>196,306.65</t>
  </si>
  <si>
    <t>245,235.734</t>
  </si>
  <si>
    <t>161,929.719</t>
  </si>
  <si>
    <t>182,683.776</t>
  </si>
  <si>
    <t>251,261.475</t>
  </si>
  <si>
    <t>Total Assets</t>
  </si>
  <si>
    <t>10,714,728.276</t>
  </si>
  <si>
    <t>11,635,985.7</t>
  </si>
  <si>
    <t>13,420,349.676</t>
  </si>
  <si>
    <t>15,538,397.768</t>
  </si>
  <si>
    <t>19,363,060.288</t>
  </si>
  <si>
    <t>29,711,203.935</t>
  </si>
  <si>
    <t>30,429,285.969</t>
  </si>
  <si>
    <t>36,190,376.145</t>
  </si>
  <si>
    <t>35,431,792.88</t>
  </si>
  <si>
    <t>37,646,729.436</t>
  </si>
  <si>
    <t>Accounts Payable</t>
  </si>
  <si>
    <t>1,408,249.878</t>
  </si>
  <si>
    <t>1,707,383.658</t>
  </si>
  <si>
    <t>1,688,191.497</t>
  </si>
  <si>
    <t>1,805,346.75</t>
  </si>
  <si>
    <t>2,274,056.68</t>
  </si>
  <si>
    <t>3,158,355.88</t>
  </si>
  <si>
    <t>3,432,358.097</t>
  </si>
  <si>
    <t>2,124,675.756</t>
  </si>
  <si>
    <t>3,216,432.384</t>
  </si>
  <si>
    <t>4,728,422.907</t>
  </si>
  <si>
    <t>Accrued Expenses</t>
  </si>
  <si>
    <t>836,557.932</t>
  </si>
  <si>
    <t>926,244.324</t>
  </si>
  <si>
    <t>961,464.789</t>
  </si>
  <si>
    <t>1,134,011.141</t>
  </si>
  <si>
    <t>1,194,357.5</t>
  </si>
  <si>
    <t>1,377,739.09</t>
  </si>
  <si>
    <t>1,484,201.119</t>
  </si>
  <si>
    <t>1,515,994.767</t>
  </si>
  <si>
    <t>1,468,832.464</t>
  </si>
  <si>
    <t>1,585,300.881</t>
  </si>
  <si>
    <t>Short-term Borrowings</t>
  </si>
  <si>
    <t>1,986.228</t>
  </si>
  <si>
    <t>Current Portion of LT Debt</t>
  </si>
  <si>
    <t>630,720.384</t>
  </si>
  <si>
    <t>20,414.01</t>
  </si>
  <si>
    <t>26,041.446</t>
  </si>
  <si>
    <t>39,780.974</t>
  </si>
  <si>
    <t>466,550.164</t>
  </si>
  <si>
    <t>57,095.725</t>
  </si>
  <si>
    <t>1,924,198.712</t>
  </si>
  <si>
    <t>302,578.857</t>
  </si>
  <si>
    <t>1,391,591.168</t>
  </si>
  <si>
    <t>1,781.094</t>
  </si>
  <si>
    <t>Current Portion of Capital Lease Obligations</t>
  </si>
  <si>
    <t>539,906.661</t>
  </si>
  <si>
    <t>523,344.096</t>
  </si>
  <si>
    <t>541,198.134</t>
  </si>
  <si>
    <t>Other Current Liabilities</t>
  </si>
  <si>
    <t>313,023.438</t>
  </si>
  <si>
    <t>282,265.068</t>
  </si>
  <si>
    <t>330,385.635</t>
  </si>
  <si>
    <t>390,588.353</t>
  </si>
  <si>
    <t>503,814.118</t>
  </si>
  <si>
    <t>777,656.605</t>
  </si>
  <si>
    <t>672,446.612</t>
  </si>
  <si>
    <t>793,723.392</t>
  </si>
  <si>
    <t>824,073.536</t>
  </si>
  <si>
    <t>798,693.438</t>
  </si>
  <si>
    <t>Total Current Liabilities</t>
  </si>
  <si>
    <t>3,188,551.632</t>
  </si>
  <si>
    <t>2,938,293.288</t>
  </si>
  <si>
    <t>3,006,083.367</t>
  </si>
  <si>
    <t>3,369,727.218</t>
  </si>
  <si>
    <t>4,438,778.462</t>
  </si>
  <si>
    <t>5,370,847.3</t>
  </si>
  <si>
    <t>7,513,204.54</t>
  </si>
  <si>
    <t>5,276,879.433</t>
  </si>
  <si>
    <t>7,424,273.648</t>
  </si>
  <si>
    <t>7,655,396.454</t>
  </si>
  <si>
    <t>Long-term Debt</t>
  </si>
  <si>
    <t>3,052,715.106</t>
  </si>
  <si>
    <t>2,935,203.6</t>
  </si>
  <si>
    <t>3,904,391.565</t>
  </si>
  <si>
    <t>3,839,624.137</t>
  </si>
  <si>
    <t>4,538,285.504</t>
  </si>
  <si>
    <t>11,115,703.675</t>
  </si>
  <si>
    <t>7,332,171.575</t>
  </si>
  <si>
    <t>10,926,662.292</t>
  </si>
  <si>
    <t>6,691,167.648</t>
  </si>
  <si>
    <t>7,630,333.917</t>
  </si>
  <si>
    <t>Capital Leases</t>
  </si>
  <si>
    <t>477,551.21</t>
  </si>
  <si>
    <t>441,881.951</t>
  </si>
  <si>
    <t>3,193,073.667</t>
  </si>
  <si>
    <t>3,484,842.768</t>
  </si>
  <si>
    <t>3,879,604.395</t>
  </si>
  <si>
    <t>Other Non-current Liabilities</t>
  </si>
  <si>
    <t>1,205,358.672</t>
  </si>
  <si>
    <t>1,374,469.776</t>
  </si>
  <si>
    <t>1,760,353.074</t>
  </si>
  <si>
    <t>1,942,426.412</t>
  </si>
  <si>
    <t>2,183,012.514</t>
  </si>
  <si>
    <t>2,627,173.18</t>
  </si>
  <si>
    <t>2,784,542.736</t>
  </si>
  <si>
    <t>2,606,800.707</t>
  </si>
  <si>
    <t>2,631,694.56</t>
  </si>
  <si>
    <t>2,658,155.574</t>
  </si>
  <si>
    <t>Total Liabilities</t>
  </si>
  <si>
    <t>7,446,625.41</t>
  </si>
  <si>
    <t>7,247,966.664</t>
  </si>
  <si>
    <t>8,670,828.006</t>
  </si>
  <si>
    <t>9,151,777.767</t>
  </si>
  <si>
    <t>11,160,076.48</t>
  </si>
  <si>
    <t>19,591,275.365</t>
  </si>
  <si>
    <t>18,071,800.802</t>
  </si>
  <si>
    <t>22,003,416.099</t>
  </si>
  <si>
    <t>20,231,978.624</t>
  </si>
  <si>
    <t>21,823,490.34</t>
  </si>
  <si>
    <t>Common Stock</t>
  </si>
  <si>
    <t>681,112.992</t>
  </si>
  <si>
    <t>757,525.29</t>
  </si>
  <si>
    <t>848,415.708</t>
  </si>
  <si>
    <t>886,583.618</t>
  </si>
  <si>
    <t>967,361.326</t>
  </si>
  <si>
    <t>903,267.2</t>
  </si>
  <si>
    <t>951,331.596</t>
  </si>
  <si>
    <t>979,188.588</t>
  </si>
  <si>
    <t>836,801.504</t>
  </si>
  <si>
    <t>814,087.179</t>
  </si>
  <si>
    <t>Additional Paid In Capital</t>
  </si>
  <si>
    <t>16,763.67</t>
  </si>
  <si>
    <t>12,800.136</t>
  </si>
  <si>
    <t>13,020.723</t>
  </si>
  <si>
    <t>18,750.268</t>
  </si>
  <si>
    <t>21,430.186</t>
  </si>
  <si>
    <t>22,709.985</t>
  </si>
  <si>
    <t>26,246.415</t>
  </si>
  <si>
    <t>30,159.234</t>
  </si>
  <si>
    <t>29,449.024</t>
  </si>
  <si>
    <t>32,823.018</t>
  </si>
  <si>
    <t>Retained Earnings</t>
  </si>
  <si>
    <t>2,381,457.12</t>
  </si>
  <si>
    <t>3,395,787.804</t>
  </si>
  <si>
    <t>4,769,965.422</t>
  </si>
  <si>
    <t>6,359,761.509</t>
  </si>
  <si>
    <t>8,303,855.83</t>
  </si>
  <si>
    <t>9,500,985.25</t>
  </si>
  <si>
    <t>12,185,739.395</t>
  </si>
  <si>
    <t>14,954,611.203</t>
  </si>
  <si>
    <t>14,996,291.552</t>
  </si>
  <si>
    <t>15,929,341.41</t>
  </si>
  <si>
    <t>Treasury Stock</t>
  </si>
  <si>
    <t>Other Common Equity Adj</t>
  </si>
  <si>
    <t>188,769.084</t>
  </si>
  <si>
    <t>206,236.674</t>
  </si>
  <si>
    <t>-898,794.954</t>
  </si>
  <si>
    <t>-878,475.394</t>
  </si>
  <si>
    <t>-1,089,663.534</t>
  </si>
  <si>
    <t>-726,591.215</t>
  </si>
  <si>
    <t>-1,152,957.902</t>
  </si>
  <si>
    <t>-1,776,998.979</t>
  </si>
  <si>
    <t>-662,727.824</t>
  </si>
  <si>
    <t>-953,012.511</t>
  </si>
  <si>
    <t>Common Equity</t>
  </si>
  <si>
    <t>3,268,102.866</t>
  </si>
  <si>
    <t>4,372,349.904</t>
  </si>
  <si>
    <t>4,732,606.899</t>
  </si>
  <si>
    <t>6,386,620.001</t>
  </si>
  <si>
    <t>8,202,983.808</t>
  </si>
  <si>
    <t>9,700,371.22</t>
  </si>
  <si>
    <t>12,010,359.504</t>
  </si>
  <si>
    <t>14,186,960.046</t>
  </si>
  <si>
    <t>15,199,814.256</t>
  </si>
  <si>
    <t>15,823,239.096</t>
  </si>
  <si>
    <t>Total Preferred Equity</t>
  </si>
  <si>
    <t>Minority Interest, Total</t>
  </si>
  <si>
    <t>15,669.132</t>
  </si>
  <si>
    <t>16,914.771</t>
  </si>
  <si>
    <t>419,557.35</t>
  </si>
  <si>
    <t>347,125.663</t>
  </si>
  <si>
    <t>Other Equity</t>
  </si>
  <si>
    <t>Total Equity</t>
  </si>
  <si>
    <t>4,388,019.036</t>
  </si>
  <si>
    <t>4,749,521.67</t>
  </si>
  <si>
    <t>10,119,928.57</t>
  </si>
  <si>
    <t>12,357,485.167</t>
  </si>
  <si>
    <t>Total Liabilities And Equity</t>
  </si>
  <si>
    <t>Cash And Short Term Investments</t>
  </si>
  <si>
    <t>880,685.096</t>
  </si>
  <si>
    <t>857,077.4</t>
  </si>
  <si>
    <t>5,152,860.153</t>
  </si>
  <si>
    <t>3,764,858.064</t>
  </si>
  <si>
    <t>Total Debt</t>
  </si>
  <si>
    <t>3,683,435.49</t>
  </si>
  <si>
    <t>2,957,603.838</t>
  </si>
  <si>
    <t>3,930,433.011</t>
  </si>
  <si>
    <t>3,879,405.111</t>
  </si>
  <si>
    <t>5,004,835.668</t>
  </si>
  <si>
    <t>11,650,350.61</t>
  </si>
  <si>
    <t>9,698,252.238</t>
  </si>
  <si>
    <t>14,962,221.477</t>
  </si>
  <si>
    <t>12,090,945.68</t>
  </si>
  <si>
    <t>12,052,917.54</t>
  </si>
  <si>
    <t>Income Statement</t>
  </si>
  <si>
    <t>Revenue</t>
  </si>
  <si>
    <t>36,111,383.532</t>
  </si>
  <si>
    <t>41,889,658.866</t>
  </si>
  <si>
    <t>42,019,090.011</t>
  </si>
  <si>
    <t>43,258,135.186</t>
  </si>
  <si>
    <t>51,738,884.41</t>
  </si>
  <si>
    <t>65,941,584.92</t>
  </si>
  <si>
    <t>79,570,516.072</t>
  </si>
  <si>
    <t>76,289,332.644</t>
  </si>
  <si>
    <t>57,101,283.184</t>
  </si>
  <si>
    <t>79,907,382.879</t>
  </si>
  <si>
    <t>Revenue Growth (YoY)</t>
  </si>
  <si>
    <t>54.7%</t>
  </si>
  <si>
    <t>6.8%</t>
  </si>
  <si>
    <t>-9.0%</t>
  </si>
  <si>
    <t>-1.1%</t>
  </si>
  <si>
    <t>11.0%</t>
  </si>
  <si>
    <t>35.6%</t>
  </si>
  <si>
    <t>15.0%</t>
  </si>
  <si>
    <t>-8.4%</t>
  </si>
  <si>
    <t>-15.5%</t>
  </si>
  <si>
    <t>37.3%</t>
  </si>
  <si>
    <t>Cost of Revenues</t>
  </si>
  <si>
    <t>-31,428,122.124</t>
  </si>
  <si>
    <t>-36,385,490.04</t>
  </si>
  <si>
    <t>-35,608,513.491</t>
  </si>
  <si>
    <t>-35,553,422.021</t>
  </si>
  <si>
    <t>-42,891,357.046</t>
  </si>
  <si>
    <t>-55,534,124.845</t>
  </si>
  <si>
    <t>-67,194,456.519</t>
  </si>
  <si>
    <t>-62,698,651.659</t>
  </si>
  <si>
    <t>-44,479,007.232</t>
  </si>
  <si>
    <t>-65,906,966.271</t>
  </si>
  <si>
    <t>Gross Profit</t>
  </si>
  <si>
    <t>4,683,261.408</t>
  </si>
  <si>
    <t>5,504,168.826</t>
  </si>
  <si>
    <t>6,410,576.52</t>
  </si>
  <si>
    <t>7,704,713.165</t>
  </si>
  <si>
    <t>8,847,527.364</t>
  </si>
  <si>
    <t>10,407,460.075</t>
  </si>
  <si>
    <t>12,376,059.553</t>
  </si>
  <si>
    <t>13,590,680.985</t>
  </si>
  <si>
    <t>12,622,275.952</t>
  </si>
  <si>
    <t>14,000,416.608</t>
  </si>
  <si>
    <t>Gross Profit Margin</t>
  </si>
  <si>
    <t>13.0%</t>
  </si>
  <si>
    <t>13.1%</t>
  </si>
  <si>
    <t>15.3%</t>
  </si>
  <si>
    <t>17.8%</t>
  </si>
  <si>
    <t>17.1%</t>
  </si>
  <si>
    <t>15.8%</t>
  </si>
  <si>
    <t>15.6%</t>
  </si>
  <si>
    <t>22.1%</t>
  </si>
  <si>
    <t>17.5%</t>
  </si>
  <si>
    <t>R&amp;D Expenses</t>
  </si>
  <si>
    <t>Selling, General &amp; Admin Expenses</t>
  </si>
  <si>
    <t>-3,290,048.034</t>
  </si>
  <si>
    <t>-3,776,591.85</t>
  </si>
  <si>
    <t>-4,112,479.755</t>
  </si>
  <si>
    <t>-4,829,967.684</t>
  </si>
  <si>
    <t>-5,571,302.368</t>
  </si>
  <si>
    <t>-6,559,079.905</t>
  </si>
  <si>
    <t>-7,598,942.829</t>
  </si>
  <si>
    <t>-7,357,443.786</t>
  </si>
  <si>
    <t>-6,409,904.512</t>
  </si>
  <si>
    <t>-7,442,428.5</t>
  </si>
  <si>
    <t>Other Inc / (Exp)</t>
  </si>
  <si>
    <t>-629,806.002</t>
  </si>
  <si>
    <t>-575,013.006</t>
  </si>
  <si>
    <t>-696,304.458</t>
  </si>
  <si>
    <t>-737,848.384</t>
  </si>
  <si>
    <t>-938,150.754</t>
  </si>
  <si>
    <t>-1,272,657.295</t>
  </si>
  <si>
    <t>-1,441,937.661</t>
  </si>
  <si>
    <t>-1,745,571.366</t>
  </si>
  <si>
    <t>-1,668,861.216</t>
  </si>
  <si>
    <t>-1,846,358.373</t>
  </si>
  <si>
    <t>Operating Expenses</t>
  </si>
  <si>
    <t>-3,919,854.036</t>
  </si>
  <si>
    <t>-4,351,604.856</t>
  </si>
  <si>
    <t>-4,808,784.213</t>
  </si>
  <si>
    <t>-5,567,816.068</t>
  </si>
  <si>
    <t>-6,509,453.122</t>
  </si>
  <si>
    <t>-7,831,737.2</t>
  </si>
  <si>
    <t>-9,040,880.49</t>
  </si>
  <si>
    <t>-9,103,015.152</t>
  </si>
  <si>
    <t>-8,078,765.728</t>
  </si>
  <si>
    <t>-9,288,786.873</t>
  </si>
  <si>
    <t>Operating Income</t>
  </si>
  <si>
    <t>763,407.372</t>
  </si>
  <si>
    <t>1,152,563.97</t>
  </si>
  <si>
    <t>1,601,792.307</t>
  </si>
  <si>
    <t>2,136,897.097</t>
  </si>
  <si>
    <t>2,338,074.242</t>
  </si>
  <si>
    <t>2,575,722.875</t>
  </si>
  <si>
    <t>3,335,179.063</t>
  </si>
  <si>
    <t>4,487,665.833</t>
  </si>
  <si>
    <t>4,543,510.224</t>
  </si>
  <si>
    <t>4,711,629.735</t>
  </si>
  <si>
    <t>Net Interest Expenses</t>
  </si>
  <si>
    <t>-106,373.106</t>
  </si>
  <si>
    <t>-108,249.426</t>
  </si>
  <si>
    <t>-97,472.889</t>
  </si>
  <si>
    <t>-122,890.27</t>
  </si>
  <si>
    <t>-164,889.584</t>
  </si>
  <si>
    <t>-351,427.395</t>
  </si>
  <si>
    <t>-384,543.629</t>
  </si>
  <si>
    <t>-395,734.248</t>
  </si>
  <si>
    <t>-351,890.88</t>
  </si>
  <si>
    <t>-363,724.839</t>
  </si>
  <si>
    <t>EBT, Incl. Unusual Items</t>
  </si>
  <si>
    <t>657,034.266</t>
  </si>
  <si>
    <t>1,044,314.544</t>
  </si>
  <si>
    <t>1,504,319.418</t>
  </si>
  <si>
    <t>2,014,006.827</t>
  </si>
  <si>
    <t>2,173,184.658</t>
  </si>
  <si>
    <t>2,224,295.48</t>
  </si>
  <si>
    <t>2,950,635.434</t>
  </si>
  <si>
    <t>4,091,931.585</t>
  </si>
  <si>
    <t>4,191,619.344</t>
  </si>
  <si>
    <t>4,347,904.896</t>
  </si>
  <si>
    <t>Earnings of Discontinued Ops.</t>
  </si>
  <si>
    <t>Income Tax Expense</t>
  </si>
  <si>
    <t>-75,080.922</t>
  </si>
  <si>
    <t>-148,084.332</t>
  </si>
  <si>
    <t>-372,611.718</t>
  </si>
  <si>
    <t>-504,610.253</t>
  </si>
  <si>
    <t>-523,060.336</t>
  </si>
  <si>
    <t>-71,979.105</t>
  </si>
  <si>
    <t>-499,220.273</t>
  </si>
  <si>
    <t>-769,342.329</t>
  </si>
  <si>
    <t>-815,588.224</t>
  </si>
  <si>
    <t>-934,183.803</t>
  </si>
  <si>
    <t>Net Income to Company</t>
  </si>
  <si>
    <t>581,953.344</t>
  </si>
  <si>
    <t>896,230.212</t>
  </si>
  <si>
    <t>1,131,707.7</t>
  </si>
  <si>
    <t>1,509,396.574</t>
  </si>
  <si>
    <t>1,650,124.322</t>
  </si>
  <si>
    <t>2,152,316.375</t>
  </si>
  <si>
    <t>2,451,415.161</t>
  </si>
  <si>
    <t>3,322,589.256</t>
  </si>
  <si>
    <t>3,376,031.12</t>
  </si>
  <si>
    <t>3,413,721.093</t>
  </si>
  <si>
    <t>Minority Interest in Earnings</t>
  </si>
  <si>
    <t>-1,103.46</t>
  </si>
  <si>
    <t>-8,853.045</t>
  </si>
  <si>
    <t>16,959.222</t>
  </si>
  <si>
    <t>-5,637.24</t>
  </si>
  <si>
    <t>Net Income to Stockholders</t>
  </si>
  <si>
    <t>895,126.752</t>
  </si>
  <si>
    <t>1,130,855.877</t>
  </si>
  <si>
    <t>1,509,143.192</t>
  </si>
  <si>
    <t>2,143,463.33</t>
  </si>
  <si>
    <t>2,468,374.383</t>
  </si>
  <si>
    <t>3,316,952.016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</si>
  <si>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</si>
  <si>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</si>
  <si>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</si>
  <si>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</si>
  <si>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</si>
  <si>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1,110,166</t>
  </si>
  <si>
    <t>1,129,022</t>
  </si>
  <si>
    <t>1,132,026</t>
  </si>
  <si>
    <t>1,134,850</t>
  </si>
  <si>
    <t>1,135,728</t>
  </si>
  <si>
    <t>1,132,180</t>
  </si>
  <si>
    <t>1,128,600</t>
  </si>
  <si>
    <t>1,123,300</t>
  </si>
  <si>
    <t>1,105,300</t>
  </si>
  <si>
    <t>1,062,000</t>
  </si>
  <si>
    <t>Weighted Average Diluted Shares Out.</t>
  </si>
  <si>
    <t>1,121,134</t>
  </si>
  <si>
    <t>1,136,280</t>
  </si>
  <si>
    <t>1,137,422</t>
  </si>
  <si>
    <t>1,138,390</t>
  </si>
  <si>
    <t>1,138,586</t>
  </si>
  <si>
    <t>1,133,756</t>
  </si>
  <si>
    <t>1,130,100</t>
  </si>
  <si>
    <t>1,124,500</t>
  </si>
  <si>
    <t>1,106,700</t>
  </si>
  <si>
    <t>1,063,500</t>
  </si>
  <si>
    <t>EBITDA</t>
  </si>
  <si>
    <t>1,357,857.27</t>
  </si>
  <si>
    <t>1,678,473.006</t>
  </si>
  <si>
    <t>2,276,192.745</t>
  </si>
  <si>
    <t>2,874,745.481</t>
  </si>
  <si>
    <t>3,276,224.996</t>
  </si>
  <si>
    <t>3,848,380.17</t>
  </si>
  <si>
    <t>4,726,777.446</t>
  </si>
  <si>
    <t>5,608,067.283</t>
  </si>
  <si>
    <t>5,642,233.344</t>
  </si>
  <si>
    <t>5,807,256.987</t>
  </si>
  <si>
    <t>EBIT</t>
  </si>
  <si>
    <t>866,326.146</t>
  </si>
  <si>
    <t>1,091,542.632</t>
  </si>
  <si>
    <t>1,651,928.175</t>
  </si>
  <si>
    <t>2,102,437.145</t>
  </si>
  <si>
    <t>2,403,320.286</t>
  </si>
  <si>
    <t>2,704,412.79</t>
  </si>
  <si>
    <t>3,427,512.605</t>
  </si>
  <si>
    <t>4,355,895.348</t>
  </si>
  <si>
    <t>4,516,681.664</t>
  </si>
  <si>
    <t>4,607,562.957</t>
  </si>
  <si>
    <t>Revenue (Reported)</t>
  </si>
  <si>
    <t>Operating Income (Reported)</t>
  </si>
  <si>
    <t>852,102.426</t>
  </si>
  <si>
    <t>1,141,308.678</t>
  </si>
  <si>
    <t>1,605,929.733</t>
  </si>
  <si>
    <t>2,112,825.807</t>
  </si>
  <si>
    <t>2,317,326.546</t>
  </si>
  <si>
    <t>2,613,444.545</t>
  </si>
  <si>
    <t>3,349,984.733</t>
  </si>
  <si>
    <t>4,456,942.875</t>
  </si>
  <si>
    <t>4,586,560.704</t>
  </si>
  <si>
    <t>4,679,824.485</t>
  </si>
  <si>
    <t>Operating Income (Adjusted)</t>
  </si>
  <si>
    <t>Cash Flow Statement</t>
  </si>
  <si>
    <t>Depreciation &amp; Amortization (CF)</t>
  </si>
  <si>
    <t>491,531.124</t>
  </si>
  <si>
    <t>586,930.374</t>
  </si>
  <si>
    <t>624,264.57</t>
  </si>
  <si>
    <t>772,308.336</t>
  </si>
  <si>
    <t>872,904.71</t>
  </si>
  <si>
    <t>1,143,967.38</t>
  </si>
  <si>
    <t>1,299,264.841</t>
  </si>
  <si>
    <t>1,828,861.587</t>
  </si>
  <si>
    <t>1,648,396.64</t>
  </si>
  <si>
    <t>1,780,076.232</t>
  </si>
  <si>
    <t>Amortization of Deferred Charges (CF)</t>
  </si>
  <si>
    <t>11,365.638</t>
  </si>
  <si>
    <t>21,904.02</t>
  </si>
  <si>
    <t>8,853.045</t>
  </si>
  <si>
    <t>61,510.829</t>
  </si>
  <si>
    <t>58,345.434</t>
  </si>
  <si>
    <t>53,157.984</t>
  </si>
  <si>
    <t>61,320.522</t>
  </si>
  <si>
    <t>Stock-Based Comp</t>
  </si>
  <si>
    <t>5,994.282</t>
  </si>
  <si>
    <t>8,165.604</t>
  </si>
  <si>
    <t>16,793.082</t>
  </si>
  <si>
    <t>13,809.319</t>
  </si>
  <si>
    <t>14,468.788</t>
  </si>
  <si>
    <t>10,905.925</t>
  </si>
  <si>
    <t>20,727.938</t>
  </si>
  <si>
    <t>20,153.133</t>
  </si>
  <si>
    <t>23,584.176</t>
  </si>
  <si>
    <t>30,024.156</t>
  </si>
  <si>
    <t>Change In Accounts Receivable</t>
  </si>
  <si>
    <t>378,452.55</t>
  </si>
  <si>
    <t>-58,924.764</t>
  </si>
  <si>
    <t>374,315.364</t>
  </si>
  <si>
    <t>67,779.685</t>
  </si>
  <si>
    <t>-243,239.436</t>
  </si>
  <si>
    <t>-384,530.085</t>
  </si>
  <si>
    <t>54,107.994</t>
  </si>
  <si>
    <t>768,496.743</t>
  </si>
  <si>
    <t>-446,726.72</t>
  </si>
  <si>
    <t>-1,067,129.748</t>
  </si>
  <si>
    <t>Change In Inventories</t>
  </si>
  <si>
    <t>8,229.438</t>
  </si>
  <si>
    <t>-9,931.14</t>
  </si>
  <si>
    <t>44,173.107</t>
  </si>
  <si>
    <t>31,292.677</t>
  </si>
  <si>
    <t>-55,418.188</t>
  </si>
  <si>
    <t>-262,383.725</t>
  </si>
  <si>
    <t>-169,996.011</t>
  </si>
  <si>
    <t>287,781.102</t>
  </si>
  <si>
    <t>-612,065.52</t>
  </si>
  <si>
    <t>-813,196.632</t>
  </si>
  <si>
    <t>Change in Other Net Operating Assets</t>
  </si>
  <si>
    <t>-17,474.856</t>
  </si>
  <si>
    <t>-2,317.266</t>
  </si>
  <si>
    <t>17,279.838</t>
  </si>
  <si>
    <t>1,266.91</t>
  </si>
  <si>
    <t>4,640.932</t>
  </si>
  <si>
    <t>-18,475.92</t>
  </si>
  <si>
    <t>19,920.356</t>
  </si>
  <si>
    <t>-67,083.156</t>
  </si>
  <si>
    <t>2,370.896</t>
  </si>
  <si>
    <t>-43,891.245</t>
  </si>
  <si>
    <t>Other Operating Activities</t>
  </si>
  <si>
    <t>-268,726.71</t>
  </si>
  <si>
    <t>146,760.18</t>
  </si>
  <si>
    <t>-143,227.953</t>
  </si>
  <si>
    <t>-3,800.73</t>
  </si>
  <si>
    <t>384,787.862</t>
  </si>
  <si>
    <t>133,565.505</t>
  </si>
  <si>
    <t>396,522.762</t>
  </si>
  <si>
    <t>-969,887.142</t>
  </si>
  <si>
    <t>1,054,674.368</t>
  </si>
  <si>
    <t>1,657,816.851</t>
  </si>
  <si>
    <t>Cash from Operations</t>
  </si>
  <si>
    <t>1,179,959.172</t>
  </si>
  <si>
    <t>1,577,175.378</t>
  </si>
  <si>
    <t>2,086,357.905</t>
  </si>
  <si>
    <t>2,391,799.389</t>
  </si>
  <si>
    <t>2,628,268.99</t>
  </si>
  <si>
    <t>2,775,365.455</t>
  </si>
  <si>
    <t>4,150,433.092</t>
  </si>
  <si>
    <t>5,243,619.717</t>
  </si>
  <si>
    <t>5,099,422.944</t>
  </si>
  <si>
    <t>5,018,741.229</t>
  </si>
  <si>
    <t>Capital Expenditures</t>
  </si>
  <si>
    <t>-545,886.054</t>
  </si>
  <si>
    <t>-584,171.724</t>
  </si>
  <si>
    <t>-772,116.705</t>
  </si>
  <si>
    <t>-1,147,440.387</t>
  </si>
  <si>
    <t>-1,356,926.618</t>
  </si>
  <si>
    <t>-1,500,270.365</t>
  </si>
  <si>
    <t>-1,541,270.247</t>
  </si>
  <si>
    <t>-1,984,590.342</t>
  </si>
  <si>
    <t>-1,483,806.544</t>
  </si>
  <si>
    <t>-2,117,593.545</t>
  </si>
  <si>
    <t>Cash Acquisitions</t>
  </si>
  <si>
    <t>-2,686,860.708</t>
  </si>
  <si>
    <t>-176,112.216</t>
  </si>
  <si>
    <t>-1,130,977.566</t>
  </si>
  <si>
    <t>-577,710.96</t>
  </si>
  <si>
    <t>-1,817,607.368</t>
  </si>
  <si>
    <t>-6,903,963.745</t>
  </si>
  <si>
    <t>-17,632.207</t>
  </si>
  <si>
    <t>-126,133.245</t>
  </si>
  <si>
    <t>-540,938.64</t>
  </si>
  <si>
    <t>-411,432.714</t>
  </si>
  <si>
    <t>Other Investing Activities</t>
  </si>
  <si>
    <t>-4,673.508</t>
  </si>
  <si>
    <t>100,414.86</t>
  </si>
  <si>
    <t>200,908.539</t>
  </si>
  <si>
    <t>228,550.564</t>
  </si>
  <si>
    <t>-84,355.764</t>
  </si>
  <si>
    <t>1,418,668.385</t>
  </si>
  <si>
    <t>300,151.31</t>
  </si>
  <si>
    <t>400,103.109</t>
  </si>
  <si>
    <t>295,738.08</t>
  </si>
  <si>
    <t>239,811.585</t>
  </si>
  <si>
    <t>Cash from Investing</t>
  </si>
  <si>
    <t>-3,237,420.27</t>
  </si>
  <si>
    <t>-659,869.08</t>
  </si>
  <si>
    <t>-1,702,185.732</t>
  </si>
  <si>
    <t>-1,496,600.783</t>
  </si>
  <si>
    <t>-3,258,889.75</t>
  </si>
  <si>
    <t>-6,985,565.725</t>
  </si>
  <si>
    <t>-1,258,751.144</t>
  </si>
  <si>
    <t>-1,710,620.478</t>
  </si>
  <si>
    <t>-1,729,007.104</t>
  </si>
  <si>
    <t>-2,289,214.674</t>
  </si>
  <si>
    <t>Dividends Paid (Ex Special Dividends)</t>
  </si>
  <si>
    <t>-56,488.488</t>
  </si>
  <si>
    <t>-71,283.516</t>
  </si>
  <si>
    <t>-105,747.741</t>
  </si>
  <si>
    <t>-131,885.331</t>
  </si>
  <si>
    <t>-198,331.594</t>
  </si>
  <si>
    <t>-208,367.32</t>
  </si>
  <si>
    <t>-244,024.361</t>
  </si>
  <si>
    <t>-303,988.167</t>
  </si>
  <si>
    <t>-334,795.472</t>
  </si>
  <si>
    <t>-419,956.521</t>
  </si>
  <si>
    <t>Special Dividend Paid</t>
  </si>
  <si>
    <t>Long-Term Debt Issued</t>
  </si>
  <si>
    <t>4,254,619.446</t>
  </si>
  <si>
    <t>809,498.256</t>
  </si>
  <si>
    <t>1,270,068.093</t>
  </si>
  <si>
    <t>810,822.4</t>
  </si>
  <si>
    <t>1,162,689.964</t>
  </si>
  <si>
    <t>11,549,887.795</t>
  </si>
  <si>
    <t>292,613.878</t>
  </si>
  <si>
    <t>4,157,605.431</t>
  </si>
  <si>
    <t>20,589.36</t>
  </si>
  <si>
    <t>1,259,615.121</t>
  </si>
  <si>
    <t>Long-Term Debt Repaid</t>
  </si>
  <si>
    <t>-2,144,225.79</t>
  </si>
  <si>
    <t>-1,836,929.862</t>
  </si>
  <si>
    <t>-1,341,134.469</t>
  </si>
  <si>
    <t>-1,542,462.925</t>
  </si>
  <si>
    <t>-280,639.888</t>
  </si>
  <si>
    <t>-1,733,785.465</t>
  </si>
  <si>
    <t>-2,741,202.502</t>
  </si>
  <si>
    <t>-2,285,055.234</t>
  </si>
  <si>
    <t>-2,659,521.392</t>
  </si>
  <si>
    <t>-2,178,914.067</t>
  </si>
  <si>
    <t>Repurchase of Common Stock</t>
  </si>
  <si>
    <t>-247,756.955</t>
  </si>
  <si>
    <t>-682,387.902</t>
  </si>
  <si>
    <t>-1,306,114.128</t>
  </si>
  <si>
    <t>-2,343,792.483</t>
  </si>
  <si>
    <t>Other Financing Activities</t>
  </si>
  <si>
    <t>346,957.17</t>
  </si>
  <si>
    <t>10,372.524</t>
  </si>
  <si>
    <t>4,624.182</t>
  </si>
  <si>
    <t>-26,605.11</t>
  </si>
  <si>
    <t>-3,412.45</t>
  </si>
  <si>
    <t>-5,155,423.205</t>
  </si>
  <si>
    <t>-71,740.201</t>
  </si>
  <si>
    <t>-208,718.811</t>
  </si>
  <si>
    <t>-71,370.981</t>
  </si>
  <si>
    <t>Cash from Financing</t>
  </si>
  <si>
    <t>2,400,862.338</t>
  </si>
  <si>
    <t>-1,088,342.598</t>
  </si>
  <si>
    <t>-172,189.935</t>
  </si>
  <si>
    <t>-890,130.966</t>
  </si>
  <si>
    <t>680,306.032</t>
  </si>
  <si>
    <t>4,204,554.85</t>
  </si>
  <si>
    <t>-2,764,353.186</t>
  </si>
  <si>
    <t>677,455.317</t>
  </si>
  <si>
    <t>-4,279,592.064</t>
  </si>
  <si>
    <t>-3,754,418.931</t>
  </si>
  <si>
    <t>Beginning Cash (CF)</t>
  </si>
  <si>
    <t>298,515.257</t>
  </si>
  <si>
    <t>561,992.178</t>
  </si>
  <si>
    <t>Foreign Exchange Rate Adjustments</t>
  </si>
  <si>
    <t>16,255.68</t>
  </si>
  <si>
    <t>6,620.76</t>
  </si>
  <si>
    <t>-131,059.053</t>
  </si>
  <si>
    <t>24,831.436</t>
  </si>
  <si>
    <t>2,456.964</t>
  </si>
  <si>
    <t>42,340.65</t>
  </si>
  <si>
    <t>-73,220.768</t>
  </si>
  <si>
    <t>-73,988.775</t>
  </si>
  <si>
    <t>128,402.736</t>
  </si>
  <si>
    <t>-84,347.523</t>
  </si>
  <si>
    <t>Additions / Reductions</t>
  </si>
  <si>
    <t>354,048.697</t>
  </si>
  <si>
    <t>-113,448.216</t>
  </si>
  <si>
    <t>269,752.137</t>
  </si>
  <si>
    <t>33,869.156</t>
  </si>
  <si>
    <t>108,468.43</t>
  </si>
  <si>
    <t>-57,883.988</t>
  </si>
  <si>
    <t>169,246.066</t>
  </si>
  <si>
    <t>4,255,197.932</t>
  </si>
  <si>
    <t>-1,497,169.229</t>
  </si>
  <si>
    <t>-951,397.33</t>
  </si>
  <si>
    <t>Ending Cash (CF)</t>
  </si>
  <si>
    <t>Levered Free Cash Flow</t>
  </si>
  <si>
    <t>634,073.118</t>
  </si>
  <si>
    <t>993,003.654</t>
  </si>
  <si>
    <t>1,314,241.2</t>
  </si>
  <si>
    <t>1,244,359.002</t>
  </si>
  <si>
    <t>1,271,342.372</t>
  </si>
  <si>
    <t>1,275,095.09</t>
  </si>
  <si>
    <t>2,609,162.845</t>
  </si>
  <si>
    <t>3,259,029.375</t>
  </si>
  <si>
    <t>3,615,616.4</t>
  </si>
  <si>
    <t>2,901,147.684</t>
  </si>
  <si>
    <t>Cash Interest Paid</t>
  </si>
  <si>
    <t>78,128.862</t>
  </si>
  <si>
    <t>86,621.61</t>
  </si>
  <si>
    <t>76,299.003</t>
  </si>
  <si>
    <t>107,307.277</t>
  </si>
  <si>
    <t>139,500.956</t>
  </si>
  <si>
    <t>299,592.175</t>
  </si>
  <si>
    <t>391,811.867</t>
  </si>
  <si>
    <t>464,085.783</t>
  </si>
  <si>
    <t>390,948.272</t>
  </si>
  <si>
    <t>419,447.637</t>
  </si>
  <si>
    <t>Valuation Ratios</t>
  </si>
  <si>
    <t>Price Close (Split Adjusted)</t>
  </si>
  <si>
    <t>Market Cap</t>
  </si>
  <si>
    <t>11,484,134.966</t>
  </si>
  <si>
    <t>17,711,991.068</t>
  </si>
  <si>
    <t>26,313,307.727</t>
  </si>
  <si>
    <t>31,288,228.924</t>
  </si>
  <si>
    <t>35,912,861.898</t>
  </si>
  <si>
    <t>31,422,800.001</t>
  </si>
  <si>
    <t>44,603,397.725</t>
  </si>
  <si>
    <t>43,346,379.689</t>
  </si>
  <si>
    <t>45,058,042.666</t>
  </si>
  <si>
    <t>59,231,194.311</t>
  </si>
  <si>
    <t>Total Enterprise Value (TEV)</t>
  </si>
  <si>
    <t>14,744,163.059</t>
  </si>
  <si>
    <t>20,303,864.798</t>
  </si>
  <si>
    <t>28,098,296.877</t>
  </si>
  <si>
    <t>34,296,360.652</t>
  </si>
  <si>
    <t>40,274,856.353</t>
  </si>
  <si>
    <t>42,954,302.081</t>
  </si>
  <si>
    <t>53,987,568.773</t>
  </si>
  <si>
    <t>53,024,420.577</t>
  </si>
  <si>
    <t>53,920,836.68</t>
  </si>
  <si>
    <t>68,230,651.092</t>
  </si>
  <si>
    <t>Enterprise Value (EV)</t>
  </si>
  <si>
    <t>14,744,163.058</t>
  </si>
  <si>
    <t>20,303,864.799</t>
  </si>
  <si>
    <t>28,098,296.878</t>
  </si>
  <si>
    <t>34,296,360.651</t>
  </si>
  <si>
    <t>40,274,856.351</t>
  </si>
  <si>
    <t>42,954,302.079</t>
  </si>
  <si>
    <t>53,987,568.774</t>
  </si>
  <si>
    <t>53,024,420.575</t>
  </si>
  <si>
    <t>53,920,836.682</t>
  </si>
  <si>
    <t>68,230,651.089</t>
  </si>
  <si>
    <t>EV/EBITDA</t>
  </si>
  <si>
    <t>12.0x</t>
  </si>
  <si>
    <t>11.9x</t>
  </si>
  <si>
    <t>13.1x</t>
  </si>
  <si>
    <t>12.7x</t>
  </si>
  <si>
    <t>12.5x</t>
  </si>
  <si>
    <t>11.8x</t>
  </si>
  <si>
    <t>11.1x</t>
  </si>
  <si>
    <t>9.6x</t>
  </si>
  <si>
    <t>9.7x</t>
  </si>
  <si>
    <t>11.3x</t>
  </si>
  <si>
    <t>EV / EBIT</t>
  </si>
  <si>
    <t>17.9x</t>
  </si>
  <si>
    <t>18.4x</t>
  </si>
  <si>
    <t>17.8x</t>
  </si>
  <si>
    <t>17.5x</t>
  </si>
  <si>
    <t>17.6x</t>
  </si>
  <si>
    <t>16.5x</t>
  </si>
  <si>
    <t>15.5x</t>
  </si>
  <si>
    <t>13.9x</t>
  </si>
  <si>
    <t>12.1x</t>
  </si>
  <si>
    <t>14.4x</t>
  </si>
  <si>
    <t>EV / LTM EBITDA - CAPEX</t>
  </si>
  <si>
    <t>20.0x</t>
  </si>
  <si>
    <t>19.2x</t>
  </si>
  <si>
    <t>21.3x</t>
  </si>
  <si>
    <t>20.7x</t>
  </si>
  <si>
    <t>19.4x</t>
  </si>
  <si>
    <t>16.3x</t>
  </si>
  <si>
    <t>15.2x</t>
  </si>
  <si>
    <t>13.5x</t>
  </si>
  <si>
    <t>16.4x</t>
  </si>
  <si>
    <t>EV / Free Cash Flow</t>
  </si>
  <si>
    <t>NA</t>
  </si>
  <si>
    <t>15.7x</t>
  </si>
  <si>
    <t>25.5x</t>
  </si>
  <si>
    <t>25.4x</t>
  </si>
  <si>
    <t>27.3x</t>
  </si>
  <si>
    <t>17.2x</t>
  </si>
  <si>
    <t>23.2x</t>
  </si>
  <si>
    <t>EV / Invested Capital</t>
  </si>
  <si>
    <t>2.1x</t>
  </si>
  <si>
    <t>2.8x</t>
  </si>
  <si>
    <t>4.0x</t>
  </si>
  <si>
    <t>3.5x</t>
  </si>
  <si>
    <t>3.0x</t>
  </si>
  <si>
    <t>1.9x</t>
  </si>
  <si>
    <t>2.4x</t>
  </si>
  <si>
    <t>2.0x</t>
  </si>
  <si>
    <t>EV / Revenue</t>
  </si>
  <si>
    <t>0.4x</t>
  </si>
  <si>
    <t>0.5x</t>
  </si>
  <si>
    <t>0.6x</t>
  </si>
  <si>
    <t>0.8x</t>
  </si>
  <si>
    <t>0.7x</t>
  </si>
  <si>
    <t>1.0x</t>
  </si>
  <si>
    <t>0.9x</t>
  </si>
  <si>
    <t>P/E Ratio</t>
  </si>
  <si>
    <t>21.0x</t>
  </si>
  <si>
    <t>19.9x</t>
  </si>
  <si>
    <t>22.9x</t>
  </si>
  <si>
    <t>22.4x</t>
  </si>
  <si>
    <t>15.0x</t>
  </si>
  <si>
    <t>16.6x</t>
  </si>
  <si>
    <t>Price/Book</t>
  </si>
  <si>
    <t>4.3x</t>
  </si>
  <si>
    <t>5.5x</t>
  </si>
  <si>
    <t>5.3x</t>
  </si>
  <si>
    <t>4.5x</t>
  </si>
  <si>
    <t>3.3x</t>
  </si>
  <si>
    <t>3.8x</t>
  </si>
  <si>
    <t>3.1x</t>
  </si>
  <si>
    <t>3.6x</t>
  </si>
  <si>
    <t>Price / Operating Cash Flow</t>
  </si>
  <si>
    <t>12.2x</t>
  </si>
  <si>
    <t>10.1x</t>
  </si>
  <si>
    <t>14.7x</t>
  </si>
  <si>
    <t>14.0x</t>
  </si>
  <si>
    <t>10.8x</t>
  </si>
  <si>
    <t>9.1x</t>
  </si>
  <si>
    <t>9.3x</t>
  </si>
  <si>
    <t>11.6x</t>
  </si>
  <si>
    <t>Price / LTM Sales</t>
  </si>
  <si>
    <t>0.3x</t>
  </si>
  <si>
    <t>Altman Z-Score</t>
  </si>
  <si>
    <t>Piotroski Score</t>
  </si>
  <si>
    <t>Dividend Per Share</t>
  </si>
  <si>
    <t>Dividend Yield</t>
  </si>
  <si>
    <t>0.3%</t>
  </si>
  <si>
    <t>0.5%</t>
  </si>
  <si>
    <t>0.6%</t>
  </si>
  <si>
    <t>0.7%</t>
  </si>
  <si>
    <t>0.9%</t>
  </si>
  <si>
    <t>0.8%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</si>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</sst>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A446AC3-9672-D95D-1661-659EB315BB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38</v>
      </c>
      <c r="L13" s="3" t="s">
        <v>39</v>
      </c>
      <c r="M13" s="3" t="s">
        <v>37</v>
      </c>
    </row>
    <row r="14" spans="3:13" ht="12.75" x14ac:dyDescent="0.2"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s="3" t="s">
        <v>47</v>
      </c>
      <c r="K14" s="3" t="s">
        <v>48</v>
      </c>
      <c r="L14" s="3" t="s">
        <v>49</v>
      </c>
      <c r="M14" s="3" t="s">
        <v>50</v>
      </c>
    </row>
    <row r="15" spans="3:13" ht="12.75" x14ac:dyDescent="0.2">
      <c r="C15" s="3" t="s">
        <v>51</v>
      </c>
      <c r="D15" s="3" t="s">
        <v>52</v>
      </c>
      <c r="E15" s="3" t="s">
        <v>53</v>
      </c>
      <c r="F15" s="3" t="s">
        <v>54</v>
      </c>
      <c r="G15" s="3" t="s">
        <v>55</v>
      </c>
      <c r="H15" s="3" t="s">
        <v>56</v>
      </c>
      <c r="I15" s="3" t="s">
        <v>57</v>
      </c>
      <c r="J15" s="3" t="s">
        <v>58</v>
      </c>
      <c r="K15" s="3" t="s">
        <v>59</v>
      </c>
      <c r="L15" s="3" t="s">
        <v>60</v>
      </c>
      <c r="M15" s="3" t="s">
        <v>61</v>
      </c>
    </row>
    <row r="16" spans="3:13" ht="12.75" x14ac:dyDescent="0.2">
      <c r="C16" s="3" t="s">
        <v>62</v>
      </c>
      <c r="D16" s="3" t="s">
        <v>63</v>
      </c>
      <c r="E16" s="3" t="s">
        <v>64</v>
      </c>
      <c r="F16" s="3" t="s">
        <v>65</v>
      </c>
      <c r="G16" s="3" t="s">
        <v>66</v>
      </c>
      <c r="H16" s="3" t="s">
        <v>67</v>
      </c>
      <c r="I16" s="3" t="s">
        <v>68</v>
      </c>
      <c r="J16" s="3" t="s">
        <v>69</v>
      </c>
      <c r="K16" s="3" t="s">
        <v>70</v>
      </c>
      <c r="L16" s="3" t="s">
        <v>71</v>
      </c>
      <c r="M16" s="3" t="s">
        <v>72</v>
      </c>
    </row>
    <row r="17" spans="3:13" ht="12.75" x14ac:dyDescent="0.2">
      <c r="C17" s="3" t="s">
        <v>73</v>
      </c>
      <c r="D17" s="3" t="s">
        <v>74</v>
      </c>
      <c r="E17" s="3" t="s">
        <v>75</v>
      </c>
      <c r="F17" s="3" t="s">
        <v>76</v>
      </c>
      <c r="G17" s="3" t="s">
        <v>77</v>
      </c>
      <c r="H17" s="3" t="s">
        <v>78</v>
      </c>
      <c r="I17" s="3" t="s">
        <v>79</v>
      </c>
      <c r="J17" s="3" t="s">
        <v>80</v>
      </c>
      <c r="K17" s="3" t="s">
        <v>81</v>
      </c>
      <c r="L17" s="3" t="s">
        <v>82</v>
      </c>
      <c r="M17" s="3" t="s">
        <v>83</v>
      </c>
    </row>
    <row r="18" spans="3:13" ht="12.75" x14ac:dyDescent="0.2">
      <c r="C18" s="3" t="s">
        <v>84</v>
      </c>
      <c r="D18" s="3" t="s">
        <v>85</v>
      </c>
      <c r="E18" s="3" t="s">
        <v>86</v>
      </c>
      <c r="F18" s="3" t="s">
        <v>87</v>
      </c>
      <c r="G18" s="3" t="s">
        <v>88</v>
      </c>
      <c r="H18" s="3" t="s">
        <v>89</v>
      </c>
      <c r="I18" s="3" t="s">
        <v>90</v>
      </c>
      <c r="J18" s="3" t="s">
        <v>91</v>
      </c>
      <c r="K18" s="3" t="s">
        <v>92</v>
      </c>
      <c r="L18" s="3" t="s">
        <v>93</v>
      </c>
      <c r="M18" s="3" t="s">
        <v>94</v>
      </c>
    </row>
    <row r="19" spans="3:13" ht="12.75" x14ac:dyDescent="0.2"/>
    <row r="20" spans="3:13" ht="12.75" x14ac:dyDescent="0.2">
      <c r="C20" s="3" t="s">
        <v>95</v>
      </c>
      <c r="D20" s="3" t="s">
        <v>96</v>
      </c>
      <c r="E20" s="3" t="s">
        <v>97</v>
      </c>
      <c r="F20" s="3" t="s">
        <v>98</v>
      </c>
      <c r="G20" s="3" t="s">
        <v>99</v>
      </c>
      <c r="H20" s="3" t="s">
        <v>100</v>
      </c>
      <c r="I20" s="3" t="s">
        <v>101</v>
      </c>
      <c r="J20" s="3" t="s">
        <v>102</v>
      </c>
      <c r="K20" s="3" t="s">
        <v>103</v>
      </c>
      <c r="L20" s="3" t="s">
        <v>104</v>
      </c>
      <c r="M20" s="3" t="s">
        <v>105</v>
      </c>
    </row>
    <row r="21" spans="3:13" ht="12.75" x14ac:dyDescent="0.2">
      <c r="C21" s="3" t="s">
        <v>106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107</v>
      </c>
      <c r="D22" s="3" t="s">
        <v>108</v>
      </c>
      <c r="E22" s="3" t="s">
        <v>109</v>
      </c>
      <c r="F22" s="3" t="s">
        <v>110</v>
      </c>
      <c r="G22" s="3" t="s">
        <v>111</v>
      </c>
      <c r="H22" s="3" t="s">
        <v>112</v>
      </c>
      <c r="I22" s="3" t="s">
        <v>113</v>
      </c>
      <c r="J22" s="3" t="s">
        <v>114</v>
      </c>
      <c r="K22" s="3" t="s">
        <v>115</v>
      </c>
      <c r="L22" s="3" t="s">
        <v>116</v>
      </c>
      <c r="M22" s="3" t="s">
        <v>117</v>
      </c>
    </row>
    <row r="23" spans="3:13" ht="12.75" x14ac:dyDescent="0.2">
      <c r="C23" s="3" t="s">
        <v>118</v>
      </c>
      <c r="D23" s="3" t="s">
        <v>119</v>
      </c>
      <c r="E23" s="3" t="s">
        <v>120</v>
      </c>
      <c r="F23" s="3" t="s">
        <v>121</v>
      </c>
      <c r="G23" s="3" t="s">
        <v>122</v>
      </c>
      <c r="H23" s="3" t="s">
        <v>123</v>
      </c>
      <c r="I23" s="3" t="s">
        <v>124</v>
      </c>
      <c r="J23" s="3" t="s">
        <v>125</v>
      </c>
      <c r="K23" s="3" t="s">
        <v>126</v>
      </c>
      <c r="L23" s="3" t="s">
        <v>127</v>
      </c>
      <c r="M23" s="3" t="s">
        <v>128</v>
      </c>
    </row>
    <row r="24" spans="3:13" ht="12.75" x14ac:dyDescent="0.2">
      <c r="C24" s="3" t="s">
        <v>129</v>
      </c>
      <c r="D24" s="3" t="s">
        <v>130</v>
      </c>
      <c r="E24" s="3" t="s">
        <v>131</v>
      </c>
      <c r="F24" s="3" t="s">
        <v>132</v>
      </c>
      <c r="G24" s="3" t="s">
        <v>133</v>
      </c>
      <c r="H24" s="3" t="s">
        <v>134</v>
      </c>
      <c r="I24" s="3" t="s">
        <v>135</v>
      </c>
      <c r="J24" s="3" t="s">
        <v>136</v>
      </c>
      <c r="K24" s="3" t="s">
        <v>137</v>
      </c>
      <c r="L24" s="3" t="s">
        <v>138</v>
      </c>
      <c r="M24" s="3" t="s">
        <v>139</v>
      </c>
    </row>
    <row r="25" spans="3:13" ht="12.75" x14ac:dyDescent="0.2">
      <c r="C25" s="3" t="s">
        <v>140</v>
      </c>
      <c r="D25" s="3" t="s">
        <v>141</v>
      </c>
      <c r="E25" s="3" t="s">
        <v>142</v>
      </c>
      <c r="F25" s="3" t="s">
        <v>143</v>
      </c>
      <c r="G25" s="3" t="s">
        <v>144</v>
      </c>
      <c r="H25" s="3" t="s">
        <v>145</v>
      </c>
      <c r="I25" s="3" t="s">
        <v>146</v>
      </c>
      <c r="J25" s="3" t="s">
        <v>147</v>
      </c>
      <c r="K25" s="3" t="s">
        <v>148</v>
      </c>
      <c r="L25" s="3" t="s">
        <v>149</v>
      </c>
      <c r="M25" s="3" t="s">
        <v>150</v>
      </c>
    </row>
    <row r="26" spans="3:13" ht="12.75" x14ac:dyDescent="0.2">
      <c r="C26" s="3" t="s">
        <v>151</v>
      </c>
      <c r="D26" s="3" t="s">
        <v>152</v>
      </c>
      <c r="E26" s="3" t="s">
        <v>153</v>
      </c>
      <c r="F26" s="3" t="s">
        <v>154</v>
      </c>
      <c r="G26" s="3" t="s">
        <v>155</v>
      </c>
      <c r="H26" s="3" t="s">
        <v>156</v>
      </c>
      <c r="I26" s="3" t="s">
        <v>157</v>
      </c>
      <c r="J26" s="3" t="s">
        <v>158</v>
      </c>
      <c r="K26" s="3" t="s">
        <v>159</v>
      </c>
      <c r="L26" s="3" t="s">
        <v>160</v>
      </c>
      <c r="M26" s="3" t="s">
        <v>161</v>
      </c>
    </row>
    <row r="27" spans="3:13" ht="12.75" x14ac:dyDescent="0.2">
      <c r="C27" s="3" t="s">
        <v>162</v>
      </c>
      <c r="D27" s="3" t="s">
        <v>163</v>
      </c>
      <c r="E27" s="3" t="s">
        <v>164</v>
      </c>
      <c r="F27" s="3" t="s">
        <v>165</v>
      </c>
      <c r="G27" s="3" t="s">
        <v>166</v>
      </c>
      <c r="H27" s="3" t="s">
        <v>167</v>
      </c>
      <c r="I27" s="3" t="s">
        <v>168</v>
      </c>
      <c r="J27" s="3" t="s">
        <v>169</v>
      </c>
      <c r="K27" s="3" t="s">
        <v>170</v>
      </c>
      <c r="L27" s="3" t="s">
        <v>171</v>
      </c>
      <c r="M27" s="3" t="s">
        <v>172</v>
      </c>
    </row>
    <row r="28" spans="3:13" ht="12.75" x14ac:dyDescent="0.2"/>
    <row r="29" spans="3:13" ht="12.75" x14ac:dyDescent="0.2">
      <c r="C29" s="3" t="s">
        <v>173</v>
      </c>
      <c r="D29" s="3" t="s">
        <v>174</v>
      </c>
      <c r="E29" s="3" t="s">
        <v>175</v>
      </c>
      <c r="F29" s="3" t="s">
        <v>176</v>
      </c>
      <c r="G29" s="3" t="s">
        <v>177</v>
      </c>
      <c r="H29" s="3" t="s">
        <v>178</v>
      </c>
      <c r="I29" s="3" t="s">
        <v>179</v>
      </c>
      <c r="J29" s="3" t="s">
        <v>180</v>
      </c>
      <c r="K29" s="3" t="s">
        <v>181</v>
      </c>
      <c r="L29" s="3" t="s">
        <v>182</v>
      </c>
      <c r="M29" s="3" t="s">
        <v>183</v>
      </c>
    </row>
    <row r="30" spans="3:13" ht="12.75" x14ac:dyDescent="0.2">
      <c r="C30" s="3" t="s">
        <v>184</v>
      </c>
      <c r="D30" s="3" t="s">
        <v>185</v>
      </c>
      <c r="E30" s="3" t="s">
        <v>186</v>
      </c>
      <c r="F30" s="3" t="s">
        <v>187</v>
      </c>
      <c r="G30" s="3" t="s">
        <v>188</v>
      </c>
      <c r="H30" s="3" t="s">
        <v>189</v>
      </c>
      <c r="I30" s="3" t="s">
        <v>190</v>
      </c>
      <c r="J30" s="3" t="s">
        <v>191</v>
      </c>
      <c r="K30" s="3" t="s">
        <v>192</v>
      </c>
      <c r="L30" s="3" t="s">
        <v>193</v>
      </c>
      <c r="M30" s="3" t="s">
        <v>194</v>
      </c>
    </row>
    <row r="31" spans="3:13" ht="12.75" x14ac:dyDescent="0.2">
      <c r="C31" s="3" t="s">
        <v>195</v>
      </c>
      <c r="D31" s="3" t="s">
        <v>37</v>
      </c>
      <c r="E31" s="3" t="s">
        <v>196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197</v>
      </c>
      <c r="D32" s="3" t="s">
        <v>198</v>
      </c>
      <c r="E32" s="3" t="s">
        <v>199</v>
      </c>
      <c r="F32" s="3" t="s">
        <v>200</v>
      </c>
      <c r="G32" s="3" t="s">
        <v>201</v>
      </c>
      <c r="H32" s="3" t="s">
        <v>202</v>
      </c>
      <c r="I32" s="3" t="s">
        <v>203</v>
      </c>
      <c r="J32" s="3" t="s">
        <v>204</v>
      </c>
      <c r="K32" s="3" t="s">
        <v>205</v>
      </c>
      <c r="L32" s="3" t="s">
        <v>206</v>
      </c>
      <c r="M32" s="3" t="s">
        <v>207</v>
      </c>
    </row>
    <row r="33" spans="3:13" ht="12.75" x14ac:dyDescent="0.2">
      <c r="C33" s="3" t="s">
        <v>208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209</v>
      </c>
      <c r="L33" s="3" t="s">
        <v>210</v>
      </c>
      <c r="M33" s="3" t="s">
        <v>211</v>
      </c>
    </row>
    <row r="34" spans="3:13" ht="12.75" x14ac:dyDescent="0.2">
      <c r="C34" s="3" t="s">
        <v>212</v>
      </c>
      <c r="D34" s="3" t="s">
        <v>213</v>
      </c>
      <c r="E34" s="3" t="s">
        <v>214</v>
      </c>
      <c r="F34" s="3" t="s">
        <v>215</v>
      </c>
      <c r="G34" s="3" t="s">
        <v>216</v>
      </c>
      <c r="H34" s="3" t="s">
        <v>217</v>
      </c>
      <c r="I34" s="3" t="s">
        <v>218</v>
      </c>
      <c r="J34" s="3" t="s">
        <v>219</v>
      </c>
      <c r="K34" s="3" t="s">
        <v>220</v>
      </c>
      <c r="L34" s="3" t="s">
        <v>221</v>
      </c>
      <c r="M34" s="3" t="s">
        <v>222</v>
      </c>
    </row>
    <row r="35" spans="3:13" ht="12.75" x14ac:dyDescent="0.2">
      <c r="C35" s="3" t="s">
        <v>223</v>
      </c>
      <c r="D35" s="3" t="s">
        <v>224</v>
      </c>
      <c r="E35" s="3" t="s">
        <v>225</v>
      </c>
      <c r="F35" s="3" t="s">
        <v>226</v>
      </c>
      <c r="G35" s="3" t="s">
        <v>227</v>
      </c>
      <c r="H35" s="3" t="s">
        <v>228</v>
      </c>
      <c r="I35" s="3" t="s">
        <v>229</v>
      </c>
      <c r="J35" s="3" t="s">
        <v>230</v>
      </c>
      <c r="K35" s="3" t="s">
        <v>231</v>
      </c>
      <c r="L35" s="3" t="s">
        <v>232</v>
      </c>
      <c r="M35" s="3" t="s">
        <v>233</v>
      </c>
    </row>
    <row r="36" spans="3:13" ht="12.75" x14ac:dyDescent="0.2"/>
    <row r="37" spans="3:13" ht="12.75" x14ac:dyDescent="0.2">
      <c r="C37" s="3" t="s">
        <v>234</v>
      </c>
      <c r="D37" s="3" t="s">
        <v>235</v>
      </c>
      <c r="E37" s="3" t="s">
        <v>236</v>
      </c>
      <c r="F37" s="3" t="s">
        <v>237</v>
      </c>
      <c r="G37" s="3" t="s">
        <v>238</v>
      </c>
      <c r="H37" s="3" t="s">
        <v>239</v>
      </c>
      <c r="I37" s="3" t="s">
        <v>240</v>
      </c>
      <c r="J37" s="3" t="s">
        <v>241</v>
      </c>
      <c r="K37" s="3" t="s">
        <v>242</v>
      </c>
      <c r="L37" s="3" t="s">
        <v>243</v>
      </c>
      <c r="M37" s="3" t="s">
        <v>244</v>
      </c>
    </row>
    <row r="38" spans="3:13" ht="12.75" x14ac:dyDescent="0.2">
      <c r="C38" s="3" t="s">
        <v>245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246</v>
      </c>
      <c r="J38" s="3" t="s">
        <v>247</v>
      </c>
      <c r="K38" s="3" t="s">
        <v>248</v>
      </c>
      <c r="L38" s="3" t="s">
        <v>249</v>
      </c>
      <c r="M38" s="3" t="s">
        <v>250</v>
      </c>
    </row>
    <row r="39" spans="3:13" ht="12.75" x14ac:dyDescent="0.2">
      <c r="C39" s="3" t="s">
        <v>251</v>
      </c>
      <c r="D39" s="3" t="s">
        <v>252</v>
      </c>
      <c r="E39" s="3" t="s">
        <v>253</v>
      </c>
      <c r="F39" s="3" t="s">
        <v>254</v>
      </c>
      <c r="G39" s="3" t="s">
        <v>255</v>
      </c>
      <c r="H39" s="3" t="s">
        <v>256</v>
      </c>
      <c r="I39" s="3" t="s">
        <v>257</v>
      </c>
      <c r="J39" s="3" t="s">
        <v>258</v>
      </c>
      <c r="K39" s="3" t="s">
        <v>259</v>
      </c>
      <c r="L39" s="3" t="s">
        <v>260</v>
      </c>
      <c r="M39" s="3" t="s">
        <v>261</v>
      </c>
    </row>
    <row r="40" spans="3:13" ht="12.75" x14ac:dyDescent="0.2">
      <c r="C40" s="3" t="s">
        <v>262</v>
      </c>
      <c r="D40" s="3" t="s">
        <v>263</v>
      </c>
      <c r="E40" s="3" t="s">
        <v>264</v>
      </c>
      <c r="F40" s="3" t="s">
        <v>265</v>
      </c>
      <c r="G40" s="3" t="s">
        <v>266</v>
      </c>
      <c r="H40" s="3" t="s">
        <v>267</v>
      </c>
      <c r="I40" s="3" t="s">
        <v>268</v>
      </c>
      <c r="J40" s="3" t="s">
        <v>269</v>
      </c>
      <c r="K40" s="3" t="s">
        <v>270</v>
      </c>
      <c r="L40" s="3" t="s">
        <v>271</v>
      </c>
      <c r="M40" s="3" t="s">
        <v>272</v>
      </c>
    </row>
    <row r="41" spans="3:13" ht="12.75" x14ac:dyDescent="0.2"/>
    <row r="42" spans="3:13" ht="12.75" x14ac:dyDescent="0.2">
      <c r="C42" s="3" t="s">
        <v>273</v>
      </c>
      <c r="D42" s="3" t="s">
        <v>274</v>
      </c>
      <c r="E42" s="3" t="s">
        <v>275</v>
      </c>
      <c r="F42" s="3" t="s">
        <v>276</v>
      </c>
      <c r="G42" s="3" t="s">
        <v>277</v>
      </c>
      <c r="H42" s="3" t="s">
        <v>278</v>
      </c>
      <c r="I42" s="3" t="s">
        <v>279</v>
      </c>
      <c r="J42" s="3" t="s">
        <v>280</v>
      </c>
      <c r="K42" s="3" t="s">
        <v>281</v>
      </c>
      <c r="L42" s="3" t="s">
        <v>282</v>
      </c>
      <c r="M42" s="3" t="s">
        <v>283</v>
      </c>
    </row>
    <row r="43" spans="3:13" ht="12.75" x14ac:dyDescent="0.2">
      <c r="C43" s="3" t="s">
        <v>284</v>
      </c>
      <c r="D43" s="3" t="s">
        <v>285</v>
      </c>
      <c r="E43" s="3" t="s">
        <v>286</v>
      </c>
      <c r="F43" s="3" t="s">
        <v>287</v>
      </c>
      <c r="G43" s="3" t="s">
        <v>288</v>
      </c>
      <c r="H43" s="3" t="s">
        <v>289</v>
      </c>
      <c r="I43" s="3" t="s">
        <v>290</v>
      </c>
      <c r="J43" s="3" t="s">
        <v>291</v>
      </c>
      <c r="K43" s="3" t="s">
        <v>292</v>
      </c>
      <c r="L43" s="3" t="s">
        <v>293</v>
      </c>
      <c r="M43" s="3" t="s">
        <v>294</v>
      </c>
    </row>
    <row r="44" spans="3:13" ht="12.75" x14ac:dyDescent="0.2">
      <c r="C44" s="3" t="s">
        <v>295</v>
      </c>
      <c r="D44" s="3" t="s">
        <v>296</v>
      </c>
      <c r="E44" s="3" t="s">
        <v>297</v>
      </c>
      <c r="F44" s="3" t="s">
        <v>298</v>
      </c>
      <c r="G44" s="3" t="s">
        <v>299</v>
      </c>
      <c r="H44" s="3" t="s">
        <v>300</v>
      </c>
      <c r="I44" s="3" t="s">
        <v>301</v>
      </c>
      <c r="J44" s="3" t="s">
        <v>302</v>
      </c>
      <c r="K44" s="3" t="s">
        <v>303</v>
      </c>
      <c r="L44" s="3" t="s">
        <v>304</v>
      </c>
      <c r="M44" s="3" t="s">
        <v>305</v>
      </c>
    </row>
    <row r="45" spans="3:13" ht="12.75" x14ac:dyDescent="0.2">
      <c r="C45" s="3" t="s">
        <v>306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307</v>
      </c>
      <c r="D46" s="3" t="s">
        <v>308</v>
      </c>
      <c r="E46" s="3" t="s">
        <v>309</v>
      </c>
      <c r="F46" s="3" t="s">
        <v>310</v>
      </c>
      <c r="G46" s="3" t="s">
        <v>311</v>
      </c>
      <c r="H46" s="3" t="s">
        <v>312</v>
      </c>
      <c r="I46" s="3" t="s">
        <v>313</v>
      </c>
      <c r="J46" s="3" t="s">
        <v>314</v>
      </c>
      <c r="K46" s="3" t="s">
        <v>315</v>
      </c>
      <c r="L46" s="3" t="s">
        <v>316</v>
      </c>
      <c r="M46" s="3" t="s">
        <v>317</v>
      </c>
    </row>
    <row r="47" spans="3:13" ht="12.75" x14ac:dyDescent="0.2">
      <c r="C47" s="3" t="s">
        <v>318</v>
      </c>
      <c r="D47" s="3" t="s">
        <v>319</v>
      </c>
      <c r="E47" s="3" t="s">
        <v>320</v>
      </c>
      <c r="F47" s="3" t="s">
        <v>321</v>
      </c>
      <c r="G47" s="3" t="s">
        <v>322</v>
      </c>
      <c r="H47" s="3" t="s">
        <v>323</v>
      </c>
      <c r="I47" s="3" t="s">
        <v>324</v>
      </c>
      <c r="J47" s="3" t="s">
        <v>325</v>
      </c>
      <c r="K47" s="3" t="s">
        <v>326</v>
      </c>
      <c r="L47" s="3" t="s">
        <v>327</v>
      </c>
      <c r="M47" s="3" t="s">
        <v>328</v>
      </c>
    </row>
    <row r="48" spans="3:13" ht="12.75" x14ac:dyDescent="0.2">
      <c r="C48" s="3" t="s">
        <v>329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330</v>
      </c>
      <c r="D49" s="3" t="s">
        <v>37</v>
      </c>
      <c r="E49" s="3" t="s">
        <v>331</v>
      </c>
      <c r="F49" s="3" t="s">
        <v>332</v>
      </c>
      <c r="G49" s="3" t="s">
        <v>37</v>
      </c>
      <c r="H49" s="3" t="s">
        <v>37</v>
      </c>
      <c r="I49" s="3" t="s">
        <v>333</v>
      </c>
      <c r="J49" s="3" t="s">
        <v>334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335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336</v>
      </c>
      <c r="D51" s="3" t="s">
        <v>319</v>
      </c>
      <c r="E51" s="3" t="s">
        <v>337</v>
      </c>
      <c r="F51" s="3" t="s">
        <v>338</v>
      </c>
      <c r="G51" s="3" t="s">
        <v>322</v>
      </c>
      <c r="H51" s="3" t="s">
        <v>323</v>
      </c>
      <c r="I51" s="3" t="s">
        <v>339</v>
      </c>
      <c r="J51" s="3" t="s">
        <v>340</v>
      </c>
      <c r="K51" s="3" t="s">
        <v>326</v>
      </c>
      <c r="L51" s="3" t="s">
        <v>327</v>
      </c>
      <c r="M51" s="3" t="s">
        <v>328</v>
      </c>
    </row>
    <row r="52" spans="3:13" ht="12.75" x14ac:dyDescent="0.2"/>
    <row r="53" spans="3:13" ht="12.75" x14ac:dyDescent="0.2">
      <c r="C53" s="3" t="s">
        <v>341</v>
      </c>
      <c r="D53" s="3" t="s">
        <v>163</v>
      </c>
      <c r="E53" s="3" t="s">
        <v>164</v>
      </c>
      <c r="F53" s="3" t="s">
        <v>165</v>
      </c>
      <c r="G53" s="3" t="s">
        <v>166</v>
      </c>
      <c r="H53" s="3" t="s">
        <v>167</v>
      </c>
      <c r="I53" s="3" t="s">
        <v>168</v>
      </c>
      <c r="J53" s="3" t="s">
        <v>169</v>
      </c>
      <c r="K53" s="3" t="s">
        <v>170</v>
      </c>
      <c r="L53" s="3" t="s">
        <v>171</v>
      </c>
      <c r="M53" s="3" t="s">
        <v>172</v>
      </c>
    </row>
    <row r="54" spans="3:13" ht="12.75" x14ac:dyDescent="0.2"/>
    <row r="55" spans="3:13" ht="12.75" x14ac:dyDescent="0.2">
      <c r="C55" s="3" t="s">
        <v>342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343</v>
      </c>
      <c r="I55" s="3" t="s">
        <v>344</v>
      </c>
      <c r="J55" s="3" t="s">
        <v>32</v>
      </c>
      <c r="K55" s="3" t="s">
        <v>345</v>
      </c>
      <c r="L55" s="3" t="s">
        <v>346</v>
      </c>
      <c r="M55" s="3" t="s">
        <v>35</v>
      </c>
    </row>
    <row r="56" spans="3:13" ht="12.75" x14ac:dyDescent="0.2">
      <c r="C56" s="3" t="s">
        <v>347</v>
      </c>
      <c r="D56" s="3" t="s">
        <v>348</v>
      </c>
      <c r="E56" s="3" t="s">
        <v>349</v>
      </c>
      <c r="F56" s="3" t="s">
        <v>350</v>
      </c>
      <c r="G56" s="3" t="s">
        <v>351</v>
      </c>
      <c r="H56" s="3" t="s">
        <v>352</v>
      </c>
      <c r="I56" s="3" t="s">
        <v>353</v>
      </c>
      <c r="J56" s="3" t="s">
        <v>354</v>
      </c>
      <c r="K56" s="3" t="s">
        <v>355</v>
      </c>
      <c r="L56" s="3" t="s">
        <v>356</v>
      </c>
      <c r="M56" s="3" t="s">
        <v>357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BC77-0147-439F-B953-289A567C3103}">
  <dimension ref="C1:M48"/>
  <sheetViews>
    <sheetView workbookViewId="0">
      <selection activeCell="C25" sqref="C25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359</v>
      </c>
      <c r="D12" s="3" t="s">
        <v>360</v>
      </c>
      <c r="E12" s="3" t="s">
        <v>361</v>
      </c>
      <c r="F12" s="3" t="s">
        <v>362</v>
      </c>
      <c r="G12" s="3" t="s">
        <v>363</v>
      </c>
      <c r="H12" s="3" t="s">
        <v>364</v>
      </c>
      <c r="I12" s="3" t="s">
        <v>365</v>
      </c>
      <c r="J12" s="3" t="s">
        <v>366</v>
      </c>
      <c r="K12" s="3" t="s">
        <v>367</v>
      </c>
      <c r="L12" s="3" t="s">
        <v>368</v>
      </c>
      <c r="M12" s="3" t="s">
        <v>369</v>
      </c>
    </row>
    <row r="13" spans="3:13" x14ac:dyDescent="0.2">
      <c r="C13" s="3" t="s">
        <v>370</v>
      </c>
      <c r="D13" s="3" t="s">
        <v>371</v>
      </c>
      <c r="E13" s="3" t="s">
        <v>372</v>
      </c>
      <c r="F13" s="3" t="s">
        <v>373</v>
      </c>
      <c r="G13" s="3" t="s">
        <v>374</v>
      </c>
      <c r="H13" s="3" t="s">
        <v>375</v>
      </c>
      <c r="I13" s="3" t="s">
        <v>376</v>
      </c>
      <c r="J13" s="3" t="s">
        <v>377</v>
      </c>
      <c r="K13" s="3" t="s">
        <v>378</v>
      </c>
      <c r="L13" s="3" t="s">
        <v>379</v>
      </c>
      <c r="M13" s="3" t="s">
        <v>380</v>
      </c>
    </row>
    <row r="15" spans="3:13" x14ac:dyDescent="0.2">
      <c r="C15" s="3" t="s">
        <v>381</v>
      </c>
      <c r="D15" s="3" t="s">
        <v>382</v>
      </c>
      <c r="E15" s="3" t="s">
        <v>383</v>
      </c>
      <c r="F15" s="3" t="s">
        <v>384</v>
      </c>
      <c r="G15" s="3" t="s">
        <v>385</v>
      </c>
      <c r="H15" s="3" t="s">
        <v>386</v>
      </c>
      <c r="I15" s="3" t="s">
        <v>387</v>
      </c>
      <c r="J15" s="3" t="s">
        <v>388</v>
      </c>
      <c r="K15" s="3" t="s">
        <v>389</v>
      </c>
      <c r="L15" s="3" t="s">
        <v>390</v>
      </c>
      <c r="M15" s="3" t="s">
        <v>391</v>
      </c>
    </row>
    <row r="16" spans="3:13" x14ac:dyDescent="0.2">
      <c r="C16" s="3" t="s">
        <v>392</v>
      </c>
      <c r="D16" s="3" t="s">
        <v>393</v>
      </c>
      <c r="E16" s="3" t="s">
        <v>394</v>
      </c>
      <c r="F16" s="3" t="s">
        <v>395</v>
      </c>
      <c r="G16" s="3" t="s">
        <v>396</v>
      </c>
      <c r="H16" s="3" t="s">
        <v>397</v>
      </c>
      <c r="I16" s="3" t="s">
        <v>398</v>
      </c>
      <c r="J16" s="3" t="s">
        <v>399</v>
      </c>
      <c r="K16" s="3" t="s">
        <v>400</v>
      </c>
      <c r="L16" s="3" t="s">
        <v>401</v>
      </c>
      <c r="M16" s="3" t="s">
        <v>402</v>
      </c>
    </row>
    <row r="17" spans="3:13" x14ac:dyDescent="0.2">
      <c r="C17" s="3" t="s">
        <v>403</v>
      </c>
      <c r="D17" s="3" t="s">
        <v>404</v>
      </c>
      <c r="E17" s="3" t="s">
        <v>405</v>
      </c>
      <c r="F17" s="3" t="s">
        <v>406</v>
      </c>
      <c r="G17" s="3" t="s">
        <v>407</v>
      </c>
      <c r="H17" s="3" t="s">
        <v>408</v>
      </c>
      <c r="I17" s="3" t="s">
        <v>409</v>
      </c>
      <c r="J17" s="3" t="s">
        <v>410</v>
      </c>
      <c r="K17" s="3" t="s">
        <v>407</v>
      </c>
      <c r="L17" s="3" t="s">
        <v>411</v>
      </c>
      <c r="M17" s="3" t="s">
        <v>412</v>
      </c>
    </row>
    <row r="19" spans="3:13" x14ac:dyDescent="0.2">
      <c r="C19" s="3" t="s">
        <v>413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414</v>
      </c>
      <c r="D20" s="3" t="s">
        <v>415</v>
      </c>
      <c r="E20" s="3" t="s">
        <v>416</v>
      </c>
      <c r="F20" s="3" t="s">
        <v>417</v>
      </c>
      <c r="G20" s="3" t="s">
        <v>418</v>
      </c>
      <c r="H20" s="3" t="s">
        <v>419</v>
      </c>
      <c r="I20" s="3" t="s">
        <v>420</v>
      </c>
      <c r="J20" s="3" t="s">
        <v>421</v>
      </c>
      <c r="K20" s="3" t="s">
        <v>422</v>
      </c>
      <c r="L20" s="3" t="s">
        <v>423</v>
      </c>
      <c r="M20" s="3" t="s">
        <v>424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425</v>
      </c>
      <c r="D22" s="3" t="s">
        <v>426</v>
      </c>
      <c r="E22" s="3" t="s">
        <v>427</v>
      </c>
      <c r="F22" s="3" t="s">
        <v>428</v>
      </c>
      <c r="G22" s="3" t="s">
        <v>429</v>
      </c>
      <c r="H22" s="3" t="s">
        <v>430</v>
      </c>
      <c r="I22" s="3" t="s">
        <v>431</v>
      </c>
      <c r="J22" s="3" t="s">
        <v>432</v>
      </c>
      <c r="K22" s="3" t="s">
        <v>433</v>
      </c>
      <c r="L22" s="3" t="s">
        <v>434</v>
      </c>
      <c r="M22" s="3" t="s">
        <v>435</v>
      </c>
    </row>
    <row r="23" spans="3:13" x14ac:dyDescent="0.2">
      <c r="C23" s="3" t="s">
        <v>436</v>
      </c>
      <c r="D23" s="3" t="s">
        <v>437</v>
      </c>
      <c r="E23" s="3" t="s">
        <v>438</v>
      </c>
      <c r="F23" s="3" t="s">
        <v>439</v>
      </c>
      <c r="G23" s="3" t="s">
        <v>440</v>
      </c>
      <c r="H23" s="3" t="s">
        <v>441</v>
      </c>
      <c r="I23" s="3" t="s">
        <v>442</v>
      </c>
      <c r="J23" s="3" t="s">
        <v>443</v>
      </c>
      <c r="K23" s="3" t="s">
        <v>444</v>
      </c>
      <c r="L23" s="3" t="s">
        <v>445</v>
      </c>
      <c r="M23" s="3" t="s">
        <v>446</v>
      </c>
    </row>
    <row r="24" spans="3:13" x14ac:dyDescent="0.2">
      <c r="C24" s="3" t="s">
        <v>447</v>
      </c>
      <c r="D24" s="3" t="s">
        <v>448</v>
      </c>
      <c r="E24" s="3" t="s">
        <v>449</v>
      </c>
      <c r="F24" s="3" t="s">
        <v>450</v>
      </c>
      <c r="G24" s="3" t="s">
        <v>451</v>
      </c>
      <c r="H24" s="3" t="s">
        <v>452</v>
      </c>
      <c r="I24" s="3" t="s">
        <v>453</v>
      </c>
      <c r="J24" s="3" t="s">
        <v>454</v>
      </c>
      <c r="K24" s="3" t="s">
        <v>455</v>
      </c>
      <c r="L24" s="3" t="s">
        <v>456</v>
      </c>
      <c r="M24" s="3" t="s">
        <v>457</v>
      </c>
    </row>
    <row r="26" spans="3:13" x14ac:dyDescent="0.2">
      <c r="C26" s="3" t="s">
        <v>458</v>
      </c>
      <c r="D26" s="3" t="s">
        <v>459</v>
      </c>
      <c r="E26" s="3" t="s">
        <v>460</v>
      </c>
      <c r="F26" s="3" t="s">
        <v>461</v>
      </c>
      <c r="G26" s="3" t="s">
        <v>462</v>
      </c>
      <c r="H26" s="3" t="s">
        <v>463</v>
      </c>
      <c r="I26" s="3" t="s">
        <v>464</v>
      </c>
      <c r="J26" s="3" t="s">
        <v>465</v>
      </c>
      <c r="K26" s="3" t="s">
        <v>466</v>
      </c>
      <c r="L26" s="3" t="s">
        <v>467</v>
      </c>
      <c r="M26" s="3" t="s">
        <v>468</v>
      </c>
    </row>
    <row r="27" spans="3:13" x14ac:dyDescent="0.2">
      <c r="C27" s="3" t="s">
        <v>469</v>
      </c>
      <c r="D27" s="3" t="s">
        <v>470</v>
      </c>
      <c r="E27" s="3" t="s">
        <v>471</v>
      </c>
      <c r="F27" s="3" t="s">
        <v>472</v>
      </c>
      <c r="G27" s="3" t="s">
        <v>473</v>
      </c>
      <c r="H27" s="3" t="s">
        <v>474</v>
      </c>
      <c r="I27" s="3" t="s">
        <v>475</v>
      </c>
      <c r="J27" s="3" t="s">
        <v>476</v>
      </c>
      <c r="K27" s="3" t="s">
        <v>477</v>
      </c>
      <c r="L27" s="3" t="s">
        <v>478</v>
      </c>
      <c r="M27" s="3" t="s">
        <v>479</v>
      </c>
    </row>
    <row r="28" spans="3:13" x14ac:dyDescent="0.2">
      <c r="C28" s="3" t="s">
        <v>480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481</v>
      </c>
      <c r="D29" s="3" t="s">
        <v>482</v>
      </c>
      <c r="E29" s="3" t="s">
        <v>483</v>
      </c>
      <c r="F29" s="3" t="s">
        <v>484</v>
      </c>
      <c r="G29" s="3" t="s">
        <v>485</v>
      </c>
      <c r="H29" s="3" t="s">
        <v>486</v>
      </c>
      <c r="I29" s="3" t="s">
        <v>487</v>
      </c>
      <c r="J29" s="3" t="s">
        <v>488</v>
      </c>
      <c r="K29" s="3" t="s">
        <v>489</v>
      </c>
      <c r="L29" s="3" t="s">
        <v>490</v>
      </c>
      <c r="M29" s="3" t="s">
        <v>491</v>
      </c>
    </row>
    <row r="30" spans="3:13" x14ac:dyDescent="0.2">
      <c r="C30" s="3" t="s">
        <v>492</v>
      </c>
      <c r="D30" s="3" t="s">
        <v>493</v>
      </c>
      <c r="E30" s="3" t="s">
        <v>494</v>
      </c>
      <c r="F30" s="3" t="s">
        <v>495</v>
      </c>
      <c r="G30" s="3" t="s">
        <v>496</v>
      </c>
      <c r="H30" s="3" t="s">
        <v>497</v>
      </c>
      <c r="I30" s="3" t="s">
        <v>498</v>
      </c>
      <c r="J30" s="3" t="s">
        <v>499</v>
      </c>
      <c r="K30" s="3" t="s">
        <v>500</v>
      </c>
      <c r="L30" s="3" t="s">
        <v>501</v>
      </c>
      <c r="M30" s="3" t="s">
        <v>502</v>
      </c>
    </row>
    <row r="32" spans="3:13" x14ac:dyDescent="0.2">
      <c r="C32" s="3" t="s">
        <v>503</v>
      </c>
      <c r="D32" s="3" t="s">
        <v>3</v>
      </c>
      <c r="E32" s="3" t="s">
        <v>504</v>
      </c>
      <c r="F32" s="3">
        <v>-851.82299999999998</v>
      </c>
      <c r="G32" s="3">
        <v>-253.38200000000001</v>
      </c>
      <c r="H32" s="3" t="s">
        <v>3</v>
      </c>
      <c r="I32" s="3" t="s">
        <v>505</v>
      </c>
      <c r="J32" s="3" t="s">
        <v>506</v>
      </c>
      <c r="K32" s="3" t="s">
        <v>507</v>
      </c>
      <c r="L32" s="3" t="s">
        <v>3</v>
      </c>
      <c r="M32" s="3" t="s">
        <v>3</v>
      </c>
    </row>
    <row r="33" spans="3:13" x14ac:dyDescent="0.2">
      <c r="C33" s="3" t="s">
        <v>508</v>
      </c>
      <c r="D33" s="3" t="s">
        <v>493</v>
      </c>
      <c r="E33" s="3" t="s">
        <v>509</v>
      </c>
      <c r="F33" s="3" t="s">
        <v>510</v>
      </c>
      <c r="G33" s="3" t="s">
        <v>511</v>
      </c>
      <c r="H33" s="3" t="s">
        <v>497</v>
      </c>
      <c r="I33" s="3" t="s">
        <v>512</v>
      </c>
      <c r="J33" s="3" t="s">
        <v>513</v>
      </c>
      <c r="K33" s="3" t="s">
        <v>514</v>
      </c>
      <c r="L33" s="3" t="s">
        <v>501</v>
      </c>
      <c r="M33" s="3" t="s">
        <v>502</v>
      </c>
    </row>
    <row r="35" spans="3:13" x14ac:dyDescent="0.2">
      <c r="C35" s="3" t="s">
        <v>515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516</v>
      </c>
      <c r="D36" s="3" t="s">
        <v>493</v>
      </c>
      <c r="E36" s="3" t="s">
        <v>509</v>
      </c>
      <c r="F36" s="3" t="s">
        <v>510</v>
      </c>
      <c r="G36" s="3" t="s">
        <v>511</v>
      </c>
      <c r="H36" s="3" t="s">
        <v>497</v>
      </c>
      <c r="I36" s="3" t="s">
        <v>512</v>
      </c>
      <c r="J36" s="3" t="s">
        <v>513</v>
      </c>
      <c r="K36" s="3" t="s">
        <v>514</v>
      </c>
      <c r="L36" s="3" t="s">
        <v>501</v>
      </c>
      <c r="M36" s="3" t="s">
        <v>502</v>
      </c>
    </row>
    <row r="38" spans="3:13" x14ac:dyDescent="0.2">
      <c r="C38" s="3" t="s">
        <v>517</v>
      </c>
      <c r="D38" s="3">
        <v>0.52</v>
      </c>
      <c r="E38" s="3">
        <v>0.79</v>
      </c>
      <c r="F38" s="3">
        <v>1</v>
      </c>
      <c r="G38" s="3">
        <v>1.33</v>
      </c>
      <c r="H38" s="3">
        <v>1.45</v>
      </c>
      <c r="I38" s="3">
        <v>1.89</v>
      </c>
      <c r="J38" s="3">
        <v>2.19</v>
      </c>
      <c r="K38" s="3">
        <v>2.95</v>
      </c>
      <c r="L38" s="3">
        <v>3.05</v>
      </c>
      <c r="M38" s="3">
        <v>3.21</v>
      </c>
    </row>
    <row r="39" spans="3:13" x14ac:dyDescent="0.2">
      <c r="C39" s="3" t="s">
        <v>518</v>
      </c>
      <c r="D39" s="3">
        <v>0.52</v>
      </c>
      <c r="E39" s="3">
        <v>0.79</v>
      </c>
      <c r="F39" s="3">
        <v>0.99</v>
      </c>
      <c r="G39" s="3">
        <v>1.32</v>
      </c>
      <c r="H39" s="3">
        <v>1.45</v>
      </c>
      <c r="I39" s="3">
        <v>1.89</v>
      </c>
      <c r="J39" s="3">
        <v>2.1800000000000002</v>
      </c>
      <c r="K39" s="3">
        <v>2.95</v>
      </c>
      <c r="L39" s="3">
        <v>3.04</v>
      </c>
      <c r="M39" s="3">
        <v>3.21</v>
      </c>
    </row>
    <row r="40" spans="3:13" x14ac:dyDescent="0.2">
      <c r="C40" s="3" t="s">
        <v>519</v>
      </c>
      <c r="D40" s="3" t="s">
        <v>520</v>
      </c>
      <c r="E40" s="3" t="s">
        <v>521</v>
      </c>
      <c r="F40" s="3" t="s">
        <v>522</v>
      </c>
      <c r="G40" s="3" t="s">
        <v>523</v>
      </c>
      <c r="H40" s="3" t="s">
        <v>524</v>
      </c>
      <c r="I40" s="3" t="s">
        <v>525</v>
      </c>
      <c r="J40" s="3" t="s">
        <v>526</v>
      </c>
      <c r="K40" s="3" t="s">
        <v>527</v>
      </c>
      <c r="L40" s="3" t="s">
        <v>528</v>
      </c>
      <c r="M40" s="3" t="s">
        <v>529</v>
      </c>
    </row>
    <row r="41" spans="3:13" x14ac:dyDescent="0.2">
      <c r="C41" s="3" t="s">
        <v>530</v>
      </c>
      <c r="D41" s="3" t="s">
        <v>531</v>
      </c>
      <c r="E41" s="3" t="s">
        <v>532</v>
      </c>
      <c r="F41" s="3" t="s">
        <v>533</v>
      </c>
      <c r="G41" s="3" t="s">
        <v>534</v>
      </c>
      <c r="H41" s="3" t="s">
        <v>535</v>
      </c>
      <c r="I41" s="3" t="s">
        <v>536</v>
      </c>
      <c r="J41" s="3" t="s">
        <v>537</v>
      </c>
      <c r="K41" s="3" t="s">
        <v>538</v>
      </c>
      <c r="L41" s="3" t="s">
        <v>539</v>
      </c>
      <c r="M41" s="3" t="s">
        <v>540</v>
      </c>
    </row>
    <row r="43" spans="3:13" x14ac:dyDescent="0.2">
      <c r="C43" s="3" t="s">
        <v>541</v>
      </c>
      <c r="D43" s="3" t="s">
        <v>542</v>
      </c>
      <c r="E43" s="3" t="s">
        <v>543</v>
      </c>
      <c r="F43" s="3" t="s">
        <v>544</v>
      </c>
      <c r="G43" s="3" t="s">
        <v>545</v>
      </c>
      <c r="H43" s="3" t="s">
        <v>546</v>
      </c>
      <c r="I43" s="3" t="s">
        <v>547</v>
      </c>
      <c r="J43" s="3" t="s">
        <v>548</v>
      </c>
      <c r="K43" s="3" t="s">
        <v>549</v>
      </c>
      <c r="L43" s="3" t="s">
        <v>550</v>
      </c>
      <c r="M43" s="3" t="s">
        <v>551</v>
      </c>
    </row>
    <row r="44" spans="3:13" x14ac:dyDescent="0.2">
      <c r="C44" s="3" t="s">
        <v>552</v>
      </c>
      <c r="D44" s="3" t="s">
        <v>553</v>
      </c>
      <c r="E44" s="3" t="s">
        <v>554</v>
      </c>
      <c r="F44" s="3" t="s">
        <v>555</v>
      </c>
      <c r="G44" s="3" t="s">
        <v>556</v>
      </c>
      <c r="H44" s="3" t="s">
        <v>557</v>
      </c>
      <c r="I44" s="3" t="s">
        <v>558</v>
      </c>
      <c r="J44" s="3" t="s">
        <v>559</v>
      </c>
      <c r="K44" s="3" t="s">
        <v>560</v>
      </c>
      <c r="L44" s="3" t="s">
        <v>561</v>
      </c>
      <c r="M44" s="3" t="s">
        <v>562</v>
      </c>
    </row>
    <row r="46" spans="3:13" x14ac:dyDescent="0.2">
      <c r="C46" s="3" t="s">
        <v>563</v>
      </c>
      <c r="D46" s="3" t="s">
        <v>360</v>
      </c>
      <c r="E46" s="3" t="s">
        <v>361</v>
      </c>
      <c r="F46" s="3" t="s">
        <v>362</v>
      </c>
      <c r="G46" s="3" t="s">
        <v>363</v>
      </c>
      <c r="H46" s="3" t="s">
        <v>364</v>
      </c>
      <c r="I46" s="3" t="s">
        <v>365</v>
      </c>
      <c r="J46" s="3" t="s">
        <v>366</v>
      </c>
      <c r="K46" s="3" t="s">
        <v>367</v>
      </c>
      <c r="L46" s="3" t="s">
        <v>368</v>
      </c>
      <c r="M46" s="3" t="s">
        <v>369</v>
      </c>
    </row>
    <row r="47" spans="3:13" x14ac:dyDescent="0.2">
      <c r="C47" s="3" t="s">
        <v>564</v>
      </c>
      <c r="D47" s="3" t="s">
        <v>565</v>
      </c>
      <c r="E47" s="3" t="s">
        <v>566</v>
      </c>
      <c r="F47" s="3" t="s">
        <v>567</v>
      </c>
      <c r="G47" s="3" t="s">
        <v>568</v>
      </c>
      <c r="H47" s="3" t="s">
        <v>569</v>
      </c>
      <c r="I47" s="3" t="s">
        <v>570</v>
      </c>
      <c r="J47" s="3" t="s">
        <v>571</v>
      </c>
      <c r="K47" s="3" t="s">
        <v>572</v>
      </c>
      <c r="L47" s="3" t="s">
        <v>573</v>
      </c>
      <c r="M47" s="3" t="s">
        <v>574</v>
      </c>
    </row>
    <row r="48" spans="3:13" x14ac:dyDescent="0.2">
      <c r="C48" s="3" t="s">
        <v>575</v>
      </c>
      <c r="D48" s="3" t="s">
        <v>553</v>
      </c>
      <c r="E48" s="3" t="s">
        <v>554</v>
      </c>
      <c r="F48" s="3" t="s">
        <v>555</v>
      </c>
      <c r="G48" s="3" t="s">
        <v>556</v>
      </c>
      <c r="H48" s="3" t="s">
        <v>557</v>
      </c>
      <c r="I48" s="3" t="s">
        <v>558</v>
      </c>
      <c r="J48" s="3" t="s">
        <v>559</v>
      </c>
      <c r="K48" s="3" t="s">
        <v>560</v>
      </c>
      <c r="L48" s="3" t="s">
        <v>561</v>
      </c>
      <c r="M48" s="3" t="s">
        <v>562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6ECC-6E4A-4E02-9C70-857D94E9161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576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508</v>
      </c>
      <c r="D12" s="3" t="s">
        <v>493</v>
      </c>
      <c r="E12" s="3" t="s">
        <v>509</v>
      </c>
      <c r="F12" s="3" t="s">
        <v>510</v>
      </c>
      <c r="G12" s="3" t="s">
        <v>511</v>
      </c>
      <c r="H12" s="3" t="s">
        <v>497</v>
      </c>
      <c r="I12" s="3" t="s">
        <v>512</v>
      </c>
      <c r="J12" s="3" t="s">
        <v>513</v>
      </c>
      <c r="K12" s="3" t="s">
        <v>514</v>
      </c>
      <c r="L12" s="3" t="s">
        <v>501</v>
      </c>
      <c r="M12" s="3" t="s">
        <v>502</v>
      </c>
    </row>
    <row r="13" spans="3:13" x14ac:dyDescent="0.2">
      <c r="C13" s="3" t="s">
        <v>577</v>
      </c>
      <c r="D13" s="3" t="s">
        <v>578</v>
      </c>
      <c r="E13" s="3" t="s">
        <v>579</v>
      </c>
      <c r="F13" s="3" t="s">
        <v>580</v>
      </c>
      <c r="G13" s="3" t="s">
        <v>581</v>
      </c>
      <c r="H13" s="3" t="s">
        <v>582</v>
      </c>
      <c r="I13" s="3" t="s">
        <v>583</v>
      </c>
      <c r="J13" s="3" t="s">
        <v>584</v>
      </c>
      <c r="K13" s="3" t="s">
        <v>585</v>
      </c>
      <c r="L13" s="3" t="s">
        <v>586</v>
      </c>
      <c r="M13" s="3" t="s">
        <v>587</v>
      </c>
    </row>
    <row r="14" spans="3:13" x14ac:dyDescent="0.2">
      <c r="C14" s="3" t="s">
        <v>588</v>
      </c>
      <c r="D14" s="3" t="s">
        <v>3</v>
      </c>
      <c r="E14" s="3" t="s">
        <v>589</v>
      </c>
      <c r="F14" s="3" t="s">
        <v>590</v>
      </c>
      <c r="G14" s="3" t="s">
        <v>3</v>
      </c>
      <c r="H14" s="3" t="s">
        <v>3</v>
      </c>
      <c r="I14" s="3" t="s">
        <v>591</v>
      </c>
      <c r="J14" s="3" t="s">
        <v>592</v>
      </c>
      <c r="K14" s="3" t="s">
        <v>593</v>
      </c>
      <c r="L14" s="3" t="s">
        <v>594</v>
      </c>
      <c r="M14" s="3" t="s">
        <v>595</v>
      </c>
    </row>
    <row r="15" spans="3:13" x14ac:dyDescent="0.2">
      <c r="C15" s="3" t="s">
        <v>596</v>
      </c>
      <c r="D15" s="3" t="s">
        <v>597</v>
      </c>
      <c r="E15" s="3" t="s">
        <v>598</v>
      </c>
      <c r="F15" s="3" t="s">
        <v>599</v>
      </c>
      <c r="G15" s="3" t="s">
        <v>600</v>
      </c>
      <c r="H15" s="3" t="s">
        <v>601</v>
      </c>
      <c r="I15" s="3" t="s">
        <v>602</v>
      </c>
      <c r="J15" s="3" t="s">
        <v>603</v>
      </c>
      <c r="K15" s="3" t="s">
        <v>604</v>
      </c>
      <c r="L15" s="3" t="s">
        <v>605</v>
      </c>
      <c r="M15" s="3" t="s">
        <v>606</v>
      </c>
    </row>
    <row r="16" spans="3:13" x14ac:dyDescent="0.2">
      <c r="C16" s="3" t="s">
        <v>607</v>
      </c>
      <c r="D16" s="3" t="s">
        <v>608</v>
      </c>
      <c r="E16" s="3" t="s">
        <v>609</v>
      </c>
      <c r="F16" s="3" t="s">
        <v>610</v>
      </c>
      <c r="G16" s="3" t="s">
        <v>611</v>
      </c>
      <c r="H16" s="3" t="s">
        <v>612</v>
      </c>
      <c r="I16" s="3" t="s">
        <v>613</v>
      </c>
      <c r="J16" s="3" t="s">
        <v>614</v>
      </c>
      <c r="K16" s="3" t="s">
        <v>615</v>
      </c>
      <c r="L16" s="3" t="s">
        <v>616</v>
      </c>
      <c r="M16" s="3" t="s">
        <v>617</v>
      </c>
    </row>
    <row r="17" spans="3:13" x14ac:dyDescent="0.2">
      <c r="C17" s="3" t="s">
        <v>618</v>
      </c>
      <c r="D17" s="3" t="s">
        <v>619</v>
      </c>
      <c r="E17" s="3" t="s">
        <v>620</v>
      </c>
      <c r="F17" s="3" t="s">
        <v>621</v>
      </c>
      <c r="G17" s="3" t="s">
        <v>622</v>
      </c>
      <c r="H17" s="3" t="s">
        <v>623</v>
      </c>
      <c r="I17" s="3" t="s">
        <v>624</v>
      </c>
      <c r="J17" s="3" t="s">
        <v>625</v>
      </c>
      <c r="K17" s="3" t="s">
        <v>626</v>
      </c>
      <c r="L17" s="3" t="s">
        <v>627</v>
      </c>
      <c r="M17" s="3" t="s">
        <v>628</v>
      </c>
    </row>
    <row r="18" spans="3:13" x14ac:dyDescent="0.2">
      <c r="C18" s="3" t="s">
        <v>629</v>
      </c>
      <c r="D18" s="3" t="s">
        <v>630</v>
      </c>
      <c r="E18" s="3" t="s">
        <v>631</v>
      </c>
      <c r="F18" s="3" t="s">
        <v>632</v>
      </c>
      <c r="G18" s="3" t="s">
        <v>633</v>
      </c>
      <c r="H18" s="3" t="s">
        <v>634</v>
      </c>
      <c r="I18" s="3" t="s">
        <v>635</v>
      </c>
      <c r="J18" s="3" t="s">
        <v>636</v>
      </c>
      <c r="K18" s="3" t="s">
        <v>637</v>
      </c>
      <c r="L18" s="3" t="s">
        <v>638</v>
      </c>
      <c r="M18" s="3" t="s">
        <v>639</v>
      </c>
    </row>
    <row r="19" spans="3:13" x14ac:dyDescent="0.2">
      <c r="C19" s="3" t="s">
        <v>640</v>
      </c>
      <c r="D19" s="3" t="s">
        <v>641</v>
      </c>
      <c r="E19" s="3" t="s">
        <v>642</v>
      </c>
      <c r="F19" s="3" t="s">
        <v>643</v>
      </c>
      <c r="G19" s="3" t="s">
        <v>644</v>
      </c>
      <c r="H19" s="3" t="s">
        <v>645</v>
      </c>
      <c r="I19" s="3" t="s">
        <v>646</v>
      </c>
      <c r="J19" s="3" t="s">
        <v>647</v>
      </c>
      <c r="K19" s="3" t="s">
        <v>648</v>
      </c>
      <c r="L19" s="3" t="s">
        <v>649</v>
      </c>
      <c r="M19" s="3" t="s">
        <v>650</v>
      </c>
    </row>
    <row r="20" spans="3:13" x14ac:dyDescent="0.2">
      <c r="C20" s="3" t="s">
        <v>651</v>
      </c>
      <c r="D20" s="3" t="s">
        <v>652</v>
      </c>
      <c r="E20" s="3" t="s">
        <v>653</v>
      </c>
      <c r="F20" s="3" t="s">
        <v>654</v>
      </c>
      <c r="G20" s="3" t="s">
        <v>655</v>
      </c>
      <c r="H20" s="3" t="s">
        <v>656</v>
      </c>
      <c r="I20" s="3" t="s">
        <v>657</v>
      </c>
      <c r="J20" s="3" t="s">
        <v>658</v>
      </c>
      <c r="K20" s="3" t="s">
        <v>659</v>
      </c>
      <c r="L20" s="3" t="s">
        <v>660</v>
      </c>
      <c r="M20" s="3" t="s">
        <v>661</v>
      </c>
    </row>
    <row r="22" spans="3:13" x14ac:dyDescent="0.2">
      <c r="C22" s="3" t="s">
        <v>662</v>
      </c>
      <c r="D22" s="3" t="s">
        <v>663</v>
      </c>
      <c r="E22" s="3" t="s">
        <v>664</v>
      </c>
      <c r="F22" s="3" t="s">
        <v>665</v>
      </c>
      <c r="G22" s="3" t="s">
        <v>666</v>
      </c>
      <c r="H22" s="3" t="s">
        <v>667</v>
      </c>
      <c r="I22" s="3" t="s">
        <v>668</v>
      </c>
      <c r="J22" s="3" t="s">
        <v>669</v>
      </c>
      <c r="K22" s="3" t="s">
        <v>670</v>
      </c>
      <c r="L22" s="3" t="s">
        <v>671</v>
      </c>
      <c r="M22" s="3" t="s">
        <v>672</v>
      </c>
    </row>
    <row r="23" spans="3:13" x14ac:dyDescent="0.2">
      <c r="C23" s="3" t="s">
        <v>673</v>
      </c>
      <c r="D23" s="3" t="s">
        <v>674</v>
      </c>
      <c r="E23" s="3" t="s">
        <v>675</v>
      </c>
      <c r="F23" s="3" t="s">
        <v>676</v>
      </c>
      <c r="G23" s="3" t="s">
        <v>677</v>
      </c>
      <c r="H23" s="3" t="s">
        <v>678</v>
      </c>
      <c r="I23" s="3" t="s">
        <v>679</v>
      </c>
      <c r="J23" s="3" t="s">
        <v>680</v>
      </c>
      <c r="K23" s="3" t="s">
        <v>681</v>
      </c>
      <c r="L23" s="3" t="s">
        <v>682</v>
      </c>
      <c r="M23" s="3" t="s">
        <v>683</v>
      </c>
    </row>
    <row r="24" spans="3:13" x14ac:dyDescent="0.2">
      <c r="C24" s="3" t="s">
        <v>684</v>
      </c>
      <c r="D24" s="3" t="s">
        <v>685</v>
      </c>
      <c r="E24" s="3" t="s">
        <v>686</v>
      </c>
      <c r="F24" s="3" t="s">
        <v>687</v>
      </c>
      <c r="G24" s="3" t="s">
        <v>688</v>
      </c>
      <c r="H24" s="3" t="s">
        <v>689</v>
      </c>
      <c r="I24" s="3" t="s">
        <v>690</v>
      </c>
      <c r="J24" s="3" t="s">
        <v>691</v>
      </c>
      <c r="K24" s="3" t="s">
        <v>692</v>
      </c>
      <c r="L24" s="3" t="s">
        <v>693</v>
      </c>
      <c r="M24" s="3" t="s">
        <v>694</v>
      </c>
    </row>
    <row r="25" spans="3:13" x14ac:dyDescent="0.2">
      <c r="C25" s="3" t="s">
        <v>695</v>
      </c>
      <c r="D25" s="3" t="s">
        <v>696</v>
      </c>
      <c r="E25" s="3" t="s">
        <v>697</v>
      </c>
      <c r="F25" s="3" t="s">
        <v>698</v>
      </c>
      <c r="G25" s="3" t="s">
        <v>699</v>
      </c>
      <c r="H25" s="3" t="s">
        <v>700</v>
      </c>
      <c r="I25" s="3" t="s">
        <v>701</v>
      </c>
      <c r="J25" s="3" t="s">
        <v>702</v>
      </c>
      <c r="K25" s="3" t="s">
        <v>703</v>
      </c>
      <c r="L25" s="3" t="s">
        <v>704</v>
      </c>
      <c r="M25" s="3" t="s">
        <v>705</v>
      </c>
    </row>
    <row r="27" spans="3:13" x14ac:dyDescent="0.2">
      <c r="C27" s="3" t="s">
        <v>706</v>
      </c>
      <c r="D27" s="3" t="s">
        <v>707</v>
      </c>
      <c r="E27" s="3" t="s">
        <v>708</v>
      </c>
      <c r="F27" s="3" t="s">
        <v>709</v>
      </c>
      <c r="G27" s="3" t="s">
        <v>710</v>
      </c>
      <c r="H27" s="3" t="s">
        <v>711</v>
      </c>
      <c r="I27" s="3" t="s">
        <v>712</v>
      </c>
      <c r="J27" s="3" t="s">
        <v>713</v>
      </c>
      <c r="K27" s="3" t="s">
        <v>714</v>
      </c>
      <c r="L27" s="3" t="s">
        <v>715</v>
      </c>
      <c r="M27" s="3" t="s">
        <v>716</v>
      </c>
    </row>
    <row r="28" spans="3:13" x14ac:dyDescent="0.2">
      <c r="C28" s="3" t="s">
        <v>717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718</v>
      </c>
      <c r="D29" s="3" t="s">
        <v>719</v>
      </c>
      <c r="E29" s="3" t="s">
        <v>720</v>
      </c>
      <c r="F29" s="3" t="s">
        <v>721</v>
      </c>
      <c r="G29" s="3" t="s">
        <v>722</v>
      </c>
      <c r="H29" s="3" t="s">
        <v>723</v>
      </c>
      <c r="I29" s="3" t="s">
        <v>724</v>
      </c>
      <c r="J29" s="3" t="s">
        <v>725</v>
      </c>
      <c r="K29" s="3" t="s">
        <v>726</v>
      </c>
      <c r="L29" s="3" t="s">
        <v>727</v>
      </c>
      <c r="M29" s="3" t="s">
        <v>728</v>
      </c>
    </row>
    <row r="30" spans="3:13" x14ac:dyDescent="0.2">
      <c r="C30" s="3" t="s">
        <v>729</v>
      </c>
      <c r="D30" s="3" t="s">
        <v>730</v>
      </c>
      <c r="E30" s="3" t="s">
        <v>731</v>
      </c>
      <c r="F30" s="3" t="s">
        <v>732</v>
      </c>
      <c r="G30" s="3" t="s">
        <v>733</v>
      </c>
      <c r="H30" s="3" t="s">
        <v>734</v>
      </c>
      <c r="I30" s="3" t="s">
        <v>735</v>
      </c>
      <c r="J30" s="3" t="s">
        <v>736</v>
      </c>
      <c r="K30" s="3" t="s">
        <v>737</v>
      </c>
      <c r="L30" s="3" t="s">
        <v>738</v>
      </c>
      <c r="M30" s="3" t="s">
        <v>739</v>
      </c>
    </row>
    <row r="31" spans="3:13" x14ac:dyDescent="0.2">
      <c r="C31" s="3" t="s">
        <v>740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741</v>
      </c>
      <c r="J31" s="3" t="s">
        <v>3</v>
      </c>
      <c r="K31" s="3" t="s">
        <v>742</v>
      </c>
      <c r="L31" s="3" t="s">
        <v>743</v>
      </c>
      <c r="M31" s="3" t="s">
        <v>744</v>
      </c>
    </row>
    <row r="32" spans="3:13" x14ac:dyDescent="0.2">
      <c r="C32" s="3" t="s">
        <v>745</v>
      </c>
      <c r="D32" s="3" t="s">
        <v>746</v>
      </c>
      <c r="E32" s="3" t="s">
        <v>747</v>
      </c>
      <c r="F32" s="3" t="s">
        <v>748</v>
      </c>
      <c r="G32" s="3" t="s">
        <v>749</v>
      </c>
      <c r="H32" s="3" t="s">
        <v>750</v>
      </c>
      <c r="I32" s="3" t="s">
        <v>751</v>
      </c>
      <c r="J32" s="3" t="s">
        <v>752</v>
      </c>
      <c r="K32" s="3" t="s">
        <v>753</v>
      </c>
      <c r="L32" s="3">
        <v>249.56800000000001</v>
      </c>
      <c r="M32" s="3" t="s">
        <v>754</v>
      </c>
    </row>
    <row r="33" spans="3:13" x14ac:dyDescent="0.2">
      <c r="C33" s="3" t="s">
        <v>755</v>
      </c>
      <c r="D33" s="3" t="s">
        <v>756</v>
      </c>
      <c r="E33" s="3" t="s">
        <v>757</v>
      </c>
      <c r="F33" s="3" t="s">
        <v>758</v>
      </c>
      <c r="G33" s="3" t="s">
        <v>759</v>
      </c>
      <c r="H33" s="3" t="s">
        <v>760</v>
      </c>
      <c r="I33" s="3" t="s">
        <v>761</v>
      </c>
      <c r="J33" s="3" t="s">
        <v>762</v>
      </c>
      <c r="K33" s="3" t="s">
        <v>763</v>
      </c>
      <c r="L33" s="3" t="s">
        <v>764</v>
      </c>
      <c r="M33" s="3" t="s">
        <v>765</v>
      </c>
    </row>
    <row r="35" spans="3:13" x14ac:dyDescent="0.2">
      <c r="C35" s="3" t="s">
        <v>766</v>
      </c>
      <c r="D35" s="3" t="s">
        <v>767</v>
      </c>
      <c r="E35" s="3" t="s">
        <v>26</v>
      </c>
      <c r="F35" s="3" t="s">
        <v>768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769</v>
      </c>
      <c r="D36" s="3" t="s">
        <v>770</v>
      </c>
      <c r="E36" s="3" t="s">
        <v>771</v>
      </c>
      <c r="F36" s="3" t="s">
        <v>772</v>
      </c>
      <c r="G36" s="3" t="s">
        <v>773</v>
      </c>
      <c r="H36" s="3" t="s">
        <v>774</v>
      </c>
      <c r="I36" s="3" t="s">
        <v>775</v>
      </c>
      <c r="J36" s="3" t="s">
        <v>776</v>
      </c>
      <c r="K36" s="3" t="s">
        <v>777</v>
      </c>
      <c r="L36" s="3" t="s">
        <v>778</v>
      </c>
      <c r="M36" s="3" t="s">
        <v>779</v>
      </c>
    </row>
    <row r="37" spans="3:13" x14ac:dyDescent="0.2">
      <c r="C37" s="3" t="s">
        <v>780</v>
      </c>
      <c r="D37" s="3" t="s">
        <v>781</v>
      </c>
      <c r="E37" s="3" t="s">
        <v>782</v>
      </c>
      <c r="F37" s="3" t="s">
        <v>783</v>
      </c>
      <c r="G37" s="3" t="s">
        <v>784</v>
      </c>
      <c r="H37" s="3" t="s">
        <v>785</v>
      </c>
      <c r="I37" s="3" t="s">
        <v>786</v>
      </c>
      <c r="J37" s="3" t="s">
        <v>787</v>
      </c>
      <c r="K37" s="3" t="s">
        <v>788</v>
      </c>
      <c r="L37" s="3" t="s">
        <v>789</v>
      </c>
      <c r="M37" s="3" t="s">
        <v>790</v>
      </c>
    </row>
    <row r="38" spans="3:13" x14ac:dyDescent="0.2">
      <c r="C38" s="3" t="s">
        <v>791</v>
      </c>
      <c r="D38" s="3" t="s">
        <v>26</v>
      </c>
      <c r="E38" s="3" t="s">
        <v>768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792</v>
      </c>
      <c r="D40" s="3" t="s">
        <v>793</v>
      </c>
      <c r="E40" s="3" t="s">
        <v>794</v>
      </c>
      <c r="F40" s="3" t="s">
        <v>795</v>
      </c>
      <c r="G40" s="3" t="s">
        <v>796</v>
      </c>
      <c r="H40" s="3" t="s">
        <v>797</v>
      </c>
      <c r="I40" s="3" t="s">
        <v>798</v>
      </c>
      <c r="J40" s="3" t="s">
        <v>799</v>
      </c>
      <c r="K40" s="3" t="s">
        <v>800</v>
      </c>
      <c r="L40" s="3" t="s">
        <v>801</v>
      </c>
      <c r="M40" s="3" t="s">
        <v>802</v>
      </c>
    </row>
    <row r="41" spans="3:13" x14ac:dyDescent="0.2">
      <c r="C41" s="3" t="s">
        <v>803</v>
      </c>
      <c r="D41" s="3" t="s">
        <v>804</v>
      </c>
      <c r="E41" s="3" t="s">
        <v>805</v>
      </c>
      <c r="F41" s="3" t="s">
        <v>806</v>
      </c>
      <c r="G41" s="3" t="s">
        <v>807</v>
      </c>
      <c r="H41" s="3" t="s">
        <v>808</v>
      </c>
      <c r="I41" s="3" t="s">
        <v>809</v>
      </c>
      <c r="J41" s="3" t="s">
        <v>810</v>
      </c>
      <c r="K41" s="3" t="s">
        <v>811</v>
      </c>
      <c r="L41" s="3" t="s">
        <v>812</v>
      </c>
      <c r="M41" s="3" t="s">
        <v>813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AA7A-6A9B-400F-861E-DAA226D76B4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814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815</v>
      </c>
      <c r="D12" s="3">
        <v>10.220000000000001</v>
      </c>
      <c r="E12" s="3">
        <v>16.25</v>
      </c>
      <c r="F12" s="3">
        <v>23.47</v>
      </c>
      <c r="G12" s="3">
        <v>27.74</v>
      </c>
      <c r="H12" s="3">
        <v>32.159999999999997</v>
      </c>
      <c r="I12" s="3">
        <v>28.15</v>
      </c>
      <c r="J12" s="3">
        <v>39.6</v>
      </c>
      <c r="K12" s="3">
        <v>39.35</v>
      </c>
      <c r="L12" s="3">
        <v>41.76</v>
      </c>
      <c r="M12" s="3">
        <v>57.19</v>
      </c>
    </row>
    <row r="13" spans="3:13" ht="12.75" x14ac:dyDescent="0.2">
      <c r="C13" s="3" t="s">
        <v>816</v>
      </c>
      <c r="D13" s="3" t="s">
        <v>817</v>
      </c>
      <c r="E13" s="3" t="s">
        <v>818</v>
      </c>
      <c r="F13" s="3" t="s">
        <v>819</v>
      </c>
      <c r="G13" s="3" t="s">
        <v>820</v>
      </c>
      <c r="H13" s="3" t="s">
        <v>821</v>
      </c>
      <c r="I13" s="3" t="s">
        <v>822</v>
      </c>
      <c r="J13" s="3" t="s">
        <v>823</v>
      </c>
      <c r="K13" s="3" t="s">
        <v>824</v>
      </c>
      <c r="L13" s="3" t="s">
        <v>825</v>
      </c>
      <c r="M13" s="3" t="s">
        <v>826</v>
      </c>
    </row>
    <row r="14" spans="3:13" ht="12.75" x14ac:dyDescent="0.2"/>
    <row r="15" spans="3:13" ht="12.75" x14ac:dyDescent="0.2">
      <c r="C15" s="3" t="s">
        <v>827</v>
      </c>
      <c r="D15" s="3" t="s">
        <v>828</v>
      </c>
      <c r="E15" s="3" t="s">
        <v>829</v>
      </c>
      <c r="F15" s="3" t="s">
        <v>830</v>
      </c>
      <c r="G15" s="3" t="s">
        <v>831</v>
      </c>
      <c r="H15" s="3" t="s">
        <v>832</v>
      </c>
      <c r="I15" s="3" t="s">
        <v>833</v>
      </c>
      <c r="J15" s="3" t="s">
        <v>834</v>
      </c>
      <c r="K15" s="3" t="s">
        <v>835</v>
      </c>
      <c r="L15" s="3" t="s">
        <v>836</v>
      </c>
      <c r="M15" s="3" t="s">
        <v>837</v>
      </c>
    </row>
    <row r="16" spans="3:13" ht="12.75" x14ac:dyDescent="0.2">
      <c r="C16" s="3" t="s">
        <v>838</v>
      </c>
      <c r="D16" s="3" t="s">
        <v>839</v>
      </c>
      <c r="E16" s="3" t="s">
        <v>840</v>
      </c>
      <c r="F16" s="3" t="s">
        <v>841</v>
      </c>
      <c r="G16" s="3" t="s">
        <v>842</v>
      </c>
      <c r="H16" s="3" t="s">
        <v>843</v>
      </c>
      <c r="I16" s="3" t="s">
        <v>844</v>
      </c>
      <c r="J16" s="3" t="s">
        <v>845</v>
      </c>
      <c r="K16" s="3" t="s">
        <v>846</v>
      </c>
      <c r="L16" s="3" t="s">
        <v>847</v>
      </c>
      <c r="M16" s="3" t="s">
        <v>848</v>
      </c>
    </row>
    <row r="17" spans="3:13" ht="12.75" x14ac:dyDescent="0.2">
      <c r="C17" s="3" t="s">
        <v>849</v>
      </c>
      <c r="D17" s="3" t="s">
        <v>850</v>
      </c>
      <c r="E17" s="3" t="s">
        <v>851</v>
      </c>
      <c r="F17" s="3" t="s">
        <v>852</v>
      </c>
      <c r="G17" s="3" t="s">
        <v>853</v>
      </c>
      <c r="H17" s="3" t="s">
        <v>854</v>
      </c>
      <c r="I17" s="3" t="s">
        <v>855</v>
      </c>
      <c r="J17" s="3" t="s">
        <v>856</v>
      </c>
      <c r="K17" s="3" t="s">
        <v>857</v>
      </c>
      <c r="L17" s="3" t="s">
        <v>858</v>
      </c>
      <c r="M17" s="3" t="s">
        <v>859</v>
      </c>
    </row>
    <row r="18" spans="3:13" ht="12.75" x14ac:dyDescent="0.2">
      <c r="C18" s="3" t="s">
        <v>860</v>
      </c>
      <c r="D18" s="3" t="s">
        <v>861</v>
      </c>
      <c r="E18" s="3" t="s">
        <v>862</v>
      </c>
      <c r="F18" s="3" t="s">
        <v>863</v>
      </c>
      <c r="G18" s="3" t="s">
        <v>864</v>
      </c>
      <c r="H18" s="3" t="s">
        <v>865</v>
      </c>
      <c r="I18" s="3" t="s">
        <v>866</v>
      </c>
      <c r="J18" s="3" t="s">
        <v>867</v>
      </c>
      <c r="K18" s="3" t="s">
        <v>868</v>
      </c>
      <c r="L18" s="3" t="s">
        <v>869</v>
      </c>
      <c r="M18" s="3" t="s">
        <v>870</v>
      </c>
    </row>
    <row r="19" spans="3:13" ht="12.75" x14ac:dyDescent="0.2">
      <c r="C19" s="3" t="s">
        <v>871</v>
      </c>
      <c r="D19" s="3" t="s">
        <v>872</v>
      </c>
      <c r="E19" s="3" t="s">
        <v>861</v>
      </c>
      <c r="F19" s="3" t="s">
        <v>873</v>
      </c>
      <c r="G19" s="3" t="s">
        <v>874</v>
      </c>
      <c r="H19" s="3" t="s">
        <v>875</v>
      </c>
      <c r="I19" s="3" t="s">
        <v>876</v>
      </c>
      <c r="J19" s="3" t="s">
        <v>877</v>
      </c>
      <c r="K19" s="3" t="s">
        <v>878</v>
      </c>
      <c r="L19" s="3" t="s">
        <v>879</v>
      </c>
      <c r="M19" s="3" t="s">
        <v>880</v>
      </c>
    </row>
    <row r="20" spans="3:13" ht="12.75" x14ac:dyDescent="0.2">
      <c r="C20" s="3" t="s">
        <v>881</v>
      </c>
      <c r="D20" s="3" t="s">
        <v>882</v>
      </c>
      <c r="E20" s="3" t="s">
        <v>883</v>
      </c>
      <c r="F20" s="3" t="s">
        <v>872</v>
      </c>
      <c r="G20" s="3" t="s">
        <v>884</v>
      </c>
      <c r="H20" s="3" t="s">
        <v>885</v>
      </c>
      <c r="I20" s="3" t="s">
        <v>886</v>
      </c>
      <c r="J20" s="3" t="s">
        <v>864</v>
      </c>
      <c r="K20" s="3" t="s">
        <v>887</v>
      </c>
      <c r="L20" s="3" t="s">
        <v>865</v>
      </c>
      <c r="M20" s="3" t="s">
        <v>888</v>
      </c>
    </row>
    <row r="21" spans="3:13" ht="12.75" x14ac:dyDescent="0.2">
      <c r="C21" s="3" t="s">
        <v>889</v>
      </c>
      <c r="D21" s="3" t="s">
        <v>890</v>
      </c>
      <c r="E21" s="3" t="s">
        <v>891</v>
      </c>
      <c r="F21" s="3" t="s">
        <v>892</v>
      </c>
      <c r="G21" s="3" t="s">
        <v>893</v>
      </c>
      <c r="H21" s="3" t="s">
        <v>894</v>
      </c>
      <c r="I21" s="3" t="s">
        <v>895</v>
      </c>
      <c r="J21" s="3" t="s">
        <v>896</v>
      </c>
      <c r="K21" s="3" t="s">
        <v>897</v>
      </c>
      <c r="L21" s="3" t="s">
        <v>897</v>
      </c>
      <c r="M21" s="3" t="s">
        <v>896</v>
      </c>
    </row>
    <row r="22" spans="3:13" ht="12.75" x14ac:dyDescent="0.2">
      <c r="C22" s="3" t="s">
        <v>898</v>
      </c>
      <c r="D22" s="3" t="s">
        <v>899</v>
      </c>
      <c r="E22" s="3" t="s">
        <v>900</v>
      </c>
      <c r="F22" s="3" t="s">
        <v>901</v>
      </c>
      <c r="G22" s="3" t="s">
        <v>902</v>
      </c>
      <c r="H22" s="3" t="s">
        <v>902</v>
      </c>
      <c r="I22" s="3" t="s">
        <v>903</v>
      </c>
      <c r="J22" s="3" t="s">
        <v>903</v>
      </c>
      <c r="K22" s="3" t="s">
        <v>903</v>
      </c>
      <c r="L22" s="3" t="s">
        <v>904</v>
      </c>
      <c r="M22" s="3" t="s">
        <v>905</v>
      </c>
    </row>
    <row r="23" spans="3:13" ht="12.75" x14ac:dyDescent="0.2"/>
    <row r="24" spans="3:13" ht="12.75" x14ac:dyDescent="0.2">
      <c r="C24" s="3" t="s">
        <v>906</v>
      </c>
      <c r="D24" s="3" t="s">
        <v>907</v>
      </c>
      <c r="E24" s="3" t="s">
        <v>908</v>
      </c>
      <c r="F24" s="3" t="s">
        <v>909</v>
      </c>
      <c r="G24" s="3" t="s">
        <v>910</v>
      </c>
      <c r="H24" s="3" t="s">
        <v>888</v>
      </c>
      <c r="I24" s="3" t="s">
        <v>883</v>
      </c>
      <c r="J24" s="3" t="s">
        <v>887</v>
      </c>
      <c r="K24" s="3" t="s">
        <v>911</v>
      </c>
      <c r="L24" s="3" t="s">
        <v>879</v>
      </c>
      <c r="M24" s="3" t="s">
        <v>912</v>
      </c>
    </row>
    <row r="25" spans="3:13" ht="12.75" x14ac:dyDescent="0.2">
      <c r="C25" s="3" t="s">
        <v>913</v>
      </c>
      <c r="D25" s="3" t="s">
        <v>893</v>
      </c>
      <c r="E25" s="3" t="s">
        <v>914</v>
      </c>
      <c r="F25" s="3" t="s">
        <v>915</v>
      </c>
      <c r="G25" s="3" t="s">
        <v>916</v>
      </c>
      <c r="H25" s="3" t="s">
        <v>917</v>
      </c>
      <c r="I25" s="3" t="s">
        <v>918</v>
      </c>
      <c r="J25" s="3" t="s">
        <v>919</v>
      </c>
      <c r="K25" s="3" t="s">
        <v>920</v>
      </c>
      <c r="L25" s="3" t="s">
        <v>894</v>
      </c>
      <c r="M25" s="3" t="s">
        <v>921</v>
      </c>
    </row>
    <row r="26" spans="3:13" ht="12.75" x14ac:dyDescent="0.2">
      <c r="C26" s="3" t="s">
        <v>922</v>
      </c>
      <c r="D26" s="3" t="s">
        <v>923</v>
      </c>
      <c r="E26" s="3" t="s">
        <v>924</v>
      </c>
      <c r="F26" s="3" t="s">
        <v>868</v>
      </c>
      <c r="G26" s="3" t="s">
        <v>925</v>
      </c>
      <c r="H26" s="3" t="s">
        <v>926</v>
      </c>
      <c r="I26" s="3" t="s">
        <v>850</v>
      </c>
      <c r="J26" s="3" t="s">
        <v>927</v>
      </c>
      <c r="K26" s="3" t="s">
        <v>928</v>
      </c>
      <c r="L26" s="3" t="s">
        <v>929</v>
      </c>
      <c r="M26" s="3" t="s">
        <v>930</v>
      </c>
    </row>
    <row r="27" spans="3:13" ht="12.75" x14ac:dyDescent="0.2">
      <c r="C27" s="3" t="s">
        <v>931</v>
      </c>
      <c r="D27" s="3" t="s">
        <v>932</v>
      </c>
      <c r="E27" s="3" t="s">
        <v>899</v>
      </c>
      <c r="F27" s="3" t="s">
        <v>901</v>
      </c>
      <c r="G27" s="3" t="s">
        <v>903</v>
      </c>
      <c r="H27" s="3" t="s">
        <v>903</v>
      </c>
      <c r="I27" s="3" t="s">
        <v>900</v>
      </c>
      <c r="J27" s="3" t="s">
        <v>901</v>
      </c>
      <c r="K27" s="3" t="s">
        <v>900</v>
      </c>
      <c r="L27" s="3" t="s">
        <v>902</v>
      </c>
      <c r="M27" s="3" t="s">
        <v>902</v>
      </c>
    </row>
    <row r="28" spans="3:13" ht="12.75" x14ac:dyDescent="0.2"/>
    <row r="29" spans="3:13" ht="12.75" x14ac:dyDescent="0.2">
      <c r="C29" s="3" t="s">
        <v>933</v>
      </c>
      <c r="D29" s="3">
        <v>5.4</v>
      </c>
      <c r="E29" s="3">
        <v>6.2</v>
      </c>
      <c r="F29" s="3">
        <v>6.5</v>
      </c>
      <c r="G29" s="3">
        <v>7</v>
      </c>
      <c r="H29" s="3">
        <v>6.8</v>
      </c>
      <c r="I29" s="3">
        <v>6.3</v>
      </c>
      <c r="J29" s="3">
        <v>6.4</v>
      </c>
      <c r="K29" s="3">
        <v>7.6</v>
      </c>
      <c r="L29" s="3">
        <v>7.3</v>
      </c>
      <c r="M29" s="3">
        <v>7.2</v>
      </c>
    </row>
    <row r="30" spans="3:13" ht="12.75" x14ac:dyDescent="0.2">
      <c r="C30" s="3" t="s">
        <v>934</v>
      </c>
      <c r="D30" s="3">
        <v>5</v>
      </c>
      <c r="E30" s="3">
        <v>8</v>
      </c>
      <c r="F30" s="3">
        <v>5</v>
      </c>
      <c r="G30" s="3">
        <v>6</v>
      </c>
      <c r="H30" s="3">
        <v>4</v>
      </c>
      <c r="I30" s="3">
        <v>5</v>
      </c>
      <c r="J30" s="3">
        <v>6</v>
      </c>
      <c r="K30" s="3">
        <v>7</v>
      </c>
      <c r="L30" s="3">
        <v>7</v>
      </c>
      <c r="M30" s="3">
        <v>7</v>
      </c>
    </row>
    <row r="31" spans="3:13" ht="12.75" x14ac:dyDescent="0.2">
      <c r="C31" s="3" t="s">
        <v>935</v>
      </c>
      <c r="D31" s="3" t="s">
        <v>3</v>
      </c>
      <c r="E31" s="3">
        <v>0.05</v>
      </c>
      <c r="F31" s="3">
        <v>0.1125</v>
      </c>
      <c r="G31" s="3">
        <v>0.13500000000000001</v>
      </c>
      <c r="H31" s="3">
        <v>0.18</v>
      </c>
      <c r="I31" s="3">
        <v>0.18</v>
      </c>
      <c r="J31" s="3">
        <v>0.25</v>
      </c>
      <c r="K31" s="3">
        <v>0.28000000000000003</v>
      </c>
      <c r="L31" s="3">
        <v>0.35</v>
      </c>
      <c r="M31" s="3">
        <v>0.44</v>
      </c>
    </row>
    <row r="32" spans="3:13" ht="12.75" x14ac:dyDescent="0.2">
      <c r="C32" s="3" t="s">
        <v>936</v>
      </c>
      <c r="D32" s="3" t="s">
        <v>3</v>
      </c>
      <c r="E32" s="3" t="s">
        <v>937</v>
      </c>
      <c r="F32" s="3" t="s">
        <v>938</v>
      </c>
      <c r="G32" s="3" t="s">
        <v>938</v>
      </c>
      <c r="H32" s="3" t="s">
        <v>939</v>
      </c>
      <c r="I32" s="3" t="s">
        <v>940</v>
      </c>
      <c r="J32" s="3" t="s">
        <v>940</v>
      </c>
      <c r="K32" s="3" t="s">
        <v>940</v>
      </c>
      <c r="L32" s="3" t="s">
        <v>941</v>
      </c>
      <c r="M32" s="3" t="s">
        <v>942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FAA5-1C23-4B2D-88D2-93AFA16A0084}">
  <dimension ref="A3:BJ22"/>
  <sheetViews>
    <sheetView showGridLines="0" tabSelected="1" topLeftCell="X1" workbookViewId="0">
      <selection activeCell="AN22" sqref="AN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943</v>
      </c>
      <c r="C3" s="9"/>
      <c r="D3" s="9"/>
      <c r="E3" s="9"/>
      <c r="F3" s="9"/>
      <c r="H3" s="9" t="s">
        <v>944</v>
      </c>
      <c r="I3" s="9"/>
      <c r="J3" s="9"/>
      <c r="K3" s="9"/>
      <c r="L3" s="9"/>
      <c r="N3" s="11" t="s">
        <v>945</v>
      </c>
      <c r="O3" s="11"/>
      <c r="P3" s="11"/>
      <c r="Q3" s="11"/>
      <c r="R3" s="11"/>
      <c r="S3" s="11"/>
      <c r="T3" s="11"/>
      <c r="V3" s="9" t="s">
        <v>946</v>
      </c>
      <c r="W3" s="9"/>
      <c r="X3" s="9"/>
      <c r="Y3" s="9"/>
      <c r="AA3" s="9" t="s">
        <v>947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948</v>
      </c>
      <c r="C4" s="15" t="s">
        <v>949</v>
      </c>
      <c r="D4" s="14" t="s">
        <v>950</v>
      </c>
      <c r="E4" s="15" t="s">
        <v>951</v>
      </c>
      <c r="F4" s="14" t="s">
        <v>952</v>
      </c>
      <c r="H4" s="16" t="s">
        <v>953</v>
      </c>
      <c r="I4" s="17" t="s">
        <v>954</v>
      </c>
      <c r="J4" s="16" t="s">
        <v>955</v>
      </c>
      <c r="K4" s="17" t="s">
        <v>956</v>
      </c>
      <c r="L4" s="16" t="s">
        <v>957</v>
      </c>
      <c r="N4" s="18" t="s">
        <v>958</v>
      </c>
      <c r="O4" s="19" t="s">
        <v>959</v>
      </c>
      <c r="P4" s="18" t="s">
        <v>960</v>
      </c>
      <c r="Q4" s="19" t="s">
        <v>961</v>
      </c>
      <c r="R4" s="18" t="s">
        <v>962</v>
      </c>
      <c r="S4" s="19" t="s">
        <v>963</v>
      </c>
      <c r="T4" s="18" t="s">
        <v>964</v>
      </c>
      <c r="V4" s="19" t="s">
        <v>965</v>
      </c>
      <c r="W4" s="18" t="s">
        <v>966</v>
      </c>
      <c r="X4" s="19" t="s">
        <v>967</v>
      </c>
      <c r="Y4" s="18" t="s">
        <v>968</v>
      </c>
      <c r="AA4" s="20" t="s">
        <v>541</v>
      </c>
      <c r="AB4" s="21" t="s">
        <v>849</v>
      </c>
      <c r="AC4" s="20" t="s">
        <v>860</v>
      </c>
      <c r="AD4" s="21" t="s">
        <v>881</v>
      </c>
      <c r="AE4" s="20" t="s">
        <v>889</v>
      </c>
      <c r="AF4" s="21" t="s">
        <v>898</v>
      </c>
      <c r="AG4" s="20" t="s">
        <v>906</v>
      </c>
      <c r="AH4" s="21" t="s">
        <v>913</v>
      </c>
      <c r="AI4" s="20" t="s">
        <v>935</v>
      </c>
      <c r="AJ4" s="22"/>
      <c r="AK4" s="21" t="s">
        <v>933</v>
      </c>
      <c r="AL4" s="20" t="s">
        <v>934</v>
      </c>
    </row>
    <row r="5" spans="1:62" ht="63" x14ac:dyDescent="0.2">
      <c r="A5" s="23" t="s">
        <v>969</v>
      </c>
      <c r="B5" s="18" t="s">
        <v>970</v>
      </c>
      <c r="C5" s="24" t="s">
        <v>971</v>
      </c>
      <c r="D5" s="25" t="s">
        <v>972</v>
      </c>
      <c r="E5" s="19" t="s">
        <v>973</v>
      </c>
      <c r="F5" s="18" t="s">
        <v>970</v>
      </c>
      <c r="H5" s="19" t="s">
        <v>974</v>
      </c>
      <c r="I5" s="18" t="s">
        <v>975</v>
      </c>
      <c r="J5" s="19" t="s">
        <v>976</v>
      </c>
      <c r="K5" s="18" t="s">
        <v>977</v>
      </c>
      <c r="L5" s="19" t="s">
        <v>978</v>
      </c>
      <c r="N5" s="18" t="s">
        <v>979</v>
      </c>
      <c r="O5" s="19" t="s">
        <v>980</v>
      </c>
      <c r="P5" s="18" t="s">
        <v>981</v>
      </c>
      <c r="Q5" s="19" t="s">
        <v>982</v>
      </c>
      <c r="R5" s="18" t="s">
        <v>983</v>
      </c>
      <c r="S5" s="19" t="s">
        <v>984</v>
      </c>
      <c r="T5" s="18" t="s">
        <v>985</v>
      </c>
      <c r="V5" s="19" t="s">
        <v>986</v>
      </c>
      <c r="W5" s="18" t="s">
        <v>987</v>
      </c>
      <c r="X5" s="19" t="s">
        <v>988</v>
      </c>
      <c r="Y5" s="18" t="s">
        <v>989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1.0455327555442264</v>
      </c>
      <c r="C7" s="31">
        <f>(sheet!D18-sheet!D15)/sheet!D35</f>
        <v>0.77596864644404784</v>
      </c>
      <c r="D7" s="31">
        <f>sheet!D12/sheet!D35</f>
        <v>0.2097565638541932</v>
      </c>
      <c r="E7" s="31">
        <f>Sheet2!D20/sheet!D35</f>
        <v>0.3700611776701504</v>
      </c>
      <c r="F7" s="31">
        <f>sheet!D18/sheet!D35</f>
        <v>1.0455327555442264</v>
      </c>
      <c r="G7" s="29"/>
      <c r="H7" s="32">
        <f>Sheet1!D33/sheet!D51</f>
        <v>0.17807069356794231</v>
      </c>
      <c r="I7" s="32">
        <f>Sheet1!D33/Sheet1!D12</f>
        <v>1.6115509489806831E-2</v>
      </c>
      <c r="J7" s="32">
        <f>Sheet1!D12/sheet!D27</f>
        <v>3.3702565853103486</v>
      </c>
      <c r="K7" s="32">
        <f>Sheet1!D30/sheet!D27</f>
        <v>5.4313401983652879E-2</v>
      </c>
      <c r="L7" s="32">
        <f>Sheet1!D38</f>
        <v>0.52</v>
      </c>
      <c r="M7" s="29"/>
      <c r="N7" s="32">
        <f>sheet!D40/sheet!D27</f>
        <v>0.69498966452371469</v>
      </c>
      <c r="O7" s="32">
        <f>sheet!D51/sheet!D27</f>
        <v>0.30501033547628525</v>
      </c>
      <c r="P7" s="32">
        <f>sheet!D40/sheet!D51</f>
        <v>2.2785774240681445</v>
      </c>
      <c r="Q7" s="31">
        <f>Sheet1!D24/Sheet1!D26</f>
        <v>-7.1766953199617953</v>
      </c>
      <c r="R7" s="31">
        <f>ABS(Sheet2!D20/(Sheet1!D26+Sheet2!D30))</f>
        <v>0.52428674611773196</v>
      </c>
      <c r="S7" s="31">
        <f>sheet!D40/Sheet1!D43</f>
        <v>5.4841002618780399</v>
      </c>
      <c r="T7" s="31">
        <f>Sheet2!D20/sheet!D40</f>
        <v>0.15845555631352753</v>
      </c>
      <c r="V7" s="31">
        <f>ABS(Sheet1!D15/sheet!D15)</f>
        <v>36.564775413711587</v>
      </c>
      <c r="W7" s="31">
        <f>Sheet1!D12/sheet!D14</f>
        <v>23.571456993169306</v>
      </c>
      <c r="X7" s="31">
        <f>Sheet1!D12/sheet!D27</f>
        <v>3.3702565853103486</v>
      </c>
      <c r="Y7" s="31">
        <f>Sheet1!D12/(sheet!D18-sheet!D35)</f>
        <v>248.72918124562648</v>
      </c>
      <c r="AA7" s="17" t="str">
        <f>Sheet1!D43</f>
        <v>1,357,857.27</v>
      </c>
      <c r="AB7" s="17" t="str">
        <f>Sheet3!D17</f>
        <v>12.0x</v>
      </c>
      <c r="AC7" s="17" t="str">
        <f>Sheet3!D18</f>
        <v>17.9x</v>
      </c>
      <c r="AD7" s="17" t="str">
        <f>Sheet3!D20</f>
        <v>NA</v>
      </c>
      <c r="AE7" s="17" t="str">
        <f>Sheet3!D21</f>
        <v>2.1x</v>
      </c>
      <c r="AF7" s="17" t="str">
        <f>Sheet3!D22</f>
        <v>0.4x</v>
      </c>
      <c r="AG7" s="17" t="str">
        <f>Sheet3!D24</f>
        <v>21.0x</v>
      </c>
      <c r="AH7" s="17" t="str">
        <f>Sheet3!D25</f>
        <v>3.5x</v>
      </c>
      <c r="AI7" s="17" t="str">
        <f>Sheet3!D31</f>
        <v/>
      </c>
      <c r="AK7" s="17">
        <f>Sheet3!D29</f>
        <v>5.4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1.20733814030344</v>
      </c>
      <c r="C8" s="34">
        <f>(sheet!E18-sheet!E15)/sheet!E35</f>
        <v>0.88887637073756942</v>
      </c>
      <c r="D8" s="34">
        <f>sheet!E12/sheet!E35</f>
        <v>0.1919408141805618</v>
      </c>
      <c r="E8" s="34">
        <f>Sheet2!E20/sheet!E35</f>
        <v>0.5367658104251164</v>
      </c>
      <c r="F8" s="34">
        <f>sheet!E18/sheet!E35</f>
        <v>1.20733814030344</v>
      </c>
      <c r="G8" s="29"/>
      <c r="H8" s="35">
        <f>Sheet1!E33/sheet!E51</f>
        <v>0.20399336116280237</v>
      </c>
      <c r="I8" s="35">
        <f>Sheet1!E33/Sheet1!E12</f>
        <v>2.1368680868550476E-2</v>
      </c>
      <c r="J8" s="35">
        <f>Sheet1!E12/sheet!E27</f>
        <v>3.6000094831673777</v>
      </c>
      <c r="K8" s="35">
        <f>Sheet1!E30/sheet!E27</f>
        <v>7.7022285443338084E-2</v>
      </c>
      <c r="L8" s="35">
        <f>Sheet1!E38</f>
        <v>0.79</v>
      </c>
      <c r="M8" s="29"/>
      <c r="N8" s="35">
        <f>sheet!E40/sheet!E27</f>
        <v>0.62289236605026077</v>
      </c>
      <c r="O8" s="35">
        <f>sheet!E51/sheet!E27</f>
        <v>0.37710763394973928</v>
      </c>
      <c r="P8" s="35">
        <f>sheet!E40/sheet!E51</f>
        <v>1.6517628124528489</v>
      </c>
      <c r="Q8" s="34">
        <f>Sheet1!E24/Sheet1!E26</f>
        <v>-10.647298674821609</v>
      </c>
      <c r="R8" s="34">
        <f>ABS(Sheet2!E20/(Sheet1!E26+Sheet2!E30))</f>
        <v>0.81081234399818469</v>
      </c>
      <c r="S8" s="34">
        <f>sheet!E40/Sheet1!E43</f>
        <v>4.3181907829859965</v>
      </c>
      <c r="T8" s="34">
        <f>Sheet2!E20/sheet!E40</f>
        <v>0.21760246026429572</v>
      </c>
      <c r="U8" s="12"/>
      <c r="V8" s="34">
        <f>ABS(Sheet1!E15/sheet!E15)</f>
        <v>38.884433962264154</v>
      </c>
      <c r="W8" s="34">
        <f>Sheet1!E12/sheet!E14</f>
        <v>23.385757407749644</v>
      </c>
      <c r="X8" s="34">
        <f>Sheet1!E12/sheet!E27</f>
        <v>3.6000094831673777</v>
      </c>
      <c r="Y8" s="34">
        <f>Sheet1!E12/(sheet!E18-sheet!E35)</f>
        <v>68.759463865241813</v>
      </c>
      <c r="Z8" s="12"/>
      <c r="AA8" s="36" t="str">
        <f>Sheet1!E43</f>
        <v>1,678,473.006</v>
      </c>
      <c r="AB8" s="36" t="str">
        <f>Sheet3!E17</f>
        <v>11.9x</v>
      </c>
      <c r="AC8" s="36" t="str">
        <f>Sheet3!E18</f>
        <v>18.4x</v>
      </c>
      <c r="AD8" s="36" t="str">
        <f>Sheet3!E20</f>
        <v>15.7x</v>
      </c>
      <c r="AE8" s="36" t="str">
        <f>Sheet3!E21</f>
        <v>2.8x</v>
      </c>
      <c r="AF8" s="36" t="str">
        <f>Sheet3!E22</f>
        <v>0.5x</v>
      </c>
      <c r="AG8" s="36" t="str">
        <f>Sheet3!E24</f>
        <v>19.9x</v>
      </c>
      <c r="AH8" s="36" t="str">
        <f>Sheet3!E25</f>
        <v>4.3x</v>
      </c>
      <c r="AI8" s="36">
        <f>Sheet3!E31</f>
        <v>0.05</v>
      </c>
      <c r="AK8" s="36">
        <f>Sheet3!E29</f>
        <v>6.2</v>
      </c>
      <c r="AL8" s="36">
        <f>Sheet3!E30</f>
        <v>8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1.1101080840383759</v>
      </c>
      <c r="C9" s="31">
        <f>(sheet!F18-sheet!F15)/sheet!F35</f>
        <v>0.77508804598631753</v>
      </c>
      <c r="D9" s="31">
        <f>sheet!F12/sheet!F35</f>
        <v>0.23308909849006193</v>
      </c>
      <c r="E9" s="31">
        <f>Sheet2!F20/sheet!F35</f>
        <v>0.69404525766101277</v>
      </c>
      <c r="F9" s="31">
        <f>sheet!F18/sheet!F35</f>
        <v>1.1101080840383759</v>
      </c>
      <c r="G9" s="29"/>
      <c r="H9" s="32">
        <f>Sheet1!F33/sheet!F51</f>
        <v>0.2380988982833718</v>
      </c>
      <c r="I9" s="32">
        <f>Sheet1!F33/Sheet1!F12</f>
        <v>2.6912907364342209E-2</v>
      </c>
      <c r="J9" s="32">
        <f>Sheet1!F12/sheet!F27</f>
        <v>3.1309981502303144</v>
      </c>
      <c r="K9" s="32">
        <f>Sheet1!F30/sheet!F27</f>
        <v>8.4327735664284934E-2</v>
      </c>
      <c r="L9" s="32">
        <f>Sheet1!F38</f>
        <v>1</v>
      </c>
      <c r="M9" s="29"/>
      <c r="N9" s="32">
        <f>sheet!F40/sheet!F27</f>
        <v>0.64609553516375895</v>
      </c>
      <c r="O9" s="32">
        <f>sheet!F51/sheet!F27</f>
        <v>0.35390446483624094</v>
      </c>
      <c r="P9" s="32">
        <f>sheet!F40/sheet!F51</f>
        <v>1.8256213169356903</v>
      </c>
      <c r="Q9" s="31">
        <f>Sheet1!F24/Sheet1!F26</f>
        <v>-16.433208489388267</v>
      </c>
      <c r="R9" s="31">
        <f>ABS(Sheet2!F20/(Sheet1!F26+Sheet2!F30))</f>
        <v>1.450262222974116</v>
      </c>
      <c r="S9" s="31">
        <f>sheet!F40/Sheet1!F43</f>
        <v>3.8093557872226671</v>
      </c>
      <c r="T9" s="31">
        <f>Sheet2!F20/sheet!F40</f>
        <v>0.24061807056445958</v>
      </c>
      <c r="V9" s="31">
        <f>ABS(Sheet1!F15/sheet!F15)</f>
        <v>35.357539874335423</v>
      </c>
      <c r="W9" s="31">
        <f>Sheet1!F12/sheet!F14</f>
        <v>31.783781296023562</v>
      </c>
      <c r="X9" s="31">
        <f>Sheet1!F12/sheet!F27</f>
        <v>3.1309981502303144</v>
      </c>
      <c r="Y9" s="31">
        <f>Sheet1!F12/(sheet!F18-sheet!F35)</f>
        <v>126.94816176470586</v>
      </c>
      <c r="AA9" s="17" t="str">
        <f>Sheet1!F43</f>
        <v>2,276,192.745</v>
      </c>
      <c r="AB9" s="17" t="str">
        <f>Sheet3!F17</f>
        <v>13.1x</v>
      </c>
      <c r="AC9" s="17" t="str">
        <f>Sheet3!F18</f>
        <v>17.8x</v>
      </c>
      <c r="AD9" s="17" t="str">
        <f>Sheet3!F20</f>
        <v>20.0x</v>
      </c>
      <c r="AE9" s="17" t="str">
        <f>Sheet3!F21</f>
        <v>4.0x</v>
      </c>
      <c r="AF9" s="17" t="str">
        <f>Sheet3!F22</f>
        <v>0.6x</v>
      </c>
      <c r="AG9" s="17" t="str">
        <f>Sheet3!F24</f>
        <v>22.9x</v>
      </c>
      <c r="AH9" s="17" t="str">
        <f>Sheet3!F25</f>
        <v>5.5x</v>
      </c>
      <c r="AI9" s="17">
        <f>Sheet3!F31</f>
        <v>0.1125</v>
      </c>
      <c r="AK9" s="17">
        <f>Sheet3!F29</f>
        <v>6.5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1.0834649221745996</v>
      </c>
      <c r="C10" s="34">
        <f>(sheet!G18-sheet!G15)/sheet!G35</f>
        <v>0.77641176028272807</v>
      </c>
      <c r="D10" s="34">
        <f>sheet!G12/sheet!G35</f>
        <v>0.22535528987141892</v>
      </c>
      <c r="E10" s="34">
        <f>Sheet2!G20/sheet!G35</f>
        <v>0.70979020979020979</v>
      </c>
      <c r="F10" s="34">
        <f>sheet!G18/sheet!G35</f>
        <v>1.0834649221745996</v>
      </c>
      <c r="G10" s="29"/>
      <c r="H10" s="35">
        <f>Sheet1!G33/sheet!G51</f>
        <v>0.23629763345301621</v>
      </c>
      <c r="I10" s="35">
        <f>Sheet1!G33/Sheet1!G12</f>
        <v>3.4886922090169456E-2</v>
      </c>
      <c r="J10" s="35">
        <f>Sheet1!G12/sheet!G27</f>
        <v>2.7839508186028308</v>
      </c>
      <c r="K10" s="35">
        <f>Sheet1!G30/sheet!G27</f>
        <v>9.713978214076055E-2</v>
      </c>
      <c r="L10" s="35">
        <f>Sheet1!G38</f>
        <v>1.33</v>
      </c>
      <c r="M10" s="29"/>
      <c r="N10" s="35">
        <f>sheet!G40/sheet!G27</f>
        <v>0.58897821407605511</v>
      </c>
      <c r="O10" s="35">
        <f>sheet!G51/sheet!G27</f>
        <v>0.411021785923945</v>
      </c>
      <c r="P10" s="35">
        <f>sheet!G40/sheet!G51</f>
        <v>1.4329610600860925</v>
      </c>
      <c r="Q10" s="34">
        <f>Sheet1!G24/Sheet1!G26</f>
        <v>-17.388659793814433</v>
      </c>
      <c r="R10" s="34">
        <f>ABS(Sheet2!G20/(Sheet1!G26+Sheet2!G30))</f>
        <v>1.4362114872575122</v>
      </c>
      <c r="S10" s="34">
        <f>sheet!G40/Sheet1!G43</f>
        <v>3.1835088801727558</v>
      </c>
      <c r="T10" s="34">
        <f>Sheet2!G20/sheet!G40</f>
        <v>0.26134806262718546</v>
      </c>
      <c r="U10" s="12"/>
      <c r="V10" s="34">
        <f>ABS(Sheet1!G15/sheet!G15)</f>
        <v>34.36157707848659</v>
      </c>
      <c r="W10" s="34">
        <f>Sheet1!G12/sheet!G14</f>
        <v>28.496578200634286</v>
      </c>
      <c r="X10" s="34">
        <f>Sheet1!G12/sheet!G27</f>
        <v>2.7839508186028308</v>
      </c>
      <c r="Y10" s="34">
        <f>Sheet1!G12/(sheet!G18-sheet!G35)</f>
        <v>153.80450450450448</v>
      </c>
      <c r="Z10" s="12"/>
      <c r="AA10" s="36" t="str">
        <f>Sheet1!G43</f>
        <v>2,874,745.481</v>
      </c>
      <c r="AB10" s="36" t="str">
        <f>Sheet3!G17</f>
        <v>12.7x</v>
      </c>
      <c r="AC10" s="36" t="str">
        <f>Sheet3!G18</f>
        <v>17.5x</v>
      </c>
      <c r="AD10" s="36" t="str">
        <f>Sheet3!G20</f>
        <v>25.5x</v>
      </c>
      <c r="AE10" s="36" t="str">
        <f>Sheet3!G21</f>
        <v>3.5x</v>
      </c>
      <c r="AF10" s="36" t="str">
        <f>Sheet3!G22</f>
        <v>0.8x</v>
      </c>
      <c r="AG10" s="36" t="str">
        <f>Sheet3!G24</f>
        <v>22.4x</v>
      </c>
      <c r="AH10" s="36" t="str">
        <f>Sheet3!G25</f>
        <v>5.3x</v>
      </c>
      <c r="AI10" s="36">
        <f>Sheet3!G31</f>
        <v>0.13500000000000001</v>
      </c>
      <c r="AK10" s="36">
        <f>Sheet3!G29</f>
        <v>7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0.97570651004028419</v>
      </c>
      <c r="C11" s="31">
        <f>(sheet!H18-sheet!H15)/sheet!H35</f>
        <v>0.70970817060795222</v>
      </c>
      <c r="D11" s="31">
        <f>sheet!H12/sheet!H35</f>
        <v>0.19606998985208646</v>
      </c>
      <c r="E11" s="31">
        <f>Sheet2!H20/sheet!H35</f>
        <v>0.59211537870168207</v>
      </c>
      <c r="F11" s="31">
        <f>sheet!H18/sheet!H35</f>
        <v>0.97570651004028419</v>
      </c>
      <c r="G11" s="29"/>
      <c r="H11" s="32">
        <f>Sheet1!H33/sheet!H51</f>
        <v>0.20116147497337591</v>
      </c>
      <c r="I11" s="32">
        <f>Sheet1!H33/Sheet1!H12</f>
        <v>3.1893310820614966E-2</v>
      </c>
      <c r="J11" s="32">
        <f>Sheet1!H12/sheet!H27</f>
        <v>2.6720406609519514</v>
      </c>
      <c r="K11" s="32">
        <f>Sheet1!H30/sheet!H27</f>
        <v>8.5220223325062031E-2</v>
      </c>
      <c r="L11" s="32">
        <f>Sheet1!H38</f>
        <v>1.45</v>
      </c>
      <c r="M11" s="29"/>
      <c r="N11" s="32">
        <f>sheet!H40/sheet!H27</f>
        <v>0.57635912474622153</v>
      </c>
      <c r="O11" s="32">
        <f>sheet!H51/sheet!H27</f>
        <v>0.42364087525377853</v>
      </c>
      <c r="P11" s="32">
        <f>sheet!H40/sheet!H51</f>
        <v>1.3604898828541001</v>
      </c>
      <c r="Q11" s="31">
        <f>Sheet1!H24/Sheet1!H26</f>
        <v>-14.179635761589404</v>
      </c>
      <c r="R11" s="31">
        <f>ABS(Sheet2!H20/(Sheet1!H26+Sheet2!H30))</f>
        <v>5.8992034313725501</v>
      </c>
      <c r="S11" s="31">
        <f>sheet!H40/Sheet1!H43</f>
        <v>3.4063828014332143</v>
      </c>
      <c r="T11" s="31">
        <f>Sheet2!H20/sheet!H40</f>
        <v>0.23550636007827791</v>
      </c>
      <c r="V11" s="31">
        <f>ABS(Sheet1!H15/sheet!H15)</f>
        <v>36.326820809248552</v>
      </c>
      <c r="W11" s="31">
        <f>Sheet1!H12/sheet!H14</f>
        <v>29.081249040969769</v>
      </c>
      <c r="X11" s="31">
        <f>Sheet1!H12/sheet!H27</f>
        <v>2.6720406609519514</v>
      </c>
      <c r="Y11" s="31">
        <f>Sheet1!H12/(sheet!H18-sheet!H35)</f>
        <v>-479.80379746835473</v>
      </c>
      <c r="AA11" s="17" t="str">
        <f>Sheet1!H43</f>
        <v>3,276,224.996</v>
      </c>
      <c r="AB11" s="17" t="str">
        <f>Sheet3!H17</f>
        <v>12.5x</v>
      </c>
      <c r="AC11" s="17" t="str">
        <f>Sheet3!H18</f>
        <v>17.6x</v>
      </c>
      <c r="AD11" s="17" t="str">
        <f>Sheet3!H20</f>
        <v>25.4x</v>
      </c>
      <c r="AE11" s="17" t="str">
        <f>Sheet3!H21</f>
        <v>3.0x</v>
      </c>
      <c r="AF11" s="17" t="str">
        <f>Sheet3!H22</f>
        <v>0.8x</v>
      </c>
      <c r="AG11" s="17" t="str">
        <f>Sheet3!H24</f>
        <v>23.2x</v>
      </c>
      <c r="AH11" s="17" t="str">
        <f>Sheet3!H25</f>
        <v>4.5x</v>
      </c>
      <c r="AI11" s="17">
        <f>Sheet3!H31</f>
        <v>0.18</v>
      </c>
      <c r="AK11" s="17">
        <f>Sheet3!H29</f>
        <v>6.8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1.0695413282369806</v>
      </c>
      <c r="C12" s="34">
        <f>(sheet!I18-sheet!I15)/sheet!I35</f>
        <v>0.74249880554228387</v>
      </c>
      <c r="D12" s="34">
        <f>sheet!I12/sheet!I35</f>
        <v>0.15914954610606785</v>
      </c>
      <c r="E12" s="34">
        <f>Sheet2!I20/sheet!I35</f>
        <v>0.51674629718107978</v>
      </c>
      <c r="F12" s="34">
        <f>sheet!I18/sheet!I35</f>
        <v>1.0695413282369806</v>
      </c>
      <c r="G12" s="29"/>
      <c r="H12" s="35">
        <f>Sheet1!I33/sheet!I51</f>
        <v>0.21180617186905698</v>
      </c>
      <c r="I12" s="35">
        <f>Sheet1!I33/Sheet1!I12</f>
        <v>3.2505486979126128E-2</v>
      </c>
      <c r="J12" s="35">
        <f>Sheet1!I12/sheet!I27</f>
        <v>2.2194181381630371</v>
      </c>
      <c r="K12" s="35">
        <f>Sheet1!I30/sheet!I27</f>
        <v>7.2441237309288461E-2</v>
      </c>
      <c r="L12" s="35">
        <f>Sheet1!I38</f>
        <v>1.89</v>
      </c>
      <c r="M12" s="29"/>
      <c r="N12" s="35">
        <f>sheet!I40/sheet!I27</f>
        <v>0.65939015490117325</v>
      </c>
      <c r="O12" s="35">
        <f>sheet!I51/sheet!I27</f>
        <v>0.34060984509882669</v>
      </c>
      <c r="P12" s="35">
        <f>sheet!I40/sheet!I51</f>
        <v>1.9359104394350481</v>
      </c>
      <c r="Q12" s="34">
        <f>Sheet1!I24/Sheet1!I26</f>
        <v>-7.3293172690763049</v>
      </c>
      <c r="R12" s="34">
        <f>ABS(Sheet2!I20/(Sheet1!I26+Sheet2!I30))</f>
        <v>1.3309746492739354</v>
      </c>
      <c r="S12" s="34">
        <f>sheet!I40/Sheet1!I43</f>
        <v>5.0907848236313926</v>
      </c>
      <c r="T12" s="34">
        <f>Sheet2!I20/sheet!I40</f>
        <v>0.14166333754658042</v>
      </c>
      <c r="U12" s="12"/>
      <c r="V12" s="34">
        <f>ABS(Sheet1!I15/sheet!I15)</f>
        <v>31.616435354273193</v>
      </c>
      <c r="W12" s="34">
        <f>Sheet1!I12/sheet!I14</f>
        <v>29.484481670586884</v>
      </c>
      <c r="X12" s="34">
        <f>Sheet1!I12/sheet!I27</f>
        <v>2.2194181381630371</v>
      </c>
      <c r="Y12" s="34">
        <f>Sheet1!I12/(sheet!I18-sheet!I35)</f>
        <v>176.55238749570574</v>
      </c>
      <c r="Z12" s="12"/>
      <c r="AA12" s="36" t="str">
        <f>Sheet1!I43</f>
        <v>3,848,380.17</v>
      </c>
      <c r="AB12" s="36" t="str">
        <f>Sheet3!I17</f>
        <v>11.8x</v>
      </c>
      <c r="AC12" s="36" t="str">
        <f>Sheet3!I18</f>
        <v>16.5x</v>
      </c>
      <c r="AD12" s="36" t="str">
        <f>Sheet3!I20</f>
        <v>27.3x</v>
      </c>
      <c r="AE12" s="36" t="str">
        <f>Sheet3!I21</f>
        <v>1.9x</v>
      </c>
      <c r="AF12" s="36" t="str">
        <f>Sheet3!I22</f>
        <v>0.7x</v>
      </c>
      <c r="AG12" s="36" t="str">
        <f>Sheet3!I24</f>
        <v>15.7x</v>
      </c>
      <c r="AH12" s="36" t="str">
        <f>Sheet3!I25</f>
        <v>3.3x</v>
      </c>
      <c r="AI12" s="36">
        <f>Sheet3!I31</f>
        <v>0.18</v>
      </c>
      <c r="AK12" s="36">
        <f>Sheet3!I29</f>
        <v>6.3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0.77414905051952709</v>
      </c>
      <c r="C13" s="31">
        <f>(sheet!J18-sheet!J15)/sheet!J35</f>
        <v>0.51121461841633831</v>
      </c>
      <c r="D13" s="31">
        <f>sheet!J12/sheet!J35</f>
        <v>0.12654962379075599</v>
      </c>
      <c r="E13" s="31">
        <f>Sheet2!J20/sheet!J35</f>
        <v>0.55241848799713367</v>
      </c>
      <c r="F13" s="31">
        <f>sheet!J18/sheet!J35</f>
        <v>0.77414905051952709</v>
      </c>
      <c r="G13" s="29"/>
      <c r="H13" s="32">
        <f>Sheet1!J33/sheet!J51</f>
        <v>0.1997473069675747</v>
      </c>
      <c r="I13" s="32">
        <f>Sheet1!J33/Sheet1!J12</f>
        <v>3.1021218723358189E-2</v>
      </c>
      <c r="J13" s="32">
        <f>Sheet1!J12/sheet!J27</f>
        <v>2.6149320806627827</v>
      </c>
      <c r="K13" s="32">
        <f>Sheet1!J30/sheet!J27</f>
        <v>8.056104778460435E-2</v>
      </c>
      <c r="L13" s="32">
        <f>Sheet1!J38</f>
        <v>2.19</v>
      </c>
      <c r="M13" s="29"/>
      <c r="N13" s="32">
        <f>sheet!J40/sheet!J27</f>
        <v>0.59389500037597809</v>
      </c>
      <c r="O13" s="32">
        <f>sheet!J51/sheet!J27</f>
        <v>0.40610499962402186</v>
      </c>
      <c r="P13" s="32">
        <f>sheet!J40/sheet!J51</f>
        <v>1.4624173573972619</v>
      </c>
      <c r="Q13" s="31">
        <f>Sheet1!J24/Sheet1!J26</f>
        <v>-8.6730836541827099</v>
      </c>
      <c r="R13" s="31">
        <f>ABS(Sheet2!J20/(Sheet1!J26+Sheet2!J30))</f>
        <v>1.3278215562158207</v>
      </c>
      <c r="S13" s="31">
        <f>sheet!J40/Sheet1!J43</f>
        <v>3.8232815080585452</v>
      </c>
      <c r="T13" s="31">
        <f>Sheet2!J20/sheet!J40</f>
        <v>0.22966350379098208</v>
      </c>
      <c r="V13" s="31">
        <f>ABS(Sheet1!J15/sheet!J15)</f>
        <v>34.014239967295765</v>
      </c>
      <c r="W13" s="31">
        <f>Sheet1!J12/sheet!J14</f>
        <v>36.539711972309782</v>
      </c>
      <c r="X13" s="31">
        <f>Sheet1!J12/sheet!J27</f>
        <v>2.6149320806627827</v>
      </c>
      <c r="Y13" s="31">
        <f>Sheet1!J12/(sheet!J18-sheet!J35)</f>
        <v>-46.892678670579841</v>
      </c>
      <c r="AA13" s="17" t="str">
        <f>Sheet1!J43</f>
        <v>4,726,777.446</v>
      </c>
      <c r="AB13" s="17" t="str">
        <f>Sheet3!J17</f>
        <v>11.1x</v>
      </c>
      <c r="AC13" s="17" t="str">
        <f>Sheet3!J18</f>
        <v>15.5x</v>
      </c>
      <c r="AD13" s="17" t="str">
        <f>Sheet3!J20</f>
        <v>17.5x</v>
      </c>
      <c r="AE13" s="17" t="str">
        <f>Sheet3!J21</f>
        <v>2.4x</v>
      </c>
      <c r="AF13" s="17" t="str">
        <f>Sheet3!J22</f>
        <v>0.7x</v>
      </c>
      <c r="AG13" s="17" t="str">
        <f>Sheet3!J24</f>
        <v>17.2x</v>
      </c>
      <c r="AH13" s="17" t="str">
        <f>Sheet3!J25</f>
        <v>3.8x</v>
      </c>
      <c r="AI13" s="17">
        <f>Sheet3!J31</f>
        <v>0.25</v>
      </c>
      <c r="AK13" s="17">
        <f>Sheet3!J29</f>
        <v>6.4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1.7175172929519535</v>
      </c>
      <c r="C14" s="34">
        <f>(sheet!K18-sheet!K15)/sheet!K35</f>
        <v>1.387041636620997</v>
      </c>
      <c r="D14" s="34">
        <f>sheet!K12/sheet!K35</f>
        <v>0.9725449349678178</v>
      </c>
      <c r="E14" s="34">
        <f>Sheet2!K20/sheet!K35</f>
        <v>0.993697086237748</v>
      </c>
      <c r="F14" s="34">
        <f>sheet!K18/sheet!K35</f>
        <v>1.7175172929519535</v>
      </c>
      <c r="G14" s="29"/>
      <c r="H14" s="35">
        <f>Sheet1!K33/sheet!K51</f>
        <v>0.2338028728667077</v>
      </c>
      <c r="I14" s="35">
        <f>Sheet1!K33/Sheet1!K12</f>
        <v>4.3478582143041879E-2</v>
      </c>
      <c r="J14" s="35">
        <f>Sheet1!K12/sheet!K27</f>
        <v>2.1080005451819539</v>
      </c>
      <c r="K14" s="35">
        <f>Sheet1!K30/sheet!K27</f>
        <v>9.1808641133978464E-2</v>
      </c>
      <c r="L14" s="35">
        <f>Sheet1!K38</f>
        <v>2.95</v>
      </c>
      <c r="M14" s="29"/>
      <c r="N14" s="35">
        <f>sheet!K40/sheet!K27</f>
        <v>0.60799080978991016</v>
      </c>
      <c r="O14" s="35">
        <f>sheet!K51/sheet!K27</f>
        <v>0.39200919021008973</v>
      </c>
      <c r="P14" s="35">
        <f>sheet!K40/sheet!K51</f>
        <v>1.5509606023880953</v>
      </c>
      <c r="Q14" s="34">
        <f>Sheet1!K24/Sheet1!K26</f>
        <v>-11.340099715099713</v>
      </c>
      <c r="R14" s="34">
        <f>ABS(Sheet2!K20/(Sheet1!K26+Sheet2!K30))</f>
        <v>1.9559983177373566</v>
      </c>
      <c r="S14" s="34">
        <f>sheet!K40/Sheet1!K43</f>
        <v>3.9235292639408943</v>
      </c>
      <c r="T14" s="34">
        <f>Sheet2!K20/sheet!K40</f>
        <v>0.23830934675812951</v>
      </c>
      <c r="U14" s="12"/>
      <c r="V14" s="34">
        <f>ABS(Sheet1!K15/sheet!K15)</f>
        <v>35.953531598513017</v>
      </c>
      <c r="W14" s="34">
        <f>Sheet1!K12/sheet!K14</f>
        <v>54.051323015476775</v>
      </c>
      <c r="X14" s="34">
        <f>Sheet1!K12/sheet!K27</f>
        <v>2.1080005451819539</v>
      </c>
      <c r="Y14" s="34">
        <f>Sheet1!K12/(sheet!K18-sheet!K35)</f>
        <v>20.149035956227202</v>
      </c>
      <c r="Z14" s="12"/>
      <c r="AA14" s="36" t="str">
        <f>Sheet1!K43</f>
        <v>5,608,067.283</v>
      </c>
      <c r="AB14" s="36" t="str">
        <f>Sheet3!K17</f>
        <v>9.6x</v>
      </c>
      <c r="AC14" s="36" t="str">
        <f>Sheet3!K18</f>
        <v>13.9x</v>
      </c>
      <c r="AD14" s="36" t="str">
        <f>Sheet3!K20</f>
        <v>17.2x</v>
      </c>
      <c r="AE14" s="36" t="str">
        <f>Sheet3!K21</f>
        <v>2.0x</v>
      </c>
      <c r="AF14" s="36" t="str">
        <f>Sheet3!K22</f>
        <v>0.7x</v>
      </c>
      <c r="AG14" s="36" t="str">
        <f>Sheet3!K24</f>
        <v>15.0x</v>
      </c>
      <c r="AH14" s="36" t="str">
        <f>Sheet3!K25</f>
        <v>3.1x</v>
      </c>
      <c r="AI14" s="36">
        <f>Sheet3!K31</f>
        <v>0.28000000000000003</v>
      </c>
      <c r="AK14" s="36">
        <f>Sheet3!K29</f>
        <v>7.6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1.1970183370590115</v>
      </c>
      <c r="C15" s="31">
        <f>(sheet!L18-sheet!L15)/sheet!L35</f>
        <v>0.89992772744844285</v>
      </c>
      <c r="D15" s="31">
        <f>sheet!L12/sheet!L35</f>
        <v>0.50688269996806556</v>
      </c>
      <c r="E15" s="31">
        <f>Sheet2!L20/sheet!L35</f>
        <v>0.68685816091567642</v>
      </c>
      <c r="F15" s="31">
        <f>sheet!L18/sheet!L35</f>
        <v>1.1970183370590115</v>
      </c>
      <c r="G15" s="29"/>
      <c r="H15" s="32">
        <f>Sheet1!L33/sheet!L51</f>
        <v>0.22211002471081778</v>
      </c>
      <c r="I15" s="32">
        <f>Sheet1!L33/Sheet1!L12</f>
        <v>5.9123559607605757E-2</v>
      </c>
      <c r="J15" s="32">
        <f>Sheet1!L12/sheet!L27</f>
        <v>1.6115832291464895</v>
      </c>
      <c r="K15" s="32">
        <f>Sheet1!L30/sheet!L27</f>
        <v>9.5282537111060231E-2</v>
      </c>
      <c r="L15" s="32">
        <f>Sheet1!L38</f>
        <v>3.05</v>
      </c>
      <c r="M15" s="29"/>
      <c r="N15" s="32">
        <f>sheet!L40/sheet!L27</f>
        <v>0.57101199175896744</v>
      </c>
      <c r="O15" s="32">
        <f>sheet!L51/sheet!L27</f>
        <v>0.42898800824103256</v>
      </c>
      <c r="P15" s="32">
        <f>sheet!L40/sheet!L51</f>
        <v>1.331067490907897</v>
      </c>
      <c r="Q15" s="31">
        <f>Sheet1!L24/Sheet1!L26</f>
        <v>-12.911702127659575</v>
      </c>
      <c r="R15" s="31">
        <f>ABS(Sheet2!L20/(Sheet1!L26+Sheet2!L30))</f>
        <v>1.693365930468653</v>
      </c>
      <c r="S15" s="31">
        <f>sheet!L40/Sheet1!L43</f>
        <v>3.5858103326256199</v>
      </c>
      <c r="T15" s="31">
        <f>Sheet2!L20/sheet!L40</f>
        <v>0.25204766368974191</v>
      </c>
      <c r="V15" s="31">
        <f>ABS(Sheet1!L15/sheet!L15)</f>
        <v>20.165648336727767</v>
      </c>
      <c r="W15" s="31">
        <f>Sheet1!L12/sheet!L14</f>
        <v>30.224636723910173</v>
      </c>
      <c r="X15" s="31">
        <f>Sheet1!L12/sheet!L27</f>
        <v>1.6115832291464895</v>
      </c>
      <c r="Y15" s="31">
        <f>Sheet1!L12/(sheet!L18-sheet!L35)</f>
        <v>39.03779218563384</v>
      </c>
      <c r="AA15" s="17" t="str">
        <f>Sheet1!L43</f>
        <v>5,642,233.344</v>
      </c>
      <c r="AB15" s="17" t="str">
        <f>Sheet3!L17</f>
        <v>9.7x</v>
      </c>
      <c r="AC15" s="17" t="str">
        <f>Sheet3!L18</f>
        <v>12.1x</v>
      </c>
      <c r="AD15" s="17" t="str">
        <f>Sheet3!L20</f>
        <v>17.6x</v>
      </c>
      <c r="AE15" s="17" t="str">
        <f>Sheet3!L21</f>
        <v>2.0x</v>
      </c>
      <c r="AF15" s="17" t="str">
        <f>Sheet3!L22</f>
        <v>1.0x</v>
      </c>
      <c r="AG15" s="17" t="str">
        <f>Sheet3!L24</f>
        <v>13.5x</v>
      </c>
      <c r="AH15" s="17" t="str">
        <f>Sheet3!L25</f>
        <v>3.0x</v>
      </c>
      <c r="AI15" s="17">
        <f>Sheet3!L31</f>
        <v>0.35</v>
      </c>
      <c r="AK15" s="17">
        <f>Sheet3!L29</f>
        <v>7.3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1.2178515637983183</v>
      </c>
      <c r="C16" s="34">
        <f>(sheet!M18-sheet!M15)/sheet!M35</f>
        <v>0.81850965533286801</v>
      </c>
      <c r="D16" s="34">
        <f>sheet!M12/sheet!M35</f>
        <v>0.35628344467710304</v>
      </c>
      <c r="E16" s="34">
        <f>Sheet2!M20/sheet!M35</f>
        <v>0.65558214511250712</v>
      </c>
      <c r="F16" s="34">
        <f>sheet!M18/sheet!M35</f>
        <v>1.2178515637983183</v>
      </c>
      <c r="G16" s="29"/>
      <c r="H16" s="35">
        <f>Sheet1!M33/sheet!M51</f>
        <v>0.21574097896700326</v>
      </c>
      <c r="I16" s="35">
        <f>Sheet1!M33/Sheet1!M12</f>
        <v>4.2720972330794992E-2</v>
      </c>
      <c r="J16" s="35">
        <f>Sheet1!M12/sheet!M27</f>
        <v>2.1225584287432921</v>
      </c>
      <c r="K16" s="35">
        <f>Sheet1!M30/sheet!M27</f>
        <v>9.0677759904837868E-2</v>
      </c>
      <c r="L16" s="35">
        <f>Sheet1!M38</f>
        <v>3.21</v>
      </c>
      <c r="M16" s="29"/>
      <c r="N16" s="35">
        <f>sheet!M40/sheet!M27</f>
        <v>0.57969153408399687</v>
      </c>
      <c r="O16" s="35">
        <f>sheet!M51/sheet!M27</f>
        <v>0.42030846591600324</v>
      </c>
      <c r="P16" s="35">
        <f>sheet!M40/sheet!M51</f>
        <v>1.3792049913166526</v>
      </c>
      <c r="Q16" s="34">
        <f>Sheet1!M24/Sheet1!M26</f>
        <v>-12.953830010493181</v>
      </c>
      <c r="R16" s="34">
        <f>ABS(Sheet2!M20/(Sheet1!M26+Sheet2!M30))</f>
        <v>1.9738316821775244</v>
      </c>
      <c r="S16" s="34">
        <f>sheet!M40/Sheet1!M43</f>
        <v>3.757968760269021</v>
      </c>
      <c r="T16" s="34">
        <f>Sheet2!M20/sheet!M40</f>
        <v>0.22996968637052584</v>
      </c>
      <c r="U16" s="12"/>
      <c r="V16" s="34">
        <f>ABS(Sheet1!M15/sheet!M15)</f>
        <v>21.558510195588848</v>
      </c>
      <c r="W16" s="34">
        <f>Sheet1!M12/sheet!M14</f>
        <v>28.840986316466154</v>
      </c>
      <c r="X16" s="34">
        <f>Sheet1!M12/sheet!M27</f>
        <v>2.1225584287432921</v>
      </c>
      <c r="Y16" s="34">
        <f>Sheet1!M12/(sheet!M18-sheet!M35)</f>
        <v>47.913570829201319</v>
      </c>
      <c r="Z16" s="12"/>
      <c r="AA16" s="36" t="str">
        <f>Sheet1!M43</f>
        <v>5,807,256.987</v>
      </c>
      <c r="AB16" s="36" t="str">
        <f>Sheet3!M17</f>
        <v>11.3x</v>
      </c>
      <c r="AC16" s="36" t="str">
        <f>Sheet3!M18</f>
        <v>14.4x</v>
      </c>
      <c r="AD16" s="36" t="str">
        <f>Sheet3!M20</f>
        <v>23.2x</v>
      </c>
      <c r="AE16" s="36" t="str">
        <f>Sheet3!M21</f>
        <v>2.4x</v>
      </c>
      <c r="AF16" s="36" t="str">
        <f>Sheet3!M22</f>
        <v>0.9x</v>
      </c>
      <c r="AG16" s="36" t="str">
        <f>Sheet3!M24</f>
        <v>16.6x</v>
      </c>
      <c r="AH16" s="36" t="str">
        <f>Sheet3!M25</f>
        <v>3.6x</v>
      </c>
      <c r="AI16" s="36">
        <f>Sheet3!M31</f>
        <v>0.44</v>
      </c>
      <c r="AK16" s="36">
        <f>Sheet3!M29</f>
        <v>7.2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2023-05-02T21:18:59Z</dcterms:created>
  <dcterms:modified xsi:type="dcterms:W3CDTF">2023-05-06T17:31:34Z</dcterms:modified>
  <cp:category/>
  <dc:identifier/>
  <cp:version/>
</cp:coreProperties>
</file>