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10" documentId="8_{38613C8F-0DB7-4745-8C29-A934994F25A3}" xr6:coauthVersionLast="47" xr6:coauthVersionMax="47" xr10:uidLastSave="{30456643-C796-4E6B-8C00-272BE41AA638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<sst xmlns="http://schemas.openxmlformats.org/spreadsheetml/2006/main" count="1203" uniqueCount="803">
  <si>
    <t>Birchcliff Energy Ltd.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</si>
  <si>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</si>
  <si>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</si>
  <si>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</si>
  <si>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</si>
  <si>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</si>
  <si>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</si>
  <si>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</si>
  <si>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</si>
  <si>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</si>
  <si>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</si>
  <si>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</si>
  <si>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</si>
  <si>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</si>
  <si>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</si>
  <si>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</si>
  <si>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</si>
  <si>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</si>
  <si>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</si>
  <si>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</si>
  <si>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</si>
  <si>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</si>
  <si>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</si>
  <si>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</si>
  <si>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</si>
  <si>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</si>
  <si>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</si>
  <si>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</si>
  <si>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</si>
  <si>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37,022</t>
  </si>
  <si>
    <t>34,931</t>
  </si>
  <si>
    <t>23,410</t>
  </si>
  <si>
    <t>62,572</t>
  </si>
  <si>
    <t>69,302</t>
  </si>
  <si>
    <t>51,941</t>
  </si>
  <si>
    <t>64,747</t>
  </si>
  <si>
    <t>64,691</t>
  </si>
  <si>
    <t>92,414</t>
  </si>
  <si>
    <t>125,005</t>
  </si>
  <si>
    <t>Inventory</t>
  </si>
  <si>
    <t>Prepaid Expenses</t>
  </si>
  <si>
    <t>1,138</t>
  </si>
  <si>
    <t>1,612</t>
  </si>
  <si>
    <t>2,579</t>
  </si>
  <si>
    <t>2,001</t>
  </si>
  <si>
    <t>2,622</t>
  </si>
  <si>
    <t>3,386</t>
  </si>
  <si>
    <t>4,385</t>
  </si>
  <si>
    <t>2,177</t>
  </si>
  <si>
    <t>5,732</t>
  </si>
  <si>
    <t>12,140</t>
  </si>
  <si>
    <t>Other Current Assets</t>
  </si>
  <si>
    <t>36,798</t>
  </si>
  <si>
    <t>17,729</t>
  </si>
  <si>
    <t>Total Current Assets</t>
  </si>
  <si>
    <t>39,082</t>
  </si>
  <si>
    <t>36,597</t>
  </si>
  <si>
    <t>26,046</t>
  </si>
  <si>
    <t>64,620</t>
  </si>
  <si>
    <t>71,972</t>
  </si>
  <si>
    <t>92,178</t>
  </si>
  <si>
    <t>69,202</t>
  </si>
  <si>
    <t>66,928</t>
  </si>
  <si>
    <t>98,278</t>
  </si>
  <si>
    <t>154,948</t>
  </si>
  <si>
    <t>Property Plant And Equipment, Net</t>
  </si>
  <si>
    <t>1,547,449</t>
  </si>
  <si>
    <t>1,882,083</t>
  </si>
  <si>
    <t>1,999,327</t>
  </si>
  <si>
    <t>2,645,837</t>
  </si>
  <si>
    <t>2,545,131</t>
  </si>
  <si>
    <t>2,633,460</t>
  </si>
  <si>
    <t>2,743,078</t>
  </si>
  <si>
    <t>2,833,310</t>
  </si>
  <si>
    <t>2,852,232</t>
  </si>
  <si>
    <t>2,972,592</t>
  </si>
  <si>
    <t>Real Estate Owned</t>
  </si>
  <si>
    <t>Capitalized / Purchased Software</t>
  </si>
  <si>
    <t>Long-term Investments</t>
  </si>
  <si>
    <t>10,005</t>
  </si>
  <si>
    <t>4,405</t>
  </si>
  <si>
    <t>1,805</t>
  </si>
  <si>
    <t>9,457</t>
  </si>
  <si>
    <t>10,961</t>
  </si>
  <si>
    <t>Goodwill</t>
  </si>
  <si>
    <t>Other Intangibles</t>
  </si>
  <si>
    <t>Other Long-term Assets</t>
  </si>
  <si>
    <t>27,277</t>
  </si>
  <si>
    <t>30,864</t>
  </si>
  <si>
    <t>Total Assets</t>
  </si>
  <si>
    <t>1,586,531</t>
  </si>
  <si>
    <t>1,918,680</t>
  </si>
  <si>
    <t>2,025,373</t>
  </si>
  <si>
    <t>2,710,457</t>
  </si>
  <si>
    <t>2,627,108</t>
  </si>
  <si>
    <t>2,762,920</t>
  </si>
  <si>
    <t>2,816,685</t>
  </si>
  <si>
    <t>2,902,043</t>
  </si>
  <si>
    <t>2,959,967</t>
  </si>
  <si>
    <t>3,169,365</t>
  </si>
  <si>
    <t>Accounts Payable</t>
  </si>
  <si>
    <t>96,927</t>
  </si>
  <si>
    <t>113,309</t>
  </si>
  <si>
    <t>47,584</t>
  </si>
  <si>
    <t>92,115</t>
  </si>
  <si>
    <t>83,039</t>
  </si>
  <si>
    <t>76,567</t>
  </si>
  <si>
    <t>91,085</t>
  </si>
  <si>
    <t>95,911</t>
  </si>
  <si>
    <t>94,895</t>
  </si>
  <si>
    <t>141,873</t>
  </si>
  <si>
    <t>Accrued Expenses</t>
  </si>
  <si>
    <t>Short-term Borrowings</t>
  </si>
  <si>
    <t>Current Portion of LT Debt</t>
  </si>
  <si>
    <t>1,400</t>
  </si>
  <si>
    <t>49,845</t>
  </si>
  <si>
    <t>39,930</t>
  </si>
  <si>
    <t>38,268</t>
  </si>
  <si>
    <t>Current Portion of Capital Lease Obligations</t>
  </si>
  <si>
    <t>1,522</t>
  </si>
  <si>
    <t>1,596</t>
  </si>
  <si>
    <t>1,841</t>
  </si>
  <si>
    <t>1,914</t>
  </si>
  <si>
    <t>Other Current Liabilities</t>
  </si>
  <si>
    <t>1,205</t>
  </si>
  <si>
    <t>9,433</t>
  </si>
  <si>
    <t>4,046</t>
  </si>
  <si>
    <t>26,949</t>
  </si>
  <si>
    <t>23,479</t>
  </si>
  <si>
    <t>16,586</t>
  </si>
  <si>
    <t>3,259</t>
  </si>
  <si>
    <t>Total Current Liabilities</t>
  </si>
  <si>
    <t>99,532</t>
  </si>
  <si>
    <t>101,548</t>
  </si>
  <si>
    <t>87,085</t>
  </si>
  <si>
    <t>169,401</t>
  </si>
  <si>
    <t>160,916</t>
  </si>
  <si>
    <t>151,590</t>
  </si>
  <si>
    <t>147,046</t>
  </si>
  <si>
    <t>Long-term Debt</t>
  </si>
  <si>
    <t>441,953</t>
  </si>
  <si>
    <t>517,329</t>
  </si>
  <si>
    <t>670,680</t>
  </si>
  <si>
    <t>621,433</t>
  </si>
  <si>
    <t>636,351</t>
  </si>
  <si>
    <t>654,802</t>
  </si>
  <si>
    <t>609,177</t>
  </si>
  <si>
    <t>731,372</t>
  </si>
  <si>
    <t>500,870</t>
  </si>
  <si>
    <t>131,981</t>
  </si>
  <si>
    <t>Capital Leases</t>
  </si>
  <si>
    <t>17,030</t>
  </si>
  <si>
    <t>15,434</t>
  </si>
  <si>
    <t>13,593</t>
  </si>
  <si>
    <t>11,680</t>
  </si>
  <si>
    <t>Other Non-current Liabilities</t>
  </si>
  <si>
    <t>130,560</t>
  </si>
  <si>
    <t>181,765</t>
  </si>
  <si>
    <t>208,675</t>
  </si>
  <si>
    <t>233,069</t>
  </si>
  <si>
    <t>207,519</t>
  </si>
  <si>
    <t>256,661</t>
  </si>
  <si>
    <t>325,456</t>
  </si>
  <si>
    <t>366,754</t>
  </si>
  <si>
    <t>376,311</t>
  </si>
  <si>
    <t>466,005</t>
  </si>
  <si>
    <t>Total Liabilities</t>
  </si>
  <si>
    <t>672,045</t>
  </si>
  <si>
    <t>812,403</t>
  </si>
  <si>
    <t>926,939</t>
  </si>
  <si>
    <t>956,050</t>
  </si>
  <si>
    <t>930,955</t>
  </si>
  <si>
    <t>988,030</t>
  </si>
  <si>
    <t>1,121,064</t>
  </si>
  <si>
    <t>1,274,476</t>
  </si>
  <si>
    <t>1,042,364</t>
  </si>
  <si>
    <t>756,712</t>
  </si>
  <si>
    <t>Common Stock</t>
  </si>
  <si>
    <t>694,183</t>
  </si>
  <si>
    <t>782,671</t>
  </si>
  <si>
    <t>783,481</t>
  </si>
  <si>
    <t>1,464,567</t>
  </si>
  <si>
    <t>1,477,750</t>
  </si>
  <si>
    <t>1,478,260</t>
  </si>
  <si>
    <t>1,478,356</t>
  </si>
  <si>
    <t>1,478,294</t>
  </si>
  <si>
    <t>1,463,424</t>
  </si>
  <si>
    <t>1,430,944</t>
  </si>
  <si>
    <t>Additional Paid In Capital</t>
  </si>
  <si>
    <t>60,119</t>
  </si>
  <si>
    <t>53,118</t>
  </si>
  <si>
    <t>60,625</t>
  </si>
  <si>
    <t>63,847</t>
  </si>
  <si>
    <t>69,959</t>
  </si>
  <si>
    <t>76,747</t>
  </si>
  <si>
    <t>84,884</t>
  </si>
  <si>
    <t>89,868</t>
  </si>
  <si>
    <t>90,924</t>
  </si>
  <si>
    <t>86,560</t>
  </si>
  <si>
    <t>Retained Earnings</t>
  </si>
  <si>
    <t>118,750</t>
  </si>
  <si>
    <t>229,054</t>
  </si>
  <si>
    <t>212,894</t>
  </si>
  <si>
    <t>184,559</t>
  </si>
  <si>
    <t>107,010</t>
  </si>
  <si>
    <t>178,449</t>
  </si>
  <si>
    <t>90,947</t>
  </si>
  <si>
    <t>17,971</t>
  </si>
  <si>
    <t>321,821</t>
  </si>
  <si>
    <t>895,149</t>
  </si>
  <si>
    <t>Treasury Stock</t>
  </si>
  <si>
    <t>Other Common Equity Adj</t>
  </si>
  <si>
    <t>Common Equity</t>
  </si>
  <si>
    <t>873,052</t>
  </si>
  <si>
    <t>1,064,843</t>
  </si>
  <si>
    <t>1,057,000</t>
  </si>
  <si>
    <t>1,712,973</t>
  </si>
  <si>
    <t>1,654,719</t>
  </si>
  <si>
    <t>1,733,456</t>
  </si>
  <si>
    <t>1,654,187</t>
  </si>
  <si>
    <t>1,586,133</t>
  </si>
  <si>
    <t>1,876,169</t>
  </si>
  <si>
    <t>2,412,653</t>
  </si>
  <si>
    <t>Total Preferred Equity</t>
  </si>
  <si>
    <t>41,434</t>
  </si>
  <si>
    <t>Minority Interest, Total</t>
  </si>
  <si>
    <t>Other Equity</t>
  </si>
  <si>
    <t>Total Equity</t>
  </si>
  <si>
    <t>914,486</t>
  </si>
  <si>
    <t>1,106,277</t>
  </si>
  <si>
    <t>1,098,434</t>
  </si>
  <si>
    <t>1,754,407</t>
  </si>
  <si>
    <t>1,696,153</t>
  </si>
  <si>
    <t>1,774,890</t>
  </si>
  <si>
    <t>1,695,621</t>
  </si>
  <si>
    <t>1,627,567</t>
  </si>
  <si>
    <t>1,917,603</t>
  </si>
  <si>
    <t>Total Liabilities And Equity</t>
  </si>
  <si>
    <t>Cash And Short Term Investments</t>
  </si>
  <si>
    <t>Total Debt</t>
  </si>
  <si>
    <t>443,353</t>
  </si>
  <si>
    <t>677,574</t>
  </si>
  <si>
    <t>788,332</t>
  </si>
  <si>
    <t>554,572</t>
  </si>
  <si>
    <t>145,575</t>
  </si>
  <si>
    <t>Income Statement</t>
  </si>
  <si>
    <t>Revenue</t>
  </si>
  <si>
    <t>289,070</t>
  </si>
  <si>
    <t>436,085</t>
  </si>
  <si>
    <t>305,756</t>
  </si>
  <si>
    <t>316,675</t>
  </si>
  <si>
    <t>528,215</t>
  </si>
  <si>
    <t>583,115</t>
  </si>
  <si>
    <t>606,238</t>
  </si>
  <si>
    <t>523,988</t>
  </si>
  <si>
    <t>940,130</t>
  </si>
  <si>
    <t>1,409,548</t>
  </si>
  <si>
    <t>Revenue Growth (YoY)</t>
  </si>
  <si>
    <t>24.1%</t>
  </si>
  <si>
    <t>50.9%</t>
  </si>
  <si>
    <t>-29.9%</t>
  </si>
  <si>
    <t>3.6%</t>
  </si>
  <si>
    <t>66.8%</t>
  </si>
  <si>
    <t>10.4%</t>
  </si>
  <si>
    <t>4.0%</t>
  </si>
  <si>
    <t>-13.6%</t>
  </si>
  <si>
    <t>79.4%</t>
  </si>
  <si>
    <t>49.9%</t>
  </si>
  <si>
    <t>Cost of Revenues</t>
  </si>
  <si>
    <t>-76,688</t>
  </si>
  <si>
    <t>-94,206</t>
  </si>
  <si>
    <t>-99,315</t>
  </si>
  <si>
    <t>-118,240</t>
  </si>
  <si>
    <t>-181,710</t>
  </si>
  <si>
    <t>-202,651</t>
  </si>
  <si>
    <t>-234,169</t>
  </si>
  <si>
    <t>-234,058</t>
  </si>
  <si>
    <t>-260,812</t>
  </si>
  <si>
    <t>-275,311</t>
  </si>
  <si>
    <t>Gross Profit</t>
  </si>
  <si>
    <t>212,382</t>
  </si>
  <si>
    <t>341,879</t>
  </si>
  <si>
    <t>206,441</t>
  </si>
  <si>
    <t>198,435</t>
  </si>
  <si>
    <t>346,505</t>
  </si>
  <si>
    <t>380,464</t>
  </si>
  <si>
    <t>372,069</t>
  </si>
  <si>
    <t>289,930</t>
  </si>
  <si>
    <t>679,318</t>
  </si>
  <si>
    <t>1,134,237</t>
  </si>
  <si>
    <t>Gross Profit Margin</t>
  </si>
  <si>
    <t>73.5%</t>
  </si>
  <si>
    <t>78.4%</t>
  </si>
  <si>
    <t>67.5%</t>
  </si>
  <si>
    <t>62.7%</t>
  </si>
  <si>
    <t>65.6%</t>
  </si>
  <si>
    <t>65.2%</t>
  </si>
  <si>
    <t>61.4%</t>
  </si>
  <si>
    <t>55.3%</t>
  </si>
  <si>
    <t>72.3%</t>
  </si>
  <si>
    <t>80.5%</t>
  </si>
  <si>
    <t>R&amp;D Expenses</t>
  </si>
  <si>
    <t>Selling and Marketing Expense</t>
  </si>
  <si>
    <t>General &amp; Admin Expenses</t>
  </si>
  <si>
    <t>-24,751</t>
  </si>
  <si>
    <t>-27,136</t>
  </si>
  <si>
    <t>-26,030</t>
  </si>
  <si>
    <t>-23,967</t>
  </si>
  <si>
    <t>-30,563</t>
  </si>
  <si>
    <t>-32,299</t>
  </si>
  <si>
    <t>-31,093</t>
  </si>
  <si>
    <t>-27,044</t>
  </si>
  <si>
    <t>-30,676</t>
  </si>
  <si>
    <t>-42,230</t>
  </si>
  <si>
    <t>Other Inc / (Exp)</t>
  </si>
  <si>
    <t>-75,335</t>
  </si>
  <si>
    <t>-138,361</t>
  </si>
  <si>
    <t>-145,559</t>
  </si>
  <si>
    <t>-173,536</t>
  </si>
  <si>
    <t>-347,192</t>
  </si>
  <si>
    <t>-177,317</t>
  </si>
  <si>
    <t>-405,173</t>
  </si>
  <si>
    <t>-306,058</t>
  </si>
  <si>
    <t>-209,235</t>
  </si>
  <si>
    <t>-218,883</t>
  </si>
  <si>
    <t>Operating Expenses</t>
  </si>
  <si>
    <t>-100,086</t>
  </si>
  <si>
    <t>-165,497</t>
  </si>
  <si>
    <t>-171,589</t>
  </si>
  <si>
    <t>-197,503</t>
  </si>
  <si>
    <t>-377,755</t>
  </si>
  <si>
    <t>-209,616</t>
  </si>
  <si>
    <t>-436,266</t>
  </si>
  <si>
    <t>-333,102</t>
  </si>
  <si>
    <t>-239,911</t>
  </si>
  <si>
    <t>-261,113</t>
  </si>
  <si>
    <t>Operating Income</t>
  </si>
  <si>
    <t>112,296</t>
  </si>
  <si>
    <t>176,382</t>
  </si>
  <si>
    <t>34,852</t>
  </si>
  <si>
    <t>-31,250</t>
  </si>
  <si>
    <t>170,848</t>
  </si>
  <si>
    <t>-64,197</t>
  </si>
  <si>
    <t>-43,172</t>
  </si>
  <si>
    <t>439,407</t>
  </si>
  <si>
    <t>873,124</t>
  </si>
  <si>
    <t>Net Interest Expenses</t>
  </si>
  <si>
    <t>-22,389</t>
  </si>
  <si>
    <t>-20,264</t>
  </si>
  <si>
    <t>-23,780</t>
  </si>
  <si>
    <t>-31,393</t>
  </si>
  <si>
    <t>-29,616</t>
  </si>
  <si>
    <t>-28,703</t>
  </si>
  <si>
    <t>-26,001</t>
  </si>
  <si>
    <t>-28,066</t>
  </si>
  <si>
    <t>-30,466</t>
  </si>
  <si>
    <t>-15,807</t>
  </si>
  <si>
    <t>EBT, Incl. Unusual Items</t>
  </si>
  <si>
    <t>89,907</t>
  </si>
  <si>
    <t>156,118</t>
  </si>
  <si>
    <t>11,072</t>
  </si>
  <si>
    <t>-30,461</t>
  </si>
  <si>
    <t>-60,866</t>
  </si>
  <si>
    <t>142,145</t>
  </si>
  <si>
    <t>-90,198</t>
  </si>
  <si>
    <t>-71,238</t>
  </si>
  <si>
    <t>408,941</t>
  </si>
  <si>
    <t>857,317</t>
  </si>
  <si>
    <t>Earnings of Discontinued Ops.</t>
  </si>
  <si>
    <t>Income Tax Expense</t>
  </si>
  <si>
    <t>-24,490</t>
  </si>
  <si>
    <t>-41,814</t>
  </si>
  <si>
    <t>-23,232</t>
  </si>
  <si>
    <t>6,126</t>
  </si>
  <si>
    <t>13,886</t>
  </si>
  <si>
    <t>-39,933</t>
  </si>
  <si>
    <t>34,806</t>
  </si>
  <si>
    <t>13,417</t>
  </si>
  <si>
    <t>-94,265</t>
  </si>
  <si>
    <t>-200,486</t>
  </si>
  <si>
    <t>Net Income to Company</t>
  </si>
  <si>
    <t>65,417</t>
  </si>
  <si>
    <t>114,304</t>
  </si>
  <si>
    <t>-12,160</t>
  </si>
  <si>
    <t>-24,335</t>
  </si>
  <si>
    <t>-46,980</t>
  </si>
  <si>
    <t>102,212</t>
  </si>
  <si>
    <t>-55,392</t>
  </si>
  <si>
    <t>-57,821</t>
  </si>
  <si>
    <t>314,676</t>
  </si>
  <si>
    <t>656,831</t>
  </si>
  <si>
    <t>Minority Interest in Earnings</t>
  </si>
  <si>
    <t>Net Income to Stockholders</t>
  </si>
  <si>
    <t>Preferred Dividends &amp; Other Adj.</t>
  </si>
  <si>
    <t>-4,000</t>
  </si>
  <si>
    <t>-4,047</t>
  </si>
  <si>
    <t>-4,187</t>
  </si>
  <si>
    <t>-3,149</t>
  </si>
  <si>
    <t>Net Income to Common Excl Extra Items</t>
  </si>
  <si>
    <t>61,417</t>
  </si>
  <si>
    <t>110,304</t>
  </si>
  <si>
    <t>-16,160</t>
  </si>
  <si>
    <t>-28,335</t>
  </si>
  <si>
    <t>-51,027</t>
  </si>
  <si>
    <t>98,025</t>
  </si>
  <si>
    <t>-59,579</t>
  </si>
  <si>
    <t>-62,008</t>
  </si>
  <si>
    <t>310,489</t>
  </si>
  <si>
    <t>653,682</t>
  </si>
  <si>
    <t>Basic EPS (Cont. Ops)</t>
  </si>
  <si>
    <t>Diluted EPS (Cont. Ops)</t>
  </si>
  <si>
    <t>Weighted Average Basic Shares Out.</t>
  </si>
  <si>
    <t>142,422</t>
  </si>
  <si>
    <t>147,764</t>
  </si>
  <si>
    <t>152,286</t>
  </si>
  <si>
    <t>199,581</t>
  </si>
  <si>
    <t>265,182</t>
  </si>
  <si>
    <t>265,852</t>
  </si>
  <si>
    <t>265,930</t>
  </si>
  <si>
    <t>265,936</t>
  </si>
  <si>
    <t>265,990</t>
  </si>
  <si>
    <t>265,548</t>
  </si>
  <si>
    <t>Weighted Average Diluted Shares Out.</t>
  </si>
  <si>
    <t>145,006</t>
  </si>
  <si>
    <t>152,243</t>
  </si>
  <si>
    <t>267,323</t>
  </si>
  <si>
    <t>274,359</t>
  </si>
  <si>
    <t>275,219</t>
  </si>
  <si>
    <t>EBITDA</t>
  </si>
  <si>
    <t>187,252</t>
  </si>
  <si>
    <t>315,413</t>
  </si>
  <si>
    <t>180,411</t>
  </si>
  <si>
    <t>165,837</t>
  </si>
  <si>
    <t>347,114</t>
  </si>
  <si>
    <t>396,616</t>
  </si>
  <si>
    <t>159,959</t>
  </si>
  <si>
    <t>166,525</t>
  </si>
  <si>
    <t>651,043</t>
  </si>
  <si>
    <t>1,092,625</t>
  </si>
  <si>
    <t>EBIT</t>
  </si>
  <si>
    <t>76,276</t>
  </si>
  <si>
    <t>176,711</t>
  </si>
  <si>
    <t>31,013</t>
  </si>
  <si>
    <t>13,921</t>
  </si>
  <si>
    <t>158,393</t>
  </si>
  <si>
    <t>184,540</t>
  </si>
  <si>
    <t>-55,198</t>
  </si>
  <si>
    <t>-46,673</t>
  </si>
  <si>
    <t>434,813</t>
  </si>
  <si>
    <t>874,767</t>
  </si>
  <si>
    <t>Revenue (Reported)</t>
  </si>
  <si>
    <t>292,848</t>
  </si>
  <si>
    <t>436,755</t>
  </si>
  <si>
    <t>308,044</t>
  </si>
  <si>
    <t>559,655</t>
  </si>
  <si>
    <t>632,366</t>
  </si>
  <si>
    <t>427,796</t>
  </si>
  <si>
    <t>433,820</t>
  </si>
  <si>
    <t>941,830</t>
  </si>
  <si>
    <t>Operating Income (Reported)</t>
  </si>
  <si>
    <t>Operating Income (Adjusted)</t>
  </si>
  <si>
    <t>Cash Flow Statement</t>
  </si>
  <si>
    <t>Depreciation &amp; Amortization (CF)</t>
  </si>
  <si>
    <t>110,976</t>
  </si>
  <si>
    <t>138,702</t>
  </si>
  <si>
    <t>149,398</t>
  </si>
  <si>
    <t>151,916</t>
  </si>
  <si>
    <t>188,721</t>
  </si>
  <si>
    <t>212,076</t>
  </si>
  <si>
    <t>217,082</t>
  </si>
  <si>
    <t>215,219</t>
  </si>
  <si>
    <t>216,230</t>
  </si>
  <si>
    <t>217,858</t>
  </si>
  <si>
    <t>Amortization of Deferred Charges (CF)</t>
  </si>
  <si>
    <t>1,088</t>
  </si>
  <si>
    <t>1,510</t>
  </si>
  <si>
    <t>1,534</t>
  </si>
  <si>
    <t>1,528</t>
  </si>
  <si>
    <t>1,229</t>
  </si>
  <si>
    <t>1,451</t>
  </si>
  <si>
    <t>Stock-Based Comp</t>
  </si>
  <si>
    <t>4,074</t>
  </si>
  <si>
    <t>4,796</t>
  </si>
  <si>
    <t>3,206</t>
  </si>
  <si>
    <t>2,478</t>
  </si>
  <si>
    <t>4,059</t>
  </si>
  <si>
    <t>1,770</t>
  </si>
  <si>
    <t>3,171</t>
  </si>
  <si>
    <t>2,429</t>
  </si>
  <si>
    <t>2,430</t>
  </si>
  <si>
    <t>6,456</t>
  </si>
  <si>
    <t>Change In Accounts Receivable</t>
  </si>
  <si>
    <t>Change In Inventories</t>
  </si>
  <si>
    <t>Change in Other Net Operating Assets</t>
  </si>
  <si>
    <t>-3,448</t>
  </si>
  <si>
    <t>11,066</t>
  </si>
  <si>
    <t>-11,066</t>
  </si>
  <si>
    <t>-5,586</t>
  </si>
  <si>
    <t>-29,226</t>
  </si>
  <si>
    <t>12,591</t>
  </si>
  <si>
    <t>-5,153</t>
  </si>
  <si>
    <t>5,977</t>
  </si>
  <si>
    <t>-21,161</t>
  </si>
  <si>
    <t>-25,662</t>
  </si>
  <si>
    <t>Other Operating Activities</t>
  </si>
  <si>
    <t>-7,551</t>
  </si>
  <si>
    <t>40,101</t>
  </si>
  <si>
    <t>18,500</t>
  </si>
  <si>
    <t>14,953</t>
  </si>
  <si>
    <t>169,576</t>
  </si>
  <si>
    <t>-5,749</t>
  </si>
  <si>
    <t>165,830</t>
  </si>
  <si>
    <t>21,147</t>
  </si>
  <si>
    <t>2,226</t>
  </si>
  <si>
    <t>68,341</t>
  </si>
  <si>
    <t>Cash from Operations</t>
  </si>
  <si>
    <t>170,356</t>
  </si>
  <si>
    <t>309,901</t>
  </si>
  <si>
    <t>148,797</t>
  </si>
  <si>
    <t>140,514</t>
  </si>
  <si>
    <t>287,660</t>
  </si>
  <si>
    <t>324,434</t>
  </si>
  <si>
    <t>327,066</t>
  </si>
  <si>
    <t>188,180</t>
  </si>
  <si>
    <t>515,369</t>
  </si>
  <si>
    <t>925,275</t>
  </si>
  <si>
    <t>Capital Expenditures</t>
  </si>
  <si>
    <t>-270,548</t>
  </si>
  <si>
    <t>-454,755</t>
  </si>
  <si>
    <t>-258,154</t>
  </si>
  <si>
    <t>-782,750</t>
  </si>
  <si>
    <t>-417,785</t>
  </si>
  <si>
    <t>-303,287</t>
  </si>
  <si>
    <t>-296,346</t>
  </si>
  <si>
    <t>-289,662</t>
  </si>
  <si>
    <t>-232,480</t>
  </si>
  <si>
    <t>-368,545</t>
  </si>
  <si>
    <t>Cash Acquisitions</t>
  </si>
  <si>
    <t>-3,900</t>
  </si>
  <si>
    <t>Other Investing Activities</t>
  </si>
  <si>
    <t>85,715</t>
  </si>
  <si>
    <t>7,755</t>
  </si>
  <si>
    <t>-36,155</t>
  </si>
  <si>
    <t>29,252</t>
  </si>
  <si>
    <t>141,437</t>
  </si>
  <si>
    <t>4,313</t>
  </si>
  <si>
    <t>11,003</t>
  </si>
  <si>
    <t>-14,902</t>
  </si>
  <si>
    <t>30,006</t>
  </si>
  <si>
    <t>Cash from Investing</t>
  </si>
  <si>
    <t>-184,833</t>
  </si>
  <si>
    <t>-447,000</t>
  </si>
  <si>
    <t>-294,309</t>
  </si>
  <si>
    <t>-753,498</t>
  </si>
  <si>
    <t>-276,348</t>
  </si>
  <si>
    <t>-307,458</t>
  </si>
  <si>
    <t>-292,033</t>
  </si>
  <si>
    <t>-278,659</t>
  </si>
  <si>
    <t>-247,382</t>
  </si>
  <si>
    <t>-338,539</t>
  </si>
  <si>
    <t>Dividends Paid (Ex Special Dividends)</t>
  </si>
  <si>
    <t>-5,913</t>
  </si>
  <si>
    <t>-7,500</t>
  </si>
  <si>
    <t>-34,069</t>
  </si>
  <si>
    <t>-34,273</t>
  </si>
  <si>
    <t>-35,610</t>
  </si>
  <si>
    <t>-18,622</t>
  </si>
  <si>
    <t>-13,544</t>
  </si>
  <si>
    <t>-76,950</t>
  </si>
  <si>
    <t>Special Dividend Paid</t>
  </si>
  <si>
    <t>Long-Term Debt Issued</t>
  </si>
  <si>
    <t>59,843</t>
  </si>
  <si>
    <t>74,065</t>
  </si>
  <si>
    <t>283,340</t>
  </si>
  <si>
    <t>15,783</t>
  </si>
  <si>
    <t>17,868</t>
  </si>
  <si>
    <t>3,683</t>
  </si>
  <si>
    <t>121,120</t>
  </si>
  <si>
    <t>Long-Term Debt Repaid</t>
  </si>
  <si>
    <t>-97,529</t>
  </si>
  <si>
    <t>-129,970</t>
  </si>
  <si>
    <t>-49,540</t>
  </si>
  <si>
    <t>-2,172</t>
  </si>
  <si>
    <t>-2,292</t>
  </si>
  <si>
    <t>-230,459</t>
  </si>
  <si>
    <t>-371,524</t>
  </si>
  <si>
    <t>Repurchase of Common Stock</t>
  </si>
  <si>
    <t>-33,168</t>
  </si>
  <si>
    <t>-95,475</t>
  </si>
  <si>
    <t>Other Financing Activities</t>
  </si>
  <si>
    <t>58,126</t>
  </si>
  <si>
    <t>70,492</t>
  </si>
  <si>
    <t>670,014</t>
  </si>
  <si>
    <t>6,975</t>
  </si>
  <si>
    <t>-9,127</t>
  </si>
  <si>
    <t>9,187</t>
  </si>
  <si>
    <t>-42,776</t>
  </si>
  <si>
    <t>Cash from Financing</t>
  </si>
  <si>
    <t>14,527</t>
  </si>
  <si>
    <t>137,057</t>
  </si>
  <si>
    <t>145,515</t>
  </si>
  <si>
    <t>612,974</t>
  </si>
  <si>
    <t>-11,311</t>
  </si>
  <si>
    <t>-16,971</t>
  </si>
  <si>
    <t>-35,016</t>
  </si>
  <si>
    <t>90,469</t>
  </si>
  <si>
    <t>-267,984</t>
  </si>
  <si>
    <t>-586,725</t>
  </si>
  <si>
    <t>Beginning Cash (CF)</t>
  </si>
  <si>
    <t>Foreign Exchange Rate Adjustments</t>
  </si>
  <si>
    <t>Additions / Reductions</t>
  </si>
  <si>
    <t>Ending Cash (CF)</t>
  </si>
  <si>
    <t>Levered Free Cash Flow</t>
  </si>
  <si>
    <t>-100,192</t>
  </si>
  <si>
    <t>-144,854</t>
  </si>
  <si>
    <t>-109,357</t>
  </si>
  <si>
    <t>-642,236</t>
  </si>
  <si>
    <t>-130,125</t>
  </si>
  <si>
    <t>30,720</t>
  </si>
  <si>
    <t>-101,482</t>
  </si>
  <si>
    <t>282,889</t>
  </si>
  <si>
    <t>556,730</t>
  </si>
  <si>
    <t>Cash Interest Paid</t>
  </si>
  <si>
    <t>21,501</t>
  </si>
  <si>
    <t>19,332</t>
  </si>
  <si>
    <t>22,861</t>
  </si>
  <si>
    <t>30,305</t>
  </si>
  <si>
    <t>28,374</t>
  </si>
  <si>
    <t>27,969</t>
  </si>
  <si>
    <t>25,073</t>
  </si>
  <si>
    <t>26,067</t>
  </si>
  <si>
    <t>28,797</t>
  </si>
  <si>
    <t>13,738</t>
  </si>
  <si>
    <t>Valuation Ratios</t>
  </si>
  <si>
    <t>Price Close (Split Adjusted)</t>
  </si>
  <si>
    <t>Market Cap</t>
  </si>
  <si>
    <t>1,038,772.932</t>
  </si>
  <si>
    <t>1,189,886.554</t>
  </si>
  <si>
    <t>615,322.457</t>
  </si>
  <si>
    <t>2,466,675.025</t>
  </si>
  <si>
    <t>1,169,483.471</t>
  </si>
  <si>
    <t>808,370.54</t>
  </si>
  <si>
    <t>688,772.243</t>
  </si>
  <si>
    <t>470,711.55</t>
  </si>
  <si>
    <t>1,713,037.115</t>
  </si>
  <si>
    <t>2,507,785.645</t>
  </si>
  <si>
    <t>Total Enterprise Value (TEV)</t>
  </si>
  <si>
    <t>1,574,138.932</t>
  </si>
  <si>
    <t>1,715,030.554</t>
  </si>
  <si>
    <t>1,332,066.457</t>
  </si>
  <si>
    <t>3,191,434.025</t>
  </si>
  <si>
    <t>1,845,381.471</t>
  </si>
  <si>
    <t>1,534,329.54</t>
  </si>
  <si>
    <t>1,436,302.243</t>
  </si>
  <si>
    <t>1,350,281.55</t>
  </si>
  <si>
    <t>2,456,944.115</t>
  </si>
  <si>
    <t>2,718,792.645</t>
  </si>
  <si>
    <t>Enterprise Value (EV)</t>
  </si>
  <si>
    <t>2,174,601.382</t>
  </si>
  <si>
    <t>EV/EBITDA</t>
  </si>
  <si>
    <t>8.8x</t>
  </si>
  <si>
    <t>5.7x</t>
  </si>
  <si>
    <t>6.4x</t>
  </si>
  <si>
    <t>23.4x</t>
  </si>
  <si>
    <t>5.6x</t>
  </si>
  <si>
    <t>4.7x</t>
  </si>
  <si>
    <t>5.1x</t>
  </si>
  <si>
    <t>14.8x</t>
  </si>
  <si>
    <t>4.3x</t>
  </si>
  <si>
    <t>2.0x</t>
  </si>
  <si>
    <t>EV / EBIT</t>
  </si>
  <si>
    <t>22.6x</t>
  </si>
  <si>
    <t>10.0x</t>
  </si>
  <si>
    <t>24.4x</t>
  </si>
  <si>
    <t>-384.0x</t>
  </si>
  <si>
    <t>12.1x</t>
  </si>
  <si>
    <t>14.1x</t>
  </si>
  <si>
    <t>21.6x</t>
  </si>
  <si>
    <t>-11.1x</t>
  </si>
  <si>
    <t>7.0x</t>
  </si>
  <si>
    <t>2.5x</t>
  </si>
  <si>
    <t>EV / LTM EBITDA - CAPEX</t>
  </si>
  <si>
    <t>-30.8x</t>
  </si>
  <si>
    <t>-15.4x</t>
  </si>
  <si>
    <t>-11.0x</t>
  </si>
  <si>
    <t>-5.1x</t>
  </si>
  <si>
    <t>-17.8x</t>
  </si>
  <si>
    <t>56.1x</t>
  </si>
  <si>
    <t>-140.4x</t>
  </si>
  <si>
    <t>-6.3x</t>
  </si>
  <si>
    <t>7.5x</t>
  </si>
  <si>
    <t>3.0x</t>
  </si>
  <si>
    <t>EV / Free Cash Flow</t>
  </si>
  <si>
    <t>-15.0x</t>
  </si>
  <si>
    <t>-12.4x</t>
  </si>
  <si>
    <t>-7.4x</t>
  </si>
  <si>
    <t>-4.8x</t>
  </si>
  <si>
    <t>-27.5x</t>
  </si>
  <si>
    <t>-35.6x</t>
  </si>
  <si>
    <t>-74.4x</t>
  </si>
  <si>
    <t>-8.4x</t>
  </si>
  <si>
    <t>14.4x</t>
  </si>
  <si>
    <t>EV / Invested Capital</t>
  </si>
  <si>
    <t>1.2x</t>
  </si>
  <si>
    <t>1.1x</t>
  </si>
  <si>
    <t>0.7x</t>
  </si>
  <si>
    <t>1.3x</t>
  </si>
  <si>
    <t>0.8x</t>
  </si>
  <si>
    <t>0.6x</t>
  </si>
  <si>
    <t>1.0x</t>
  </si>
  <si>
    <t>0.9x</t>
  </si>
  <si>
    <t>EV / Revenue</t>
  </si>
  <si>
    <t>4.1x</t>
  </si>
  <si>
    <t>4.0x</t>
  </si>
  <si>
    <t>3.7x</t>
  </si>
  <si>
    <t>2.6x</t>
  </si>
  <si>
    <t>1.5x</t>
  </si>
  <si>
    <t>P/E Ratio</t>
  </si>
  <si>
    <t>33.9x</t>
  </si>
  <si>
    <t>9.1x</t>
  </si>
  <si>
    <t>60.2x</t>
  </si>
  <si>
    <t>-49.6x</t>
  </si>
  <si>
    <t>-18.1x</t>
  </si>
  <si>
    <t>15.6x</t>
  </si>
  <si>
    <t>22.7x</t>
  </si>
  <si>
    <t>-3.9x</t>
  </si>
  <si>
    <t>3.1x</t>
  </si>
  <si>
    <t>Price/Book</t>
  </si>
  <si>
    <t>0.5x</t>
  </si>
  <si>
    <t>0.4x</t>
  </si>
  <si>
    <t>0.3x</t>
  </si>
  <si>
    <t>Price / Operating Cash Flow</t>
  </si>
  <si>
    <t>4.2x</t>
  </si>
  <si>
    <t>3.4x</t>
  </si>
  <si>
    <t>26.0x</t>
  </si>
  <si>
    <t>2.1x</t>
  </si>
  <si>
    <t>2.3x</t>
  </si>
  <si>
    <t>4.4x</t>
  </si>
  <si>
    <t>2.2x</t>
  </si>
  <si>
    <t>Price / LTM Sales</t>
  </si>
  <si>
    <t>2.8x</t>
  </si>
  <si>
    <t>1.8x</t>
  </si>
  <si>
    <t>9.4x</t>
  </si>
  <si>
    <t>2.4x</t>
  </si>
  <si>
    <t>1.4x</t>
  </si>
  <si>
    <t>Altman Z-Score</t>
  </si>
  <si>
    <t>Piotroski Score</t>
  </si>
  <si>
    <t>Dividend Per Share</t>
  </si>
  <si>
    <t>Dividend Yield</t>
  </si>
  <si>
    <t>0.0%</t>
  </si>
  <si>
    <t>2.7%</t>
  </si>
  <si>
    <t>3.8%</t>
  </si>
  <si>
    <t>4.5%</t>
  </si>
  <si>
    <t>1.2%</t>
  </si>
  <si>
    <t>0.7%</t>
  </si>
  <si>
    <t>3.0%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</si>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</sst>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67BBACDF-1773-528A-2B96-87B322D99F3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D15" sqref="D15:M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96</v>
      </c>
      <c r="E12" s="3">
        <v>54</v>
      </c>
      <c r="F12" s="3">
        <v>57</v>
      </c>
      <c r="G12" s="3">
        <v>47</v>
      </c>
      <c r="H12" s="3">
        <v>48</v>
      </c>
      <c r="I12" s="3">
        <v>53</v>
      </c>
      <c r="J12" s="3">
        <v>70</v>
      </c>
      <c r="K12" s="3">
        <v>60</v>
      </c>
      <c r="L12" s="3">
        <v>63</v>
      </c>
      <c r="M12" s="3">
        <v>74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 t="s">
        <v>29</v>
      </c>
      <c r="E14" s="3" t="s">
        <v>30</v>
      </c>
      <c r="F14" s="3" t="s">
        <v>31</v>
      </c>
      <c r="G14" s="3" t="s">
        <v>32</v>
      </c>
      <c r="H14" s="3" t="s">
        <v>33</v>
      </c>
      <c r="I14" s="3" t="s">
        <v>34</v>
      </c>
      <c r="J14" s="3" t="s">
        <v>35</v>
      </c>
      <c r="K14" s="3" t="s">
        <v>36</v>
      </c>
      <c r="L14" s="3" t="s">
        <v>37</v>
      </c>
      <c r="M14" s="3" t="s">
        <v>38</v>
      </c>
    </row>
    <row r="15" spans="3:13" ht="12.75" x14ac:dyDescent="0.2">
      <c r="C15" s="3" t="s">
        <v>39</v>
      </c>
      <c r="D15" s="39">
        <v>0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</row>
    <row r="16" spans="3:13" ht="12.75" x14ac:dyDescent="0.2">
      <c r="C16" s="3" t="s">
        <v>40</v>
      </c>
      <c r="D16" s="3" t="s">
        <v>41</v>
      </c>
      <c r="E16" s="3" t="s">
        <v>42</v>
      </c>
      <c r="F16" s="3" t="s">
        <v>43</v>
      </c>
      <c r="G16" s="3" t="s">
        <v>44</v>
      </c>
      <c r="H16" s="3" t="s">
        <v>45</v>
      </c>
      <c r="I16" s="3" t="s">
        <v>46</v>
      </c>
      <c r="J16" s="3" t="s">
        <v>47</v>
      </c>
      <c r="K16" s="3" t="s">
        <v>48</v>
      </c>
      <c r="L16" s="3" t="s">
        <v>49</v>
      </c>
      <c r="M16" s="3" t="s">
        <v>50</v>
      </c>
    </row>
    <row r="17" spans="3:13" ht="12.75" x14ac:dyDescent="0.2">
      <c r="C17" s="3" t="s">
        <v>51</v>
      </c>
      <c r="D17" s="3">
        <v>826</v>
      </c>
      <c r="E17" s="3">
        <v>0</v>
      </c>
      <c r="F17" s="3">
        <v>0</v>
      </c>
      <c r="G17" s="3">
        <v>0</v>
      </c>
      <c r="H17" s="3">
        <v>0</v>
      </c>
      <c r="I17" s="3" t="s">
        <v>52</v>
      </c>
      <c r="J17" s="3">
        <v>0</v>
      </c>
      <c r="K17" s="3">
        <v>0</v>
      </c>
      <c r="L17" s="3">
        <v>69</v>
      </c>
      <c r="M17" s="3" t="s">
        <v>53</v>
      </c>
    </row>
    <row r="18" spans="3:13" ht="12.75" x14ac:dyDescent="0.2">
      <c r="C18" s="3" t="s">
        <v>54</v>
      </c>
      <c r="D18" s="3" t="s">
        <v>55</v>
      </c>
      <c r="E18" s="3" t="s">
        <v>56</v>
      </c>
      <c r="F18" s="3" t="s">
        <v>57</v>
      </c>
      <c r="G18" s="3" t="s">
        <v>58</v>
      </c>
      <c r="H18" s="3" t="s">
        <v>59</v>
      </c>
      <c r="I18" s="3" t="s">
        <v>60</v>
      </c>
      <c r="J18" s="3" t="s">
        <v>61</v>
      </c>
      <c r="K18" s="3" t="s">
        <v>62</v>
      </c>
      <c r="L18" s="3" t="s">
        <v>63</v>
      </c>
      <c r="M18" s="3" t="s">
        <v>64</v>
      </c>
    </row>
    <row r="19" spans="3:13" ht="12.75" x14ac:dyDescent="0.2"/>
    <row r="20" spans="3:13" ht="12.75" x14ac:dyDescent="0.2">
      <c r="C20" s="3" t="s">
        <v>65</v>
      </c>
      <c r="D20" s="3" t="s">
        <v>66</v>
      </c>
      <c r="E20" s="3" t="s">
        <v>67</v>
      </c>
      <c r="F20" s="3" t="s">
        <v>68</v>
      </c>
      <c r="G20" s="3" t="s">
        <v>69</v>
      </c>
      <c r="H20" s="3" t="s">
        <v>70</v>
      </c>
      <c r="I20" s="3" t="s">
        <v>71</v>
      </c>
      <c r="J20" s="3" t="s">
        <v>72</v>
      </c>
      <c r="K20" s="3" t="s">
        <v>73</v>
      </c>
      <c r="L20" s="3" t="s">
        <v>74</v>
      </c>
      <c r="M20" s="3" t="s">
        <v>75</v>
      </c>
    </row>
    <row r="21" spans="3:13" ht="12.75" x14ac:dyDescent="0.2">
      <c r="C21" s="3" t="s">
        <v>76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77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78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79</v>
      </c>
      <c r="I23" s="3" t="s">
        <v>79</v>
      </c>
      <c r="J23" s="3" t="s">
        <v>80</v>
      </c>
      <c r="K23" s="3" t="s">
        <v>81</v>
      </c>
      <c r="L23" s="3" t="s">
        <v>82</v>
      </c>
      <c r="M23" s="3" t="s">
        <v>83</v>
      </c>
    </row>
    <row r="24" spans="3:13" ht="12.75" x14ac:dyDescent="0.2">
      <c r="C24" s="3" t="s">
        <v>84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85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</row>
    <row r="26" spans="3:13" ht="12.75" x14ac:dyDescent="0.2">
      <c r="C26" s="3" t="s">
        <v>86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 t="s">
        <v>87</v>
      </c>
      <c r="J26" s="3">
        <v>0</v>
      </c>
      <c r="K26" s="3">
        <v>0</v>
      </c>
      <c r="L26" s="3">
        <v>0</v>
      </c>
      <c r="M26" s="3" t="s">
        <v>88</v>
      </c>
    </row>
    <row r="27" spans="3:13" ht="12.75" x14ac:dyDescent="0.2">
      <c r="C27" s="3" t="s">
        <v>89</v>
      </c>
      <c r="D27" s="3" t="s">
        <v>90</v>
      </c>
      <c r="E27" s="3" t="s">
        <v>91</v>
      </c>
      <c r="F27" s="3" t="s">
        <v>92</v>
      </c>
      <c r="G27" s="3" t="s">
        <v>93</v>
      </c>
      <c r="H27" s="3" t="s">
        <v>94</v>
      </c>
      <c r="I27" s="3" t="s">
        <v>95</v>
      </c>
      <c r="J27" s="3" t="s">
        <v>96</v>
      </c>
      <c r="K27" s="3" t="s">
        <v>97</v>
      </c>
      <c r="L27" s="3" t="s">
        <v>98</v>
      </c>
      <c r="M27" s="3" t="s">
        <v>99</v>
      </c>
    </row>
    <row r="28" spans="3:13" ht="12.75" x14ac:dyDescent="0.2"/>
    <row r="29" spans="3:13" ht="12.75" x14ac:dyDescent="0.2">
      <c r="C29" s="3" t="s">
        <v>100</v>
      </c>
      <c r="D29" s="3" t="s">
        <v>101</v>
      </c>
      <c r="E29" s="3" t="s">
        <v>102</v>
      </c>
      <c r="F29" s="3" t="s">
        <v>103</v>
      </c>
      <c r="G29" s="3" t="s">
        <v>104</v>
      </c>
      <c r="H29" s="3" t="s">
        <v>105</v>
      </c>
      <c r="I29" s="3" t="s">
        <v>106</v>
      </c>
      <c r="J29" s="3" t="s">
        <v>107</v>
      </c>
      <c r="K29" s="3" t="s">
        <v>108</v>
      </c>
      <c r="L29" s="3" t="s">
        <v>109</v>
      </c>
      <c r="M29" s="3" t="s">
        <v>110</v>
      </c>
    </row>
    <row r="30" spans="3:13" ht="12.75" x14ac:dyDescent="0.2">
      <c r="C30" s="3" t="s">
        <v>111</v>
      </c>
      <c r="D30" s="3" t="s">
        <v>27</v>
      </c>
      <c r="E30" s="3" t="s">
        <v>27</v>
      </c>
      <c r="F30" s="3" t="s">
        <v>27</v>
      </c>
      <c r="G30" s="3" t="s">
        <v>27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</row>
    <row r="31" spans="3:13" ht="12.75" x14ac:dyDescent="0.2">
      <c r="C31" s="3" t="s">
        <v>112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113</v>
      </c>
      <c r="D32" s="3" t="s">
        <v>114</v>
      </c>
      <c r="E32" s="3" t="s">
        <v>27</v>
      </c>
      <c r="F32" s="3" t="s">
        <v>27</v>
      </c>
      <c r="G32" s="3" t="s">
        <v>27</v>
      </c>
      <c r="H32" s="3" t="s">
        <v>27</v>
      </c>
      <c r="I32" s="3" t="s">
        <v>27</v>
      </c>
      <c r="J32" s="3" t="s">
        <v>115</v>
      </c>
      <c r="K32" s="3" t="s">
        <v>116</v>
      </c>
      <c r="L32" s="3" t="s">
        <v>117</v>
      </c>
      <c r="M32" s="3" t="s">
        <v>27</v>
      </c>
    </row>
    <row r="33" spans="3:13" ht="12.75" x14ac:dyDescent="0.2">
      <c r="C33" s="3" t="s">
        <v>118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119</v>
      </c>
      <c r="K33" s="3" t="s">
        <v>120</v>
      </c>
      <c r="L33" s="3" t="s">
        <v>121</v>
      </c>
      <c r="M33" s="3" t="s">
        <v>122</v>
      </c>
    </row>
    <row r="34" spans="3:13" ht="12.75" x14ac:dyDescent="0.2">
      <c r="C34" s="3" t="s">
        <v>123</v>
      </c>
      <c r="D34" s="3" t="s">
        <v>124</v>
      </c>
      <c r="E34" s="3">
        <v>0</v>
      </c>
      <c r="F34" s="3">
        <v>0</v>
      </c>
      <c r="G34" s="3" t="s">
        <v>125</v>
      </c>
      <c r="H34" s="3" t="s">
        <v>126</v>
      </c>
      <c r="I34" s="3">
        <v>0</v>
      </c>
      <c r="J34" s="3" t="s">
        <v>127</v>
      </c>
      <c r="K34" s="3" t="s">
        <v>128</v>
      </c>
      <c r="L34" s="3" t="s">
        <v>129</v>
      </c>
      <c r="M34" s="3" t="s">
        <v>130</v>
      </c>
    </row>
    <row r="35" spans="3:13" ht="12.75" x14ac:dyDescent="0.2">
      <c r="C35" s="3" t="s">
        <v>131</v>
      </c>
      <c r="D35" s="3" t="s">
        <v>132</v>
      </c>
      <c r="E35" s="3" t="s">
        <v>102</v>
      </c>
      <c r="F35" s="3" t="s">
        <v>103</v>
      </c>
      <c r="G35" s="3" t="s">
        <v>133</v>
      </c>
      <c r="H35" s="3" t="s">
        <v>134</v>
      </c>
      <c r="I35" s="3" t="s">
        <v>106</v>
      </c>
      <c r="J35" s="3" t="s">
        <v>135</v>
      </c>
      <c r="K35" s="3" t="s">
        <v>136</v>
      </c>
      <c r="L35" s="3" t="s">
        <v>137</v>
      </c>
      <c r="M35" s="3" t="s">
        <v>138</v>
      </c>
    </row>
    <row r="36" spans="3:13" ht="12.75" x14ac:dyDescent="0.2"/>
    <row r="37" spans="3:13" ht="12.75" x14ac:dyDescent="0.2">
      <c r="C37" s="3" t="s">
        <v>139</v>
      </c>
      <c r="D37" s="3" t="s">
        <v>140</v>
      </c>
      <c r="E37" s="3" t="s">
        <v>141</v>
      </c>
      <c r="F37" s="3" t="s">
        <v>142</v>
      </c>
      <c r="G37" s="3" t="s">
        <v>143</v>
      </c>
      <c r="H37" s="3" t="s">
        <v>144</v>
      </c>
      <c r="I37" s="3" t="s">
        <v>145</v>
      </c>
      <c r="J37" s="3" t="s">
        <v>146</v>
      </c>
      <c r="K37" s="3" t="s">
        <v>147</v>
      </c>
      <c r="L37" s="3" t="s">
        <v>148</v>
      </c>
      <c r="M37" s="3" t="s">
        <v>149</v>
      </c>
    </row>
    <row r="38" spans="3:13" ht="12.75" x14ac:dyDescent="0.2">
      <c r="C38" s="3" t="s">
        <v>150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151</v>
      </c>
      <c r="K38" s="3" t="s">
        <v>152</v>
      </c>
      <c r="L38" s="3" t="s">
        <v>153</v>
      </c>
      <c r="M38" s="3" t="s">
        <v>154</v>
      </c>
    </row>
    <row r="39" spans="3:13" ht="12.75" x14ac:dyDescent="0.2">
      <c r="C39" s="3" t="s">
        <v>155</v>
      </c>
      <c r="D39" s="3" t="s">
        <v>156</v>
      </c>
      <c r="E39" s="3" t="s">
        <v>157</v>
      </c>
      <c r="F39" s="3" t="s">
        <v>158</v>
      </c>
      <c r="G39" s="3" t="s">
        <v>159</v>
      </c>
      <c r="H39" s="3" t="s">
        <v>160</v>
      </c>
      <c r="I39" s="3" t="s">
        <v>161</v>
      </c>
      <c r="J39" s="3" t="s">
        <v>162</v>
      </c>
      <c r="K39" s="3" t="s">
        <v>163</v>
      </c>
      <c r="L39" s="3" t="s">
        <v>164</v>
      </c>
      <c r="M39" s="3" t="s">
        <v>165</v>
      </c>
    </row>
    <row r="40" spans="3:13" ht="12.75" x14ac:dyDescent="0.2">
      <c r="C40" s="3" t="s">
        <v>166</v>
      </c>
      <c r="D40" s="3" t="s">
        <v>167</v>
      </c>
      <c r="E40" s="3" t="s">
        <v>168</v>
      </c>
      <c r="F40" s="3" t="s">
        <v>169</v>
      </c>
      <c r="G40" s="3" t="s">
        <v>170</v>
      </c>
      <c r="H40" s="3" t="s">
        <v>171</v>
      </c>
      <c r="I40" s="3" t="s">
        <v>172</v>
      </c>
      <c r="J40" s="3" t="s">
        <v>173</v>
      </c>
      <c r="K40" s="3" t="s">
        <v>174</v>
      </c>
      <c r="L40" s="3" t="s">
        <v>175</v>
      </c>
      <c r="M40" s="3" t="s">
        <v>176</v>
      </c>
    </row>
    <row r="41" spans="3:13" ht="12.75" x14ac:dyDescent="0.2"/>
    <row r="42" spans="3:13" ht="12.75" x14ac:dyDescent="0.2">
      <c r="C42" s="3" t="s">
        <v>177</v>
      </c>
      <c r="D42" s="3" t="s">
        <v>178</v>
      </c>
      <c r="E42" s="3" t="s">
        <v>179</v>
      </c>
      <c r="F42" s="3" t="s">
        <v>180</v>
      </c>
      <c r="G42" s="3" t="s">
        <v>181</v>
      </c>
      <c r="H42" s="3" t="s">
        <v>182</v>
      </c>
      <c r="I42" s="3" t="s">
        <v>183</v>
      </c>
      <c r="J42" s="3" t="s">
        <v>184</v>
      </c>
      <c r="K42" s="3" t="s">
        <v>185</v>
      </c>
      <c r="L42" s="3" t="s">
        <v>186</v>
      </c>
      <c r="M42" s="3" t="s">
        <v>187</v>
      </c>
    </row>
    <row r="43" spans="3:13" ht="12.75" x14ac:dyDescent="0.2">
      <c r="C43" s="3" t="s">
        <v>188</v>
      </c>
      <c r="D43" s="3" t="s">
        <v>189</v>
      </c>
      <c r="E43" s="3" t="s">
        <v>190</v>
      </c>
      <c r="F43" s="3" t="s">
        <v>191</v>
      </c>
      <c r="G43" s="3" t="s">
        <v>192</v>
      </c>
      <c r="H43" s="3" t="s">
        <v>193</v>
      </c>
      <c r="I43" s="3" t="s">
        <v>194</v>
      </c>
      <c r="J43" s="3" t="s">
        <v>195</v>
      </c>
      <c r="K43" s="3" t="s">
        <v>196</v>
      </c>
      <c r="L43" s="3" t="s">
        <v>197</v>
      </c>
      <c r="M43" s="3" t="s">
        <v>198</v>
      </c>
    </row>
    <row r="44" spans="3:13" ht="12.75" x14ac:dyDescent="0.2">
      <c r="C44" s="3" t="s">
        <v>199</v>
      </c>
      <c r="D44" s="3" t="s">
        <v>200</v>
      </c>
      <c r="E44" s="3" t="s">
        <v>201</v>
      </c>
      <c r="F44" s="3" t="s">
        <v>202</v>
      </c>
      <c r="G44" s="3" t="s">
        <v>203</v>
      </c>
      <c r="H44" s="3" t="s">
        <v>204</v>
      </c>
      <c r="I44" s="3" t="s">
        <v>205</v>
      </c>
      <c r="J44" s="3" t="s">
        <v>206</v>
      </c>
      <c r="K44" s="3" t="s">
        <v>207</v>
      </c>
      <c r="L44" s="3" t="s">
        <v>208</v>
      </c>
      <c r="M44" s="3" t="s">
        <v>209</v>
      </c>
    </row>
    <row r="45" spans="3:13" ht="12.75" x14ac:dyDescent="0.2">
      <c r="C45" s="3" t="s">
        <v>210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211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212</v>
      </c>
      <c r="D47" s="3" t="s">
        <v>213</v>
      </c>
      <c r="E47" s="3" t="s">
        <v>214</v>
      </c>
      <c r="F47" s="3" t="s">
        <v>215</v>
      </c>
      <c r="G47" s="3" t="s">
        <v>216</v>
      </c>
      <c r="H47" s="3" t="s">
        <v>217</v>
      </c>
      <c r="I47" s="3" t="s">
        <v>218</v>
      </c>
      <c r="J47" s="3" t="s">
        <v>219</v>
      </c>
      <c r="K47" s="3" t="s">
        <v>220</v>
      </c>
      <c r="L47" s="3" t="s">
        <v>221</v>
      </c>
      <c r="M47" s="3" t="s">
        <v>222</v>
      </c>
    </row>
    <row r="48" spans="3:13" ht="12.75" x14ac:dyDescent="0.2">
      <c r="C48" s="3" t="s">
        <v>223</v>
      </c>
      <c r="D48" s="3" t="s">
        <v>224</v>
      </c>
      <c r="E48" s="3" t="s">
        <v>224</v>
      </c>
      <c r="F48" s="3" t="s">
        <v>224</v>
      </c>
      <c r="G48" s="3" t="s">
        <v>224</v>
      </c>
      <c r="H48" s="3" t="s">
        <v>224</v>
      </c>
      <c r="I48" s="3" t="s">
        <v>224</v>
      </c>
      <c r="J48" s="3" t="s">
        <v>224</v>
      </c>
      <c r="K48" s="3" t="s">
        <v>224</v>
      </c>
      <c r="L48" s="3" t="s">
        <v>224</v>
      </c>
      <c r="M48" s="3" t="s">
        <v>27</v>
      </c>
    </row>
    <row r="49" spans="3:13" ht="12.75" x14ac:dyDescent="0.2">
      <c r="C49" s="3" t="s">
        <v>225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226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227</v>
      </c>
      <c r="D51" s="3" t="s">
        <v>228</v>
      </c>
      <c r="E51" s="3" t="s">
        <v>229</v>
      </c>
      <c r="F51" s="3" t="s">
        <v>230</v>
      </c>
      <c r="G51" s="3" t="s">
        <v>231</v>
      </c>
      <c r="H51" s="3" t="s">
        <v>232</v>
      </c>
      <c r="I51" s="3" t="s">
        <v>233</v>
      </c>
      <c r="J51" s="3" t="s">
        <v>234</v>
      </c>
      <c r="K51" s="3" t="s">
        <v>235</v>
      </c>
      <c r="L51" s="3" t="s">
        <v>236</v>
      </c>
      <c r="M51" s="3" t="s">
        <v>222</v>
      </c>
    </row>
    <row r="52" spans="3:13" ht="12.75" x14ac:dyDescent="0.2"/>
    <row r="53" spans="3:13" ht="12.75" x14ac:dyDescent="0.2">
      <c r="C53" s="3" t="s">
        <v>237</v>
      </c>
      <c r="D53" s="3" t="s">
        <v>90</v>
      </c>
      <c r="E53" s="3" t="s">
        <v>91</v>
      </c>
      <c r="F53" s="3" t="s">
        <v>92</v>
      </c>
      <c r="G53" s="3" t="s">
        <v>93</v>
      </c>
      <c r="H53" s="3" t="s">
        <v>94</v>
      </c>
      <c r="I53" s="3" t="s">
        <v>95</v>
      </c>
      <c r="J53" s="3" t="s">
        <v>96</v>
      </c>
      <c r="K53" s="3" t="s">
        <v>97</v>
      </c>
      <c r="L53" s="3" t="s">
        <v>98</v>
      </c>
      <c r="M53" s="3" t="s">
        <v>99</v>
      </c>
    </row>
    <row r="54" spans="3:13" ht="12.75" x14ac:dyDescent="0.2"/>
    <row r="55" spans="3:13" ht="12.75" x14ac:dyDescent="0.2">
      <c r="C55" s="3" t="s">
        <v>238</v>
      </c>
      <c r="D55" s="3">
        <v>922</v>
      </c>
      <c r="E55" s="3">
        <v>54</v>
      </c>
      <c r="F55" s="3">
        <v>57</v>
      </c>
      <c r="G55" s="3">
        <v>47</v>
      </c>
      <c r="H55" s="3">
        <v>48</v>
      </c>
      <c r="I55" s="3">
        <v>53</v>
      </c>
      <c r="J55" s="3">
        <v>70</v>
      </c>
      <c r="K55" s="3">
        <v>60</v>
      </c>
      <c r="L55" s="3">
        <v>63</v>
      </c>
      <c r="M55" s="3">
        <v>74</v>
      </c>
    </row>
    <row r="56" spans="3:13" ht="12.75" x14ac:dyDescent="0.2">
      <c r="C56" s="3" t="s">
        <v>239</v>
      </c>
      <c r="D56" s="3" t="s">
        <v>240</v>
      </c>
      <c r="E56" s="3" t="s">
        <v>141</v>
      </c>
      <c r="F56" s="3" t="s">
        <v>142</v>
      </c>
      <c r="G56" s="3" t="s">
        <v>143</v>
      </c>
      <c r="H56" s="3" t="s">
        <v>144</v>
      </c>
      <c r="I56" s="3" t="s">
        <v>145</v>
      </c>
      <c r="J56" s="3" t="s">
        <v>241</v>
      </c>
      <c r="K56" s="3" t="s">
        <v>242</v>
      </c>
      <c r="L56" s="3" t="s">
        <v>243</v>
      </c>
      <c r="M56" s="3" t="s">
        <v>244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6B52-4652-4A38-9A89-728B636AA51D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246</v>
      </c>
      <c r="D12" s="3" t="s">
        <v>247</v>
      </c>
      <c r="E12" s="3" t="s">
        <v>248</v>
      </c>
      <c r="F12" s="3" t="s">
        <v>249</v>
      </c>
      <c r="G12" s="3" t="s">
        <v>250</v>
      </c>
      <c r="H12" s="3" t="s">
        <v>251</v>
      </c>
      <c r="I12" s="3" t="s">
        <v>252</v>
      </c>
      <c r="J12" s="3" t="s">
        <v>253</v>
      </c>
      <c r="K12" s="3" t="s">
        <v>254</v>
      </c>
      <c r="L12" s="3" t="s">
        <v>255</v>
      </c>
      <c r="M12" s="3" t="s">
        <v>256</v>
      </c>
    </row>
    <row r="13" spans="3:13" x14ac:dyDescent="0.2">
      <c r="C13" s="3" t="s">
        <v>257</v>
      </c>
      <c r="D13" s="3" t="s">
        <v>258</v>
      </c>
      <c r="E13" s="3" t="s">
        <v>259</v>
      </c>
      <c r="F13" s="3" t="s">
        <v>260</v>
      </c>
      <c r="G13" s="3" t="s">
        <v>261</v>
      </c>
      <c r="H13" s="3" t="s">
        <v>262</v>
      </c>
      <c r="I13" s="3" t="s">
        <v>263</v>
      </c>
      <c r="J13" s="3" t="s">
        <v>264</v>
      </c>
      <c r="K13" s="3" t="s">
        <v>265</v>
      </c>
      <c r="L13" s="3" t="s">
        <v>266</v>
      </c>
      <c r="M13" s="3" t="s">
        <v>267</v>
      </c>
    </row>
    <row r="15" spans="3:13" x14ac:dyDescent="0.2">
      <c r="C15" s="3" t="s">
        <v>268</v>
      </c>
      <c r="D15" s="3" t="s">
        <v>269</v>
      </c>
      <c r="E15" s="3" t="s">
        <v>270</v>
      </c>
      <c r="F15" s="3" t="s">
        <v>271</v>
      </c>
      <c r="G15" s="3" t="s">
        <v>272</v>
      </c>
      <c r="H15" s="3" t="s">
        <v>273</v>
      </c>
      <c r="I15" s="3" t="s">
        <v>274</v>
      </c>
      <c r="J15" s="3" t="s">
        <v>275</v>
      </c>
      <c r="K15" s="3" t="s">
        <v>276</v>
      </c>
      <c r="L15" s="3" t="s">
        <v>277</v>
      </c>
      <c r="M15" s="3" t="s">
        <v>278</v>
      </c>
    </row>
    <row r="16" spans="3:13" x14ac:dyDescent="0.2">
      <c r="C16" s="3" t="s">
        <v>279</v>
      </c>
      <c r="D16" s="3" t="s">
        <v>280</v>
      </c>
      <c r="E16" s="3" t="s">
        <v>281</v>
      </c>
      <c r="F16" s="3" t="s">
        <v>282</v>
      </c>
      <c r="G16" s="3" t="s">
        <v>283</v>
      </c>
      <c r="H16" s="3" t="s">
        <v>284</v>
      </c>
      <c r="I16" s="3" t="s">
        <v>285</v>
      </c>
      <c r="J16" s="3" t="s">
        <v>286</v>
      </c>
      <c r="K16" s="3" t="s">
        <v>287</v>
      </c>
      <c r="L16" s="3" t="s">
        <v>288</v>
      </c>
      <c r="M16" s="3" t="s">
        <v>289</v>
      </c>
    </row>
    <row r="17" spans="3:13" x14ac:dyDescent="0.2">
      <c r="C17" s="3" t="s">
        <v>290</v>
      </c>
      <c r="D17" s="3" t="s">
        <v>291</v>
      </c>
      <c r="E17" s="3" t="s">
        <v>292</v>
      </c>
      <c r="F17" s="3" t="s">
        <v>293</v>
      </c>
      <c r="G17" s="3" t="s">
        <v>294</v>
      </c>
      <c r="H17" s="3" t="s">
        <v>295</v>
      </c>
      <c r="I17" s="3" t="s">
        <v>296</v>
      </c>
      <c r="J17" s="3" t="s">
        <v>297</v>
      </c>
      <c r="K17" s="3" t="s">
        <v>298</v>
      </c>
      <c r="L17" s="3" t="s">
        <v>299</v>
      </c>
      <c r="M17" s="3" t="s">
        <v>300</v>
      </c>
    </row>
    <row r="19" spans="3:13" x14ac:dyDescent="0.2">
      <c r="C19" s="3" t="s">
        <v>301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302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303</v>
      </c>
      <c r="D21" s="3" t="s">
        <v>304</v>
      </c>
      <c r="E21" s="3" t="s">
        <v>305</v>
      </c>
      <c r="F21" s="3" t="s">
        <v>306</v>
      </c>
      <c r="G21" s="3" t="s">
        <v>307</v>
      </c>
      <c r="H21" s="3" t="s">
        <v>308</v>
      </c>
      <c r="I21" s="3" t="s">
        <v>309</v>
      </c>
      <c r="J21" s="3" t="s">
        <v>310</v>
      </c>
      <c r="K21" s="3" t="s">
        <v>311</v>
      </c>
      <c r="L21" s="3" t="s">
        <v>312</v>
      </c>
      <c r="M21" s="3" t="s">
        <v>313</v>
      </c>
    </row>
    <row r="22" spans="3:13" x14ac:dyDescent="0.2">
      <c r="C22" s="3" t="s">
        <v>314</v>
      </c>
      <c r="D22" s="3" t="s">
        <v>315</v>
      </c>
      <c r="E22" s="3" t="s">
        <v>316</v>
      </c>
      <c r="F22" s="3" t="s">
        <v>317</v>
      </c>
      <c r="G22" s="3" t="s">
        <v>318</v>
      </c>
      <c r="H22" s="3" t="s">
        <v>319</v>
      </c>
      <c r="I22" s="3" t="s">
        <v>320</v>
      </c>
      <c r="J22" s="3" t="s">
        <v>321</v>
      </c>
      <c r="K22" s="3" t="s">
        <v>322</v>
      </c>
      <c r="L22" s="3" t="s">
        <v>323</v>
      </c>
      <c r="M22" s="3" t="s">
        <v>324</v>
      </c>
    </row>
    <row r="23" spans="3:13" x14ac:dyDescent="0.2">
      <c r="C23" s="3" t="s">
        <v>325</v>
      </c>
      <c r="D23" s="3" t="s">
        <v>326</v>
      </c>
      <c r="E23" s="3" t="s">
        <v>327</v>
      </c>
      <c r="F23" s="3" t="s">
        <v>328</v>
      </c>
      <c r="G23" s="3" t="s">
        <v>329</v>
      </c>
      <c r="H23" s="3" t="s">
        <v>330</v>
      </c>
      <c r="I23" s="3" t="s">
        <v>331</v>
      </c>
      <c r="J23" s="3" t="s">
        <v>332</v>
      </c>
      <c r="K23" s="3" t="s">
        <v>333</v>
      </c>
      <c r="L23" s="3" t="s">
        <v>334</v>
      </c>
      <c r="M23" s="3" t="s">
        <v>335</v>
      </c>
    </row>
    <row r="24" spans="3:13" x14ac:dyDescent="0.2">
      <c r="C24" s="3" t="s">
        <v>336</v>
      </c>
      <c r="D24" s="3" t="s">
        <v>337</v>
      </c>
      <c r="E24" s="3" t="s">
        <v>338</v>
      </c>
      <c r="F24" s="3" t="s">
        <v>339</v>
      </c>
      <c r="G24" s="3">
        <v>932</v>
      </c>
      <c r="H24" s="3" t="s">
        <v>340</v>
      </c>
      <c r="I24" s="3" t="s">
        <v>341</v>
      </c>
      <c r="J24" s="3" t="s">
        <v>342</v>
      </c>
      <c r="K24" s="3" t="s">
        <v>343</v>
      </c>
      <c r="L24" s="3" t="s">
        <v>344</v>
      </c>
      <c r="M24" s="3" t="s">
        <v>345</v>
      </c>
    </row>
    <row r="26" spans="3:13" x14ac:dyDescent="0.2">
      <c r="C26" s="3" t="s">
        <v>346</v>
      </c>
      <c r="D26" s="3" t="s">
        <v>347</v>
      </c>
      <c r="E26" s="3" t="s">
        <v>348</v>
      </c>
      <c r="F26" s="3" t="s">
        <v>349</v>
      </c>
      <c r="G26" s="3" t="s">
        <v>350</v>
      </c>
      <c r="H26" s="3" t="s">
        <v>351</v>
      </c>
      <c r="I26" s="3" t="s">
        <v>352</v>
      </c>
      <c r="J26" s="3" t="s">
        <v>353</v>
      </c>
      <c r="K26" s="3" t="s">
        <v>354</v>
      </c>
      <c r="L26" s="3" t="s">
        <v>355</v>
      </c>
      <c r="M26" s="3" t="s">
        <v>356</v>
      </c>
    </row>
    <row r="27" spans="3:13" x14ac:dyDescent="0.2">
      <c r="C27" s="3" t="s">
        <v>357</v>
      </c>
      <c r="D27" s="3" t="s">
        <v>358</v>
      </c>
      <c r="E27" s="3" t="s">
        <v>359</v>
      </c>
      <c r="F27" s="3" t="s">
        <v>360</v>
      </c>
      <c r="G27" s="3" t="s">
        <v>361</v>
      </c>
      <c r="H27" s="3" t="s">
        <v>362</v>
      </c>
      <c r="I27" s="3" t="s">
        <v>363</v>
      </c>
      <c r="J27" s="3" t="s">
        <v>364</v>
      </c>
      <c r="K27" s="3" t="s">
        <v>365</v>
      </c>
      <c r="L27" s="3" t="s">
        <v>366</v>
      </c>
      <c r="M27" s="3" t="s">
        <v>367</v>
      </c>
    </row>
    <row r="28" spans="3:13" x14ac:dyDescent="0.2">
      <c r="C28" s="3" t="s">
        <v>368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369</v>
      </c>
      <c r="D29" s="3" t="s">
        <v>370</v>
      </c>
      <c r="E29" s="3" t="s">
        <v>371</v>
      </c>
      <c r="F29" s="3" t="s">
        <v>372</v>
      </c>
      <c r="G29" s="3" t="s">
        <v>373</v>
      </c>
      <c r="H29" s="3" t="s">
        <v>374</v>
      </c>
      <c r="I29" s="3" t="s">
        <v>375</v>
      </c>
      <c r="J29" s="3" t="s">
        <v>376</v>
      </c>
      <c r="K29" s="3" t="s">
        <v>377</v>
      </c>
      <c r="L29" s="3" t="s">
        <v>378</v>
      </c>
      <c r="M29" s="3" t="s">
        <v>379</v>
      </c>
    </row>
    <row r="30" spans="3:13" x14ac:dyDescent="0.2">
      <c r="C30" s="3" t="s">
        <v>380</v>
      </c>
      <c r="D30" s="3" t="s">
        <v>381</v>
      </c>
      <c r="E30" s="3" t="s">
        <v>382</v>
      </c>
      <c r="F30" s="3" t="s">
        <v>383</v>
      </c>
      <c r="G30" s="3" t="s">
        <v>384</v>
      </c>
      <c r="H30" s="3" t="s">
        <v>385</v>
      </c>
      <c r="I30" s="3" t="s">
        <v>386</v>
      </c>
      <c r="J30" s="3" t="s">
        <v>387</v>
      </c>
      <c r="K30" s="3" t="s">
        <v>388</v>
      </c>
      <c r="L30" s="3" t="s">
        <v>389</v>
      </c>
      <c r="M30" s="3" t="s">
        <v>390</v>
      </c>
    </row>
    <row r="32" spans="3:13" x14ac:dyDescent="0.2">
      <c r="C32" s="3" t="s">
        <v>391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392</v>
      </c>
      <c r="D33" s="3" t="s">
        <v>381</v>
      </c>
      <c r="E33" s="3" t="s">
        <v>382</v>
      </c>
      <c r="F33" s="3" t="s">
        <v>383</v>
      </c>
      <c r="G33" s="3" t="s">
        <v>384</v>
      </c>
      <c r="H33" s="3" t="s">
        <v>385</v>
      </c>
      <c r="I33" s="3" t="s">
        <v>386</v>
      </c>
      <c r="J33" s="3" t="s">
        <v>387</v>
      </c>
      <c r="K33" s="3" t="s">
        <v>388</v>
      </c>
      <c r="L33" s="3" t="s">
        <v>389</v>
      </c>
      <c r="M33" s="3" t="s">
        <v>390</v>
      </c>
    </row>
    <row r="35" spans="3:13" x14ac:dyDescent="0.2">
      <c r="C35" s="3" t="s">
        <v>393</v>
      </c>
      <c r="D35" s="3" t="s">
        <v>394</v>
      </c>
      <c r="E35" s="3" t="s">
        <v>394</v>
      </c>
      <c r="F35" s="3" t="s">
        <v>394</v>
      </c>
      <c r="G35" s="3" t="s">
        <v>394</v>
      </c>
      <c r="H35" s="3" t="s">
        <v>395</v>
      </c>
      <c r="I35" s="3" t="s">
        <v>396</v>
      </c>
      <c r="J35" s="3" t="s">
        <v>396</v>
      </c>
      <c r="K35" s="3" t="s">
        <v>396</v>
      </c>
      <c r="L35" s="3" t="s">
        <v>396</v>
      </c>
      <c r="M35" s="3" t="s">
        <v>397</v>
      </c>
    </row>
    <row r="36" spans="3:13" x14ac:dyDescent="0.2">
      <c r="C36" s="3" t="s">
        <v>398</v>
      </c>
      <c r="D36" s="3" t="s">
        <v>399</v>
      </c>
      <c r="E36" s="3" t="s">
        <v>400</v>
      </c>
      <c r="F36" s="3" t="s">
        <v>401</v>
      </c>
      <c r="G36" s="3" t="s">
        <v>402</v>
      </c>
      <c r="H36" s="3" t="s">
        <v>403</v>
      </c>
      <c r="I36" s="3" t="s">
        <v>404</v>
      </c>
      <c r="J36" s="3" t="s">
        <v>405</v>
      </c>
      <c r="K36" s="3" t="s">
        <v>406</v>
      </c>
      <c r="L36" s="3" t="s">
        <v>407</v>
      </c>
      <c r="M36" s="3" t="s">
        <v>408</v>
      </c>
    </row>
    <row r="38" spans="3:13" x14ac:dyDescent="0.2">
      <c r="C38" s="3" t="s">
        <v>409</v>
      </c>
      <c r="D38" s="3">
        <v>0.43</v>
      </c>
      <c r="E38" s="3">
        <v>0.75</v>
      </c>
      <c r="F38" s="3">
        <v>-0.11</v>
      </c>
      <c r="G38" s="3">
        <v>-0.14000000000000001</v>
      </c>
      <c r="H38" s="3">
        <v>-0.19</v>
      </c>
      <c r="I38" s="3">
        <v>0.37</v>
      </c>
      <c r="J38" s="3">
        <v>-0.22</v>
      </c>
      <c r="K38" s="3">
        <v>-0.23</v>
      </c>
      <c r="L38" s="3">
        <v>1.17</v>
      </c>
      <c r="M38" s="3">
        <v>2.46</v>
      </c>
    </row>
    <row r="39" spans="3:13" x14ac:dyDescent="0.2">
      <c r="C39" s="3" t="s">
        <v>410</v>
      </c>
      <c r="D39" s="3">
        <v>0.42</v>
      </c>
      <c r="E39" s="3">
        <v>0.72</v>
      </c>
      <c r="F39" s="3">
        <v>-0.11</v>
      </c>
      <c r="G39" s="3">
        <v>-0.14000000000000001</v>
      </c>
      <c r="H39" s="3">
        <v>-0.19</v>
      </c>
      <c r="I39" s="3">
        <v>0.37</v>
      </c>
      <c r="J39" s="3">
        <v>-0.22</v>
      </c>
      <c r="K39" s="3">
        <v>-0.23</v>
      </c>
      <c r="L39" s="3">
        <v>1.1299999999999999</v>
      </c>
      <c r="M39" s="3">
        <v>2.38</v>
      </c>
    </row>
    <row r="40" spans="3:13" x14ac:dyDescent="0.2">
      <c r="C40" s="3" t="s">
        <v>411</v>
      </c>
      <c r="D40" s="3" t="s">
        <v>412</v>
      </c>
      <c r="E40" s="3" t="s">
        <v>413</v>
      </c>
      <c r="F40" s="3" t="s">
        <v>414</v>
      </c>
      <c r="G40" s="3" t="s">
        <v>415</v>
      </c>
      <c r="H40" s="3" t="s">
        <v>416</v>
      </c>
      <c r="I40" s="3" t="s">
        <v>417</v>
      </c>
      <c r="J40" s="3" t="s">
        <v>418</v>
      </c>
      <c r="K40" s="3" t="s">
        <v>419</v>
      </c>
      <c r="L40" s="3" t="s">
        <v>420</v>
      </c>
      <c r="M40" s="3" t="s">
        <v>421</v>
      </c>
    </row>
    <row r="41" spans="3:13" x14ac:dyDescent="0.2">
      <c r="C41" s="3" t="s">
        <v>422</v>
      </c>
      <c r="D41" s="3" t="s">
        <v>423</v>
      </c>
      <c r="E41" s="3" t="s">
        <v>424</v>
      </c>
      <c r="F41" s="3" t="s">
        <v>414</v>
      </c>
      <c r="G41" s="3" t="s">
        <v>415</v>
      </c>
      <c r="H41" s="3" t="s">
        <v>416</v>
      </c>
      <c r="I41" s="3" t="s">
        <v>425</v>
      </c>
      <c r="J41" s="3" t="s">
        <v>418</v>
      </c>
      <c r="K41" s="3" t="s">
        <v>419</v>
      </c>
      <c r="L41" s="3" t="s">
        <v>426</v>
      </c>
      <c r="M41" s="3" t="s">
        <v>427</v>
      </c>
    </row>
    <row r="43" spans="3:13" x14ac:dyDescent="0.2">
      <c r="C43" s="3" t="s">
        <v>428</v>
      </c>
      <c r="D43" s="3" t="s">
        <v>429</v>
      </c>
      <c r="E43" s="3" t="s">
        <v>430</v>
      </c>
      <c r="F43" s="3" t="s">
        <v>431</v>
      </c>
      <c r="G43" s="3" t="s">
        <v>432</v>
      </c>
      <c r="H43" s="3" t="s">
        <v>433</v>
      </c>
      <c r="I43" s="3" t="s">
        <v>434</v>
      </c>
      <c r="J43" s="3" t="s">
        <v>435</v>
      </c>
      <c r="K43" s="3" t="s">
        <v>436</v>
      </c>
      <c r="L43" s="3" t="s">
        <v>437</v>
      </c>
      <c r="M43" s="3" t="s">
        <v>438</v>
      </c>
    </row>
    <row r="44" spans="3:13" x14ac:dyDescent="0.2">
      <c r="C44" s="3" t="s">
        <v>439</v>
      </c>
      <c r="D44" s="3" t="s">
        <v>440</v>
      </c>
      <c r="E44" s="3" t="s">
        <v>441</v>
      </c>
      <c r="F44" s="3" t="s">
        <v>442</v>
      </c>
      <c r="G44" s="3" t="s">
        <v>443</v>
      </c>
      <c r="H44" s="3" t="s">
        <v>444</v>
      </c>
      <c r="I44" s="3" t="s">
        <v>445</v>
      </c>
      <c r="J44" s="3" t="s">
        <v>446</v>
      </c>
      <c r="K44" s="3" t="s">
        <v>447</v>
      </c>
      <c r="L44" s="3" t="s">
        <v>448</v>
      </c>
      <c r="M44" s="3" t="s">
        <v>449</v>
      </c>
    </row>
    <row r="46" spans="3:13" x14ac:dyDescent="0.2">
      <c r="C46" s="3" t="s">
        <v>450</v>
      </c>
      <c r="D46" s="3" t="s">
        <v>451</v>
      </c>
      <c r="E46" s="3" t="s">
        <v>452</v>
      </c>
      <c r="F46" s="3" t="s">
        <v>249</v>
      </c>
      <c r="G46" s="3" t="s">
        <v>453</v>
      </c>
      <c r="H46" s="3" t="s">
        <v>454</v>
      </c>
      <c r="I46" s="3" t="s">
        <v>455</v>
      </c>
      <c r="J46" s="3" t="s">
        <v>456</v>
      </c>
      <c r="K46" s="3" t="s">
        <v>457</v>
      </c>
      <c r="L46" s="3" t="s">
        <v>458</v>
      </c>
      <c r="M46" s="3" t="s">
        <v>256</v>
      </c>
    </row>
    <row r="47" spans="3:13" x14ac:dyDescent="0.2">
      <c r="C47" s="3" t="s">
        <v>459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460</v>
      </c>
      <c r="D48" s="3" t="s">
        <v>440</v>
      </c>
      <c r="E48" s="3" t="s">
        <v>441</v>
      </c>
      <c r="F48" s="3" t="s">
        <v>442</v>
      </c>
      <c r="G48" s="3" t="s">
        <v>443</v>
      </c>
      <c r="H48" s="3" t="s">
        <v>444</v>
      </c>
      <c r="I48" s="3" t="s">
        <v>445</v>
      </c>
      <c r="J48" s="3" t="s">
        <v>446</v>
      </c>
      <c r="K48" s="3" t="s">
        <v>447</v>
      </c>
      <c r="L48" s="3" t="s">
        <v>448</v>
      </c>
      <c r="M48" s="3" t="s">
        <v>449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664D-6531-460E-A2BA-FDA19E4BB44A}">
  <dimension ref="C1:M41"/>
  <sheetViews>
    <sheetView workbookViewId="0">
      <selection activeCell="J30" sqref="J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461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392</v>
      </c>
      <c r="D12" s="3" t="s">
        <v>381</v>
      </c>
      <c r="E12" s="3" t="s">
        <v>382</v>
      </c>
      <c r="F12" s="3" t="s">
        <v>383</v>
      </c>
      <c r="G12" s="3" t="s">
        <v>384</v>
      </c>
      <c r="H12" s="3" t="s">
        <v>385</v>
      </c>
      <c r="I12" s="3" t="s">
        <v>386</v>
      </c>
      <c r="J12" s="3" t="s">
        <v>387</v>
      </c>
      <c r="K12" s="3" t="s">
        <v>388</v>
      </c>
      <c r="L12" s="3" t="s">
        <v>389</v>
      </c>
      <c r="M12" s="3" t="s">
        <v>390</v>
      </c>
    </row>
    <row r="13" spans="3:13" x14ac:dyDescent="0.2">
      <c r="C13" s="3" t="s">
        <v>462</v>
      </c>
      <c r="D13" s="3" t="s">
        <v>463</v>
      </c>
      <c r="E13" s="3" t="s">
        <v>464</v>
      </c>
      <c r="F13" s="3" t="s">
        <v>465</v>
      </c>
      <c r="G13" s="3" t="s">
        <v>466</v>
      </c>
      <c r="H13" s="3" t="s">
        <v>467</v>
      </c>
      <c r="I13" s="3" t="s">
        <v>468</v>
      </c>
      <c r="J13" s="3" t="s">
        <v>469</v>
      </c>
      <c r="K13" s="3" t="s">
        <v>470</v>
      </c>
      <c r="L13" s="3" t="s">
        <v>471</v>
      </c>
      <c r="M13" s="3" t="s">
        <v>472</v>
      </c>
    </row>
    <row r="14" spans="3:13" x14ac:dyDescent="0.2">
      <c r="C14" s="3" t="s">
        <v>473</v>
      </c>
      <c r="D14" s="3">
        <v>888</v>
      </c>
      <c r="E14" s="3">
        <v>932</v>
      </c>
      <c r="F14" s="3">
        <v>919</v>
      </c>
      <c r="G14" s="3" t="s">
        <v>474</v>
      </c>
      <c r="H14" s="3" t="s">
        <v>475</v>
      </c>
      <c r="I14" s="3" t="s">
        <v>476</v>
      </c>
      <c r="J14" s="3" t="s">
        <v>477</v>
      </c>
      <c r="K14" s="3" t="s">
        <v>478</v>
      </c>
      <c r="L14" s="3">
        <v>968</v>
      </c>
      <c r="M14" s="3" t="s">
        <v>479</v>
      </c>
    </row>
    <row r="15" spans="3:13" x14ac:dyDescent="0.2">
      <c r="C15" s="3" t="s">
        <v>480</v>
      </c>
      <c r="D15" s="3" t="s">
        <v>481</v>
      </c>
      <c r="E15" s="3" t="s">
        <v>482</v>
      </c>
      <c r="F15" s="3" t="s">
        <v>483</v>
      </c>
      <c r="G15" s="3" t="s">
        <v>484</v>
      </c>
      <c r="H15" s="3" t="s">
        <v>485</v>
      </c>
      <c r="I15" s="3" t="s">
        <v>486</v>
      </c>
      <c r="J15" s="3" t="s">
        <v>487</v>
      </c>
      <c r="K15" s="3" t="s">
        <v>488</v>
      </c>
      <c r="L15" s="3" t="s">
        <v>489</v>
      </c>
      <c r="M15" s="3" t="s">
        <v>490</v>
      </c>
    </row>
    <row r="16" spans="3:13" x14ac:dyDescent="0.2">
      <c r="C16" s="3" t="s">
        <v>491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492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493</v>
      </c>
      <c r="D18" s="3" t="s">
        <v>494</v>
      </c>
      <c r="E18" s="3" t="s">
        <v>495</v>
      </c>
      <c r="F18" s="3" t="s">
        <v>496</v>
      </c>
      <c r="G18" s="3" t="s">
        <v>497</v>
      </c>
      <c r="H18" s="3" t="s">
        <v>498</v>
      </c>
      <c r="I18" s="3" t="s">
        <v>499</v>
      </c>
      <c r="J18" s="3" t="s">
        <v>500</v>
      </c>
      <c r="K18" s="3" t="s">
        <v>501</v>
      </c>
      <c r="L18" s="3" t="s">
        <v>502</v>
      </c>
      <c r="M18" s="3" t="s">
        <v>503</v>
      </c>
    </row>
    <row r="19" spans="3:13" x14ac:dyDescent="0.2">
      <c r="C19" s="3" t="s">
        <v>504</v>
      </c>
      <c r="D19" s="3" t="s">
        <v>505</v>
      </c>
      <c r="E19" s="3" t="s">
        <v>506</v>
      </c>
      <c r="F19" s="3" t="s">
        <v>507</v>
      </c>
      <c r="G19" s="3" t="s">
        <v>508</v>
      </c>
      <c r="H19" s="3" t="s">
        <v>509</v>
      </c>
      <c r="I19" s="3" t="s">
        <v>510</v>
      </c>
      <c r="J19" s="3" t="s">
        <v>511</v>
      </c>
      <c r="K19" s="3" t="s">
        <v>512</v>
      </c>
      <c r="L19" s="3" t="s">
        <v>513</v>
      </c>
      <c r="M19" s="3" t="s">
        <v>514</v>
      </c>
    </row>
    <row r="20" spans="3:13" x14ac:dyDescent="0.2">
      <c r="C20" s="3" t="s">
        <v>515</v>
      </c>
      <c r="D20" s="3" t="s">
        <v>516</v>
      </c>
      <c r="E20" s="3" t="s">
        <v>517</v>
      </c>
      <c r="F20" s="3" t="s">
        <v>518</v>
      </c>
      <c r="G20" s="3" t="s">
        <v>519</v>
      </c>
      <c r="H20" s="3" t="s">
        <v>520</v>
      </c>
      <c r="I20" s="3" t="s">
        <v>521</v>
      </c>
      <c r="J20" s="3" t="s">
        <v>522</v>
      </c>
      <c r="K20" s="3" t="s">
        <v>523</v>
      </c>
      <c r="L20" s="3" t="s">
        <v>524</v>
      </c>
      <c r="M20" s="3" t="s">
        <v>525</v>
      </c>
    </row>
    <row r="22" spans="3:13" x14ac:dyDescent="0.2">
      <c r="C22" s="3" t="s">
        <v>526</v>
      </c>
      <c r="D22" s="3" t="s">
        <v>527</v>
      </c>
      <c r="E22" s="3" t="s">
        <v>528</v>
      </c>
      <c r="F22" s="3" t="s">
        <v>529</v>
      </c>
      <c r="G22" s="3" t="s">
        <v>530</v>
      </c>
      <c r="H22" s="3" t="s">
        <v>531</v>
      </c>
      <c r="I22" s="3" t="s">
        <v>532</v>
      </c>
      <c r="J22" s="3" t="s">
        <v>533</v>
      </c>
      <c r="K22" s="3" t="s">
        <v>534</v>
      </c>
      <c r="L22" s="3" t="s">
        <v>535</v>
      </c>
      <c r="M22" s="3" t="s">
        <v>536</v>
      </c>
    </row>
    <row r="23" spans="3:13" x14ac:dyDescent="0.2">
      <c r="C23" s="3" t="s">
        <v>537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538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539</v>
      </c>
      <c r="D24" s="3" t="s">
        <v>540</v>
      </c>
      <c r="E24" s="3" t="s">
        <v>541</v>
      </c>
      <c r="F24" s="3" t="s">
        <v>542</v>
      </c>
      <c r="G24" s="3" t="s">
        <v>543</v>
      </c>
      <c r="H24" s="3" t="s">
        <v>544</v>
      </c>
      <c r="I24" s="3">
        <v>-271</v>
      </c>
      <c r="J24" s="3" t="s">
        <v>545</v>
      </c>
      <c r="K24" s="3" t="s">
        <v>546</v>
      </c>
      <c r="L24" s="3" t="s">
        <v>547</v>
      </c>
      <c r="M24" s="3" t="s">
        <v>548</v>
      </c>
    </row>
    <row r="25" spans="3:13" x14ac:dyDescent="0.2">
      <c r="C25" s="3" t="s">
        <v>549</v>
      </c>
      <c r="D25" s="3" t="s">
        <v>550</v>
      </c>
      <c r="E25" s="3" t="s">
        <v>551</v>
      </c>
      <c r="F25" s="3" t="s">
        <v>552</v>
      </c>
      <c r="G25" s="3" t="s">
        <v>553</v>
      </c>
      <c r="H25" s="3" t="s">
        <v>554</v>
      </c>
      <c r="I25" s="3" t="s">
        <v>555</v>
      </c>
      <c r="J25" s="3" t="s">
        <v>556</v>
      </c>
      <c r="K25" s="3" t="s">
        <v>557</v>
      </c>
      <c r="L25" s="3" t="s">
        <v>558</v>
      </c>
      <c r="M25" s="3" t="s">
        <v>559</v>
      </c>
    </row>
    <row r="27" spans="3:13" x14ac:dyDescent="0.2">
      <c r="C27" s="3" t="s">
        <v>560</v>
      </c>
      <c r="D27" s="3" t="s">
        <v>561</v>
      </c>
      <c r="E27" s="3" t="s">
        <v>562</v>
      </c>
      <c r="F27" s="3" t="s">
        <v>562</v>
      </c>
      <c r="G27" s="3" t="s">
        <v>562</v>
      </c>
      <c r="H27" s="3" t="s">
        <v>563</v>
      </c>
      <c r="I27" s="3" t="s">
        <v>564</v>
      </c>
      <c r="J27" s="3" t="s">
        <v>565</v>
      </c>
      <c r="K27" s="3" t="s">
        <v>566</v>
      </c>
      <c r="L27" s="3" t="s">
        <v>567</v>
      </c>
      <c r="M27" s="3" t="s">
        <v>568</v>
      </c>
    </row>
    <row r="28" spans="3:13" x14ac:dyDescent="0.2">
      <c r="C28" s="3" t="s">
        <v>569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570</v>
      </c>
      <c r="D29" s="3" t="s">
        <v>571</v>
      </c>
      <c r="E29" s="3" t="s">
        <v>572</v>
      </c>
      <c r="F29" s="3" t="s">
        <v>573</v>
      </c>
      <c r="G29" s="3" t="s">
        <v>3</v>
      </c>
      <c r="H29" s="3" t="s">
        <v>574</v>
      </c>
      <c r="I29" s="3" t="s">
        <v>575</v>
      </c>
      <c r="J29" s="3" t="s">
        <v>576</v>
      </c>
      <c r="K29" s="3" t="s">
        <v>577</v>
      </c>
      <c r="L29" s="3" t="s">
        <v>3</v>
      </c>
      <c r="M29" s="3" t="s">
        <v>3</v>
      </c>
    </row>
    <row r="30" spans="3:13" x14ac:dyDescent="0.2">
      <c r="C30" s="3" t="s">
        <v>578</v>
      </c>
      <c r="D30" s="3" t="s">
        <v>579</v>
      </c>
      <c r="E30" s="3">
        <v>0</v>
      </c>
      <c r="F30" s="3" t="s">
        <v>580</v>
      </c>
      <c r="G30" s="3" t="s">
        <v>581</v>
      </c>
      <c r="H30" s="3">
        <v>0</v>
      </c>
      <c r="I30" s="3">
        <v>0</v>
      </c>
      <c r="J30" s="3" t="s">
        <v>582</v>
      </c>
      <c r="K30" s="3" t="s">
        <v>583</v>
      </c>
      <c r="L30" s="3" t="s">
        <v>584</v>
      </c>
      <c r="M30" s="3" t="s">
        <v>585</v>
      </c>
    </row>
    <row r="31" spans="3:13" x14ac:dyDescent="0.2">
      <c r="C31" s="3" t="s">
        <v>586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>
        <v>-610</v>
      </c>
      <c r="L31" s="3" t="s">
        <v>587</v>
      </c>
      <c r="M31" s="3" t="s">
        <v>588</v>
      </c>
    </row>
    <row r="32" spans="3:13" x14ac:dyDescent="0.2">
      <c r="C32" s="3" t="s">
        <v>589</v>
      </c>
      <c r="D32" s="3" t="s">
        <v>590</v>
      </c>
      <c r="E32" s="3" t="s">
        <v>591</v>
      </c>
      <c r="F32" s="3">
        <v>-355</v>
      </c>
      <c r="G32" s="3" t="s">
        <v>592</v>
      </c>
      <c r="H32" s="3" t="s">
        <v>593</v>
      </c>
      <c r="I32" s="3">
        <v>-566</v>
      </c>
      <c r="J32" s="3">
        <v>-917</v>
      </c>
      <c r="K32" s="3" t="s">
        <v>594</v>
      </c>
      <c r="L32" s="3" t="s">
        <v>595</v>
      </c>
      <c r="M32" s="3" t="s">
        <v>596</v>
      </c>
    </row>
    <row r="33" spans="3:13" x14ac:dyDescent="0.2">
      <c r="C33" s="3" t="s">
        <v>597</v>
      </c>
      <c r="D33" s="3" t="s">
        <v>598</v>
      </c>
      <c r="E33" s="3" t="s">
        <v>599</v>
      </c>
      <c r="F33" s="3" t="s">
        <v>600</v>
      </c>
      <c r="G33" s="3" t="s">
        <v>601</v>
      </c>
      <c r="H33" s="3" t="s">
        <v>602</v>
      </c>
      <c r="I33" s="3" t="s">
        <v>603</v>
      </c>
      <c r="J33" s="3" t="s">
        <v>604</v>
      </c>
      <c r="K33" s="3" t="s">
        <v>605</v>
      </c>
      <c r="L33" s="3" t="s">
        <v>606</v>
      </c>
      <c r="M33" s="3" t="s">
        <v>607</v>
      </c>
    </row>
    <row r="35" spans="3:13" x14ac:dyDescent="0.2">
      <c r="C35" s="3" t="s">
        <v>608</v>
      </c>
      <c r="D35" s="3">
        <v>46</v>
      </c>
      <c r="E35" s="3">
        <v>96</v>
      </c>
      <c r="F35" s="3">
        <v>54</v>
      </c>
      <c r="G35" s="3">
        <v>57</v>
      </c>
      <c r="H35" s="3">
        <v>47</v>
      </c>
      <c r="I35" s="3">
        <v>48</v>
      </c>
      <c r="J35" s="3">
        <v>53</v>
      </c>
      <c r="K35" s="3">
        <v>70</v>
      </c>
      <c r="L35" s="3">
        <v>60</v>
      </c>
      <c r="M35" s="3">
        <v>63</v>
      </c>
    </row>
    <row r="36" spans="3:13" x14ac:dyDescent="0.2">
      <c r="C36" s="3" t="s">
        <v>609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610</v>
      </c>
      <c r="D37" s="3">
        <v>50</v>
      </c>
      <c r="E37" s="3">
        <v>-42</v>
      </c>
      <c r="F37" s="3">
        <v>3</v>
      </c>
      <c r="G37" s="3">
        <v>-10</v>
      </c>
      <c r="H37" s="3">
        <v>1</v>
      </c>
      <c r="I37" s="3">
        <v>5</v>
      </c>
      <c r="J37" s="3">
        <v>17</v>
      </c>
      <c r="K37" s="3">
        <v>-10</v>
      </c>
      <c r="L37" s="3">
        <v>3</v>
      </c>
      <c r="M37" s="3">
        <v>11</v>
      </c>
    </row>
    <row r="38" spans="3:13" x14ac:dyDescent="0.2">
      <c r="C38" s="3" t="s">
        <v>611</v>
      </c>
      <c r="D38" s="3">
        <v>96</v>
      </c>
      <c r="E38" s="3">
        <v>54</v>
      </c>
      <c r="F38" s="3">
        <v>57</v>
      </c>
      <c r="G38" s="3">
        <v>47</v>
      </c>
      <c r="H38" s="3">
        <v>48</v>
      </c>
      <c r="I38" s="3">
        <v>53</v>
      </c>
      <c r="J38" s="3">
        <v>70</v>
      </c>
      <c r="K38" s="3">
        <v>60</v>
      </c>
      <c r="L38" s="3">
        <v>63</v>
      </c>
      <c r="M38" s="3">
        <v>74</v>
      </c>
    </row>
    <row r="40" spans="3:13" x14ac:dyDescent="0.2">
      <c r="C40" s="3" t="s">
        <v>612</v>
      </c>
      <c r="D40" s="3" t="s">
        <v>613</v>
      </c>
      <c r="E40" s="3" t="s">
        <v>614</v>
      </c>
      <c r="F40" s="3" t="s">
        <v>615</v>
      </c>
      <c r="G40" s="3" t="s">
        <v>616</v>
      </c>
      <c r="H40" s="3" t="s">
        <v>617</v>
      </c>
      <c r="I40" s="3" t="s">
        <v>512</v>
      </c>
      <c r="J40" s="3" t="s">
        <v>618</v>
      </c>
      <c r="K40" s="3" t="s">
        <v>619</v>
      </c>
      <c r="L40" s="3" t="s">
        <v>620</v>
      </c>
      <c r="M40" s="3" t="s">
        <v>621</v>
      </c>
    </row>
    <row r="41" spans="3:13" x14ac:dyDescent="0.2">
      <c r="C41" s="3" t="s">
        <v>622</v>
      </c>
      <c r="D41" s="3" t="s">
        <v>623</v>
      </c>
      <c r="E41" s="3" t="s">
        <v>624</v>
      </c>
      <c r="F41" s="3" t="s">
        <v>625</v>
      </c>
      <c r="G41" s="3" t="s">
        <v>626</v>
      </c>
      <c r="H41" s="3" t="s">
        <v>627</v>
      </c>
      <c r="I41" s="3" t="s">
        <v>628</v>
      </c>
      <c r="J41" s="3" t="s">
        <v>629</v>
      </c>
      <c r="K41" s="3" t="s">
        <v>630</v>
      </c>
      <c r="L41" s="3" t="s">
        <v>631</v>
      </c>
      <c r="M41" s="3" t="s">
        <v>632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69AD-B40A-4F7C-8CD8-B44F0A46944E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633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634</v>
      </c>
      <c r="D12" s="3">
        <v>7.27</v>
      </c>
      <c r="E12" s="3">
        <v>7.82</v>
      </c>
      <c r="F12" s="3">
        <v>4.04</v>
      </c>
      <c r="G12" s="3">
        <v>9.3699999999999992</v>
      </c>
      <c r="H12" s="3">
        <v>4.4000000000000004</v>
      </c>
      <c r="I12" s="3">
        <v>3.04</v>
      </c>
      <c r="J12" s="3">
        <v>2.59</v>
      </c>
      <c r="K12" s="3">
        <v>1.77</v>
      </c>
      <c r="L12" s="3">
        <v>6.46</v>
      </c>
      <c r="M12" s="3">
        <v>9.43</v>
      </c>
    </row>
    <row r="13" spans="3:13" ht="12.75" x14ac:dyDescent="0.2">
      <c r="C13" s="3" t="s">
        <v>635</v>
      </c>
      <c r="D13" s="3" t="s">
        <v>636</v>
      </c>
      <c r="E13" s="3" t="s">
        <v>637</v>
      </c>
      <c r="F13" s="3" t="s">
        <v>638</v>
      </c>
      <c r="G13" s="3" t="s">
        <v>639</v>
      </c>
      <c r="H13" s="3" t="s">
        <v>640</v>
      </c>
      <c r="I13" s="3" t="s">
        <v>641</v>
      </c>
      <c r="J13" s="3" t="s">
        <v>642</v>
      </c>
      <c r="K13" s="3" t="s">
        <v>643</v>
      </c>
      <c r="L13" s="3" t="s">
        <v>644</v>
      </c>
      <c r="M13" s="3" t="s">
        <v>645</v>
      </c>
    </row>
    <row r="14" spans="3:13" ht="12.75" x14ac:dyDescent="0.2"/>
    <row r="15" spans="3:13" ht="12.75" x14ac:dyDescent="0.2">
      <c r="C15" s="3" t="s">
        <v>646</v>
      </c>
      <c r="D15" s="3" t="s">
        <v>647</v>
      </c>
      <c r="E15" s="3" t="s">
        <v>648</v>
      </c>
      <c r="F15" s="3" t="s">
        <v>649</v>
      </c>
      <c r="G15" s="3" t="s">
        <v>650</v>
      </c>
      <c r="H15" s="3" t="s">
        <v>651</v>
      </c>
      <c r="I15" s="3" t="s">
        <v>652</v>
      </c>
      <c r="J15" s="3" t="s">
        <v>653</v>
      </c>
      <c r="K15" s="3" t="s">
        <v>654</v>
      </c>
      <c r="L15" s="3" t="s">
        <v>655</v>
      </c>
      <c r="M15" s="3" t="s">
        <v>656</v>
      </c>
    </row>
    <row r="16" spans="3:13" ht="12.75" x14ac:dyDescent="0.2">
      <c r="C16" s="3" t="s">
        <v>657</v>
      </c>
      <c r="D16" s="3" t="s">
        <v>647</v>
      </c>
      <c r="E16" s="3" t="s">
        <v>648</v>
      </c>
      <c r="F16" s="3" t="s">
        <v>649</v>
      </c>
      <c r="G16" s="3" t="s">
        <v>650</v>
      </c>
      <c r="H16" s="3" t="s">
        <v>651</v>
      </c>
      <c r="I16" s="3" t="s">
        <v>652</v>
      </c>
      <c r="J16" s="3" t="s">
        <v>653</v>
      </c>
      <c r="K16" s="3" t="s">
        <v>654</v>
      </c>
      <c r="L16" s="3" t="s">
        <v>655</v>
      </c>
      <c r="M16" s="3" t="s">
        <v>658</v>
      </c>
    </row>
    <row r="17" spans="3:13" ht="12.75" x14ac:dyDescent="0.2">
      <c r="C17" s="3" t="s">
        <v>659</v>
      </c>
      <c r="D17" s="3" t="s">
        <v>660</v>
      </c>
      <c r="E17" s="3" t="s">
        <v>661</v>
      </c>
      <c r="F17" s="3" t="s">
        <v>662</v>
      </c>
      <c r="G17" s="3" t="s">
        <v>663</v>
      </c>
      <c r="H17" s="3" t="s">
        <v>664</v>
      </c>
      <c r="I17" s="3" t="s">
        <v>665</v>
      </c>
      <c r="J17" s="3" t="s">
        <v>666</v>
      </c>
      <c r="K17" s="3" t="s">
        <v>667</v>
      </c>
      <c r="L17" s="3" t="s">
        <v>668</v>
      </c>
      <c r="M17" s="3" t="s">
        <v>669</v>
      </c>
    </row>
    <row r="18" spans="3:13" ht="12.75" x14ac:dyDescent="0.2">
      <c r="C18" s="3" t="s">
        <v>670</v>
      </c>
      <c r="D18" s="3" t="s">
        <v>671</v>
      </c>
      <c r="E18" s="3" t="s">
        <v>672</v>
      </c>
      <c r="F18" s="3" t="s">
        <v>673</v>
      </c>
      <c r="G18" s="3" t="s">
        <v>674</v>
      </c>
      <c r="H18" s="3" t="s">
        <v>675</v>
      </c>
      <c r="I18" s="3" t="s">
        <v>676</v>
      </c>
      <c r="J18" s="3" t="s">
        <v>677</v>
      </c>
      <c r="K18" s="3" t="s">
        <v>678</v>
      </c>
      <c r="L18" s="3" t="s">
        <v>679</v>
      </c>
      <c r="M18" s="3" t="s">
        <v>680</v>
      </c>
    </row>
    <row r="19" spans="3:13" ht="12.75" x14ac:dyDescent="0.2">
      <c r="C19" s="3" t="s">
        <v>681</v>
      </c>
      <c r="D19" s="3" t="s">
        <v>682</v>
      </c>
      <c r="E19" s="3" t="s">
        <v>683</v>
      </c>
      <c r="F19" s="3" t="s">
        <v>684</v>
      </c>
      <c r="G19" s="3" t="s">
        <v>685</v>
      </c>
      <c r="H19" s="3" t="s">
        <v>686</v>
      </c>
      <c r="I19" s="3" t="s">
        <v>687</v>
      </c>
      <c r="J19" s="3" t="s">
        <v>688</v>
      </c>
      <c r="K19" s="3" t="s">
        <v>689</v>
      </c>
      <c r="L19" s="3" t="s">
        <v>690</v>
      </c>
      <c r="M19" s="3" t="s">
        <v>691</v>
      </c>
    </row>
    <row r="20" spans="3:13" ht="12.75" x14ac:dyDescent="0.2">
      <c r="C20" s="3" t="s">
        <v>692</v>
      </c>
      <c r="D20" s="3" t="s">
        <v>693</v>
      </c>
      <c r="E20" s="3" t="s">
        <v>694</v>
      </c>
      <c r="F20" s="3" t="s">
        <v>695</v>
      </c>
      <c r="G20" s="3" t="s">
        <v>696</v>
      </c>
      <c r="H20" s="3" t="s">
        <v>697</v>
      </c>
      <c r="I20" s="3" t="s">
        <v>698</v>
      </c>
      <c r="J20" s="3" t="s">
        <v>699</v>
      </c>
      <c r="K20" s="3" t="s">
        <v>700</v>
      </c>
      <c r="L20" s="3" t="s">
        <v>701</v>
      </c>
      <c r="M20" s="3" t="s">
        <v>665</v>
      </c>
    </row>
    <row r="21" spans="3:13" ht="12.75" x14ac:dyDescent="0.2">
      <c r="C21" s="3" t="s">
        <v>702</v>
      </c>
      <c r="D21" s="3" t="s">
        <v>703</v>
      </c>
      <c r="E21" s="3" t="s">
        <v>704</v>
      </c>
      <c r="F21" s="3" t="s">
        <v>705</v>
      </c>
      <c r="G21" s="3" t="s">
        <v>706</v>
      </c>
      <c r="H21" s="3" t="s">
        <v>707</v>
      </c>
      <c r="I21" s="3" t="s">
        <v>708</v>
      </c>
      <c r="J21" s="3" t="s">
        <v>708</v>
      </c>
      <c r="K21" s="3" t="s">
        <v>708</v>
      </c>
      <c r="L21" s="3" t="s">
        <v>709</v>
      </c>
      <c r="M21" s="3" t="s">
        <v>710</v>
      </c>
    </row>
    <row r="22" spans="3:13" ht="12.75" x14ac:dyDescent="0.2">
      <c r="C22" s="3" t="s">
        <v>711</v>
      </c>
      <c r="D22" s="3" t="s">
        <v>664</v>
      </c>
      <c r="E22" s="3" t="s">
        <v>712</v>
      </c>
      <c r="F22" s="3" t="s">
        <v>713</v>
      </c>
      <c r="G22" s="3" t="s">
        <v>675</v>
      </c>
      <c r="H22" s="3" t="s">
        <v>714</v>
      </c>
      <c r="I22" s="3" t="s">
        <v>715</v>
      </c>
      <c r="J22" s="3" t="s">
        <v>680</v>
      </c>
      <c r="K22" s="3" t="s">
        <v>680</v>
      </c>
      <c r="L22" s="3" t="s">
        <v>691</v>
      </c>
      <c r="M22" s="3" t="s">
        <v>716</v>
      </c>
    </row>
    <row r="23" spans="3:13" ht="12.75" x14ac:dyDescent="0.2"/>
    <row r="24" spans="3:13" ht="12.75" x14ac:dyDescent="0.2">
      <c r="C24" s="3" t="s">
        <v>717</v>
      </c>
      <c r="D24" s="3" t="s">
        <v>718</v>
      </c>
      <c r="E24" s="3" t="s">
        <v>719</v>
      </c>
      <c r="F24" s="3" t="s">
        <v>720</v>
      </c>
      <c r="G24" s="3" t="s">
        <v>721</v>
      </c>
      <c r="H24" s="3" t="s">
        <v>722</v>
      </c>
      <c r="I24" s="3" t="s">
        <v>723</v>
      </c>
      <c r="J24" s="3" t="s">
        <v>724</v>
      </c>
      <c r="K24" s="3" t="s">
        <v>725</v>
      </c>
      <c r="L24" s="3" t="s">
        <v>679</v>
      </c>
      <c r="M24" s="3" t="s">
        <v>726</v>
      </c>
    </row>
    <row r="25" spans="3:13" ht="12.75" x14ac:dyDescent="0.2">
      <c r="C25" s="3" t="s">
        <v>727</v>
      </c>
      <c r="D25" s="3" t="s">
        <v>706</v>
      </c>
      <c r="E25" s="3" t="s">
        <v>704</v>
      </c>
      <c r="F25" s="3" t="s">
        <v>708</v>
      </c>
      <c r="G25" s="3" t="s">
        <v>716</v>
      </c>
      <c r="H25" s="3" t="s">
        <v>705</v>
      </c>
      <c r="I25" s="3" t="s">
        <v>728</v>
      </c>
      <c r="J25" s="3" t="s">
        <v>729</v>
      </c>
      <c r="K25" s="3" t="s">
        <v>730</v>
      </c>
      <c r="L25" s="3" t="s">
        <v>709</v>
      </c>
      <c r="M25" s="3" t="s">
        <v>707</v>
      </c>
    </row>
    <row r="26" spans="3:13" ht="12.75" x14ac:dyDescent="0.2">
      <c r="C26" s="3" t="s">
        <v>731</v>
      </c>
      <c r="D26" s="3" t="s">
        <v>662</v>
      </c>
      <c r="E26" s="3" t="s">
        <v>732</v>
      </c>
      <c r="F26" s="3" t="s">
        <v>733</v>
      </c>
      <c r="G26" s="3" t="s">
        <v>734</v>
      </c>
      <c r="H26" s="3" t="s">
        <v>713</v>
      </c>
      <c r="I26" s="3" t="s">
        <v>680</v>
      </c>
      <c r="J26" s="3" t="s">
        <v>735</v>
      </c>
      <c r="K26" s="3" t="s">
        <v>736</v>
      </c>
      <c r="L26" s="3" t="s">
        <v>737</v>
      </c>
      <c r="M26" s="3" t="s">
        <v>738</v>
      </c>
    </row>
    <row r="27" spans="3:13" ht="12.75" x14ac:dyDescent="0.2">
      <c r="C27" s="3" t="s">
        <v>739</v>
      </c>
      <c r="D27" s="3" t="s">
        <v>714</v>
      </c>
      <c r="E27" s="3" t="s">
        <v>740</v>
      </c>
      <c r="F27" s="3" t="s">
        <v>741</v>
      </c>
      <c r="G27" s="3" t="s">
        <v>742</v>
      </c>
      <c r="H27" s="3" t="s">
        <v>743</v>
      </c>
      <c r="I27" s="3" t="s">
        <v>744</v>
      </c>
      <c r="J27" s="3" t="s">
        <v>703</v>
      </c>
      <c r="K27" s="3" t="s">
        <v>710</v>
      </c>
      <c r="L27" s="3" t="s">
        <v>735</v>
      </c>
      <c r="M27" s="3" t="s">
        <v>744</v>
      </c>
    </row>
    <row r="28" spans="3:13" ht="12.75" x14ac:dyDescent="0.2"/>
    <row r="29" spans="3:13" ht="12.75" x14ac:dyDescent="0.2">
      <c r="C29" s="3" t="s">
        <v>745</v>
      </c>
      <c r="D29" s="3">
        <v>5</v>
      </c>
      <c r="E29" s="3">
        <v>5.4</v>
      </c>
      <c r="F29" s="3">
        <v>4.9000000000000004</v>
      </c>
      <c r="G29" s="3">
        <v>5.3</v>
      </c>
      <c r="H29" s="3">
        <v>5.7</v>
      </c>
      <c r="I29" s="3">
        <v>5.8</v>
      </c>
      <c r="J29" s="3">
        <v>4.5999999999999996</v>
      </c>
      <c r="K29" s="3">
        <v>4.3</v>
      </c>
      <c r="L29" s="3">
        <v>6.4</v>
      </c>
      <c r="M29" s="3">
        <v>9.4</v>
      </c>
    </row>
    <row r="30" spans="3:13" ht="12.75" x14ac:dyDescent="0.2">
      <c r="C30" s="3" t="s">
        <v>746</v>
      </c>
      <c r="D30" s="3">
        <v>7</v>
      </c>
      <c r="E30" s="3">
        <v>7</v>
      </c>
      <c r="F30" s="3">
        <v>4</v>
      </c>
      <c r="G30" s="3">
        <v>4</v>
      </c>
      <c r="H30" s="3">
        <v>5</v>
      </c>
      <c r="I30" s="3">
        <v>7</v>
      </c>
      <c r="J30" s="3">
        <v>4</v>
      </c>
      <c r="K30" s="3">
        <v>3</v>
      </c>
      <c r="L30" s="3">
        <v>8</v>
      </c>
      <c r="M30" s="3">
        <v>9</v>
      </c>
    </row>
    <row r="31" spans="3:13" ht="12.75" x14ac:dyDescent="0.2">
      <c r="C31" s="3" t="s">
        <v>747</v>
      </c>
      <c r="D31" s="3" t="s">
        <v>3</v>
      </c>
      <c r="E31" s="3" t="s">
        <v>3</v>
      </c>
      <c r="F31" s="3" t="s">
        <v>3</v>
      </c>
      <c r="G31" s="3" t="s">
        <v>3</v>
      </c>
      <c r="H31" s="3">
        <v>0.1</v>
      </c>
      <c r="I31" s="3">
        <v>0.1</v>
      </c>
      <c r="J31" s="3">
        <v>0.105</v>
      </c>
      <c r="K31" s="3">
        <v>0.02</v>
      </c>
      <c r="L31" s="3">
        <v>0.04</v>
      </c>
      <c r="M31" s="3">
        <v>0.28000000000000003</v>
      </c>
    </row>
    <row r="32" spans="3:13" ht="12.75" x14ac:dyDescent="0.2">
      <c r="C32" s="3" t="s">
        <v>748</v>
      </c>
      <c r="D32" s="3" t="s">
        <v>749</v>
      </c>
      <c r="E32" s="3" t="s">
        <v>749</v>
      </c>
      <c r="F32" s="3" t="s">
        <v>749</v>
      </c>
      <c r="G32" s="3" t="s">
        <v>749</v>
      </c>
      <c r="H32" s="3" t="s">
        <v>750</v>
      </c>
      <c r="I32" s="3" t="s">
        <v>751</v>
      </c>
      <c r="J32" s="3" t="s">
        <v>752</v>
      </c>
      <c r="K32" s="3" t="s">
        <v>753</v>
      </c>
      <c r="L32" s="3" t="s">
        <v>754</v>
      </c>
      <c r="M32" s="3" t="s">
        <v>755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D189-73F7-4C92-92FE-D31128220667}">
  <dimension ref="A3:BJ22"/>
  <sheetViews>
    <sheetView showGridLines="0" tabSelected="1" topLeftCell="X1" workbookViewId="0">
      <selection activeCell="AN23" sqref="AN23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756</v>
      </c>
      <c r="C3" s="9"/>
      <c r="D3" s="9"/>
      <c r="E3" s="9"/>
      <c r="F3" s="9"/>
      <c r="H3" s="9" t="s">
        <v>757</v>
      </c>
      <c r="I3" s="9"/>
      <c r="J3" s="9"/>
      <c r="K3" s="9"/>
      <c r="L3" s="9"/>
      <c r="N3" s="11" t="s">
        <v>758</v>
      </c>
      <c r="O3" s="11"/>
      <c r="P3" s="11"/>
      <c r="Q3" s="11"/>
      <c r="R3" s="11"/>
      <c r="S3" s="11"/>
      <c r="T3" s="11"/>
      <c r="V3" s="9" t="s">
        <v>759</v>
      </c>
      <c r="W3" s="9"/>
      <c r="X3" s="9"/>
      <c r="Y3" s="9"/>
      <c r="AA3" s="9" t="s">
        <v>760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761</v>
      </c>
      <c r="C4" s="15" t="s">
        <v>762</v>
      </c>
      <c r="D4" s="14" t="s">
        <v>763</v>
      </c>
      <c r="E4" s="15" t="s">
        <v>764</v>
      </c>
      <c r="F4" s="14" t="s">
        <v>765</v>
      </c>
      <c r="H4" s="16" t="s">
        <v>766</v>
      </c>
      <c r="I4" s="17" t="s">
        <v>767</v>
      </c>
      <c r="J4" s="16" t="s">
        <v>768</v>
      </c>
      <c r="K4" s="17" t="s">
        <v>769</v>
      </c>
      <c r="L4" s="16" t="s">
        <v>770</v>
      </c>
      <c r="N4" s="18" t="s">
        <v>771</v>
      </c>
      <c r="O4" s="19" t="s">
        <v>772</v>
      </c>
      <c r="P4" s="18" t="s">
        <v>773</v>
      </c>
      <c r="Q4" s="19" t="s">
        <v>774</v>
      </c>
      <c r="R4" s="18" t="s">
        <v>775</v>
      </c>
      <c r="S4" s="19" t="s">
        <v>776</v>
      </c>
      <c r="T4" s="18" t="s">
        <v>777</v>
      </c>
      <c r="V4" s="19" t="s">
        <v>778</v>
      </c>
      <c r="W4" s="18" t="s">
        <v>779</v>
      </c>
      <c r="X4" s="19" t="s">
        <v>780</v>
      </c>
      <c r="Y4" s="18" t="s">
        <v>781</v>
      </c>
      <c r="AA4" s="20" t="s">
        <v>428</v>
      </c>
      <c r="AB4" s="21" t="s">
        <v>659</v>
      </c>
      <c r="AC4" s="20" t="s">
        <v>670</v>
      </c>
      <c r="AD4" s="21" t="s">
        <v>692</v>
      </c>
      <c r="AE4" s="20" t="s">
        <v>702</v>
      </c>
      <c r="AF4" s="21" t="s">
        <v>711</v>
      </c>
      <c r="AG4" s="20" t="s">
        <v>717</v>
      </c>
      <c r="AH4" s="21" t="s">
        <v>727</v>
      </c>
      <c r="AI4" s="20" t="s">
        <v>747</v>
      </c>
      <c r="AJ4" s="22"/>
      <c r="AK4" s="21" t="s">
        <v>745</v>
      </c>
      <c r="AL4" s="20" t="s">
        <v>746</v>
      </c>
    </row>
    <row r="5" spans="1:62" ht="63" x14ac:dyDescent="0.2">
      <c r="A5" s="23" t="s">
        <v>782</v>
      </c>
      <c r="B5" s="18" t="s">
        <v>783</v>
      </c>
      <c r="C5" s="24" t="s">
        <v>784</v>
      </c>
      <c r="D5" s="25" t="s">
        <v>785</v>
      </c>
      <c r="E5" s="19" t="s">
        <v>786</v>
      </c>
      <c r="F5" s="18" t="s">
        <v>783</v>
      </c>
      <c r="H5" s="19" t="s">
        <v>787</v>
      </c>
      <c r="I5" s="18" t="s">
        <v>788</v>
      </c>
      <c r="J5" s="19" t="s">
        <v>789</v>
      </c>
      <c r="K5" s="18" t="s">
        <v>790</v>
      </c>
      <c r="L5" s="19" t="s">
        <v>791</v>
      </c>
      <c r="N5" s="18" t="s">
        <v>792</v>
      </c>
      <c r="O5" s="19" t="s">
        <v>793</v>
      </c>
      <c r="P5" s="18" t="s">
        <v>794</v>
      </c>
      <c r="Q5" s="19" t="s">
        <v>795</v>
      </c>
      <c r="R5" s="18" t="s">
        <v>796</v>
      </c>
      <c r="S5" s="19" t="s">
        <v>797</v>
      </c>
      <c r="T5" s="18" t="s">
        <v>798</v>
      </c>
      <c r="V5" s="19" t="s">
        <v>799</v>
      </c>
      <c r="W5" s="18" t="s">
        <v>800</v>
      </c>
      <c r="X5" s="19" t="s">
        <v>801</v>
      </c>
      <c r="Y5" s="18" t="s">
        <v>802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0.39265763774464496</v>
      </c>
      <c r="C7" s="31">
        <f>(sheet!D18-sheet!D15)/sheet!D35</f>
        <v>0.39265763774464496</v>
      </c>
      <c r="D7" s="31">
        <f>sheet!D12/sheet!D35</f>
        <v>9.6451392516979468E-4</v>
      </c>
      <c r="E7" s="31">
        <f>Sheet2!D20/sheet!D35</f>
        <v>1.711570148294016</v>
      </c>
      <c r="F7" s="31">
        <f>sheet!D18/sheet!D35</f>
        <v>0.39265763774464496</v>
      </c>
      <c r="G7" s="29"/>
      <c r="H7" s="32">
        <f>Sheet1!D33/sheet!D51</f>
        <v>7.1534173295162526E-2</v>
      </c>
      <c r="I7" s="32">
        <f>Sheet1!D33/Sheet1!D12</f>
        <v>0.2263015878506936</v>
      </c>
      <c r="J7" s="32">
        <f>Sheet1!D12/sheet!D27</f>
        <v>0.18220255387382914</v>
      </c>
      <c r="K7" s="32">
        <f>Sheet1!D30/sheet!D27</f>
        <v>4.1232727252099075E-2</v>
      </c>
      <c r="L7" s="32">
        <f>Sheet1!D38</f>
        <v>0.43</v>
      </c>
      <c r="M7" s="29"/>
      <c r="N7" s="32">
        <f>sheet!D40/sheet!D27</f>
        <v>0.42359399217538141</v>
      </c>
      <c r="O7" s="32">
        <f>sheet!D51/sheet!D27</f>
        <v>0.57640600782461859</v>
      </c>
      <c r="P7" s="32">
        <f>sheet!D40/sheet!D51</f>
        <v>0.73488823229661249</v>
      </c>
      <c r="Q7" s="31">
        <f>Sheet1!D24/Sheet1!D26</f>
        <v>-5.0156773415516547</v>
      </c>
      <c r="R7" s="31">
        <f>ABS(Sheet2!D20/(Sheet1!D26+Sheet2!D30))</f>
        <v>1.4206040794542938</v>
      </c>
      <c r="S7" s="31">
        <f>sheet!D40/Sheet1!D43</f>
        <v>3.588987033516331</v>
      </c>
      <c r="T7" s="31">
        <f>Sheet2!D20/sheet!D40</f>
        <v>0.25348897767262607</v>
      </c>
      <c r="V7" s="31" t="e">
        <f>ABS(Sheet1!D15/sheet!D15)</f>
        <v>#DIV/0!</v>
      </c>
      <c r="W7" s="31">
        <f>Sheet1!D12/sheet!D14</f>
        <v>7.8080600723893898</v>
      </c>
      <c r="X7" s="31">
        <f>Sheet1!D12/sheet!D27</f>
        <v>0.18220255387382914</v>
      </c>
      <c r="Y7" s="31">
        <f>Sheet1!D12/(sheet!D18-sheet!D35)</f>
        <v>-4.7819685690653433</v>
      </c>
      <c r="AA7" s="17" t="str">
        <f>Sheet1!D43</f>
        <v>187,252</v>
      </c>
      <c r="AB7" s="17" t="str">
        <f>Sheet3!D17</f>
        <v>8.8x</v>
      </c>
      <c r="AC7" s="17" t="str">
        <f>Sheet3!D18</f>
        <v>22.6x</v>
      </c>
      <c r="AD7" s="17" t="str">
        <f>Sheet3!D20</f>
        <v>-15.0x</v>
      </c>
      <c r="AE7" s="17" t="str">
        <f>Sheet3!D21</f>
        <v>1.2x</v>
      </c>
      <c r="AF7" s="17" t="str">
        <f>Sheet3!D22</f>
        <v>5.6x</v>
      </c>
      <c r="AG7" s="17" t="str">
        <f>Sheet3!D24</f>
        <v>33.9x</v>
      </c>
      <c r="AH7" s="17" t="str">
        <f>Sheet3!D25</f>
        <v>1.3x</v>
      </c>
      <c r="AI7" s="17" t="str">
        <f>Sheet3!D31</f>
        <v/>
      </c>
      <c r="AK7" s="17">
        <f>Sheet3!D29</f>
        <v>5</v>
      </c>
      <c r="AL7" s="17">
        <f>Sheet3!D30</f>
        <v>7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0.32298405245832196</v>
      </c>
      <c r="C8" s="34">
        <f>(sheet!E18-sheet!E15)/sheet!E35</f>
        <v>0.32298405245832196</v>
      </c>
      <c r="D8" s="34">
        <f>sheet!E12/sheet!E35</f>
        <v>4.76572911242708E-4</v>
      </c>
      <c r="E8" s="34">
        <f>Sheet2!E20/sheet!E35</f>
        <v>2.7350078105004898</v>
      </c>
      <c r="F8" s="34">
        <f>sheet!E18/sheet!E35</f>
        <v>0.32298405245832196</v>
      </c>
      <c r="G8" s="29"/>
      <c r="H8" s="35">
        <f>Sheet1!E33/sheet!E51</f>
        <v>0.10332312793269678</v>
      </c>
      <c r="I8" s="35">
        <f>Sheet1!E33/Sheet1!E12</f>
        <v>0.26211403740096539</v>
      </c>
      <c r="J8" s="35">
        <f>Sheet1!E12/sheet!E27</f>
        <v>0.22728386182166907</v>
      </c>
      <c r="K8" s="35">
        <f>Sheet1!E30/sheet!E27</f>
        <v>5.9574290658160819E-2</v>
      </c>
      <c r="L8" s="35">
        <f>Sheet1!E38</f>
        <v>0.75</v>
      </c>
      <c r="M8" s="29"/>
      <c r="N8" s="35">
        <f>sheet!E40/sheet!E27</f>
        <v>0.42341766214272314</v>
      </c>
      <c r="O8" s="35">
        <f>sheet!E51/sheet!E27</f>
        <v>0.57658233785727686</v>
      </c>
      <c r="P8" s="35">
        <f>sheet!E40/sheet!E51</f>
        <v>0.73435766991449702</v>
      </c>
      <c r="Q8" s="34">
        <f>Sheet1!E24/Sheet1!E26</f>
        <v>-8.7042045005921835</v>
      </c>
      <c r="R8" s="34">
        <f>ABS(Sheet2!E20/(Sheet1!E26+Sheet2!E30))</f>
        <v>15.293180023687327</v>
      </c>
      <c r="S8" s="34">
        <f>sheet!E40/Sheet1!E43</f>
        <v>2.5756801400069116</v>
      </c>
      <c r="T8" s="34">
        <f>Sheet2!E20/sheet!E40</f>
        <v>0.38146215609740486</v>
      </c>
      <c r="U8" s="12"/>
      <c r="V8" s="34" t="e">
        <f>ABS(Sheet1!E15/sheet!E15)</f>
        <v>#DIV/0!</v>
      </c>
      <c r="W8" s="34">
        <f>Sheet1!E12/sheet!E14</f>
        <v>12.484183103833271</v>
      </c>
      <c r="X8" s="34">
        <f>Sheet1!E12/sheet!E27</f>
        <v>0.22728386182166907</v>
      </c>
      <c r="Y8" s="34">
        <f>Sheet1!E12/(sheet!E18-sheet!E35)</f>
        <v>-5.6847038273021173</v>
      </c>
      <c r="Z8" s="12"/>
      <c r="AA8" s="36" t="str">
        <f>Sheet1!E43</f>
        <v>315,413</v>
      </c>
      <c r="AB8" s="36" t="str">
        <f>Sheet3!E17</f>
        <v>5.7x</v>
      </c>
      <c r="AC8" s="36" t="str">
        <f>Sheet3!E18</f>
        <v>10.0x</v>
      </c>
      <c r="AD8" s="36" t="str">
        <f>Sheet3!E20</f>
        <v>-12.4x</v>
      </c>
      <c r="AE8" s="36" t="str">
        <f>Sheet3!E21</f>
        <v>1.1x</v>
      </c>
      <c r="AF8" s="36" t="str">
        <f>Sheet3!E22</f>
        <v>4.1x</v>
      </c>
      <c r="AG8" s="36" t="str">
        <f>Sheet3!E24</f>
        <v>9.1x</v>
      </c>
      <c r="AH8" s="36" t="str">
        <f>Sheet3!E25</f>
        <v>1.1x</v>
      </c>
      <c r="AI8" s="36" t="str">
        <f>Sheet3!E31</f>
        <v/>
      </c>
      <c r="AK8" s="36">
        <f>Sheet3!E29</f>
        <v>5.4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0.54736886348352387</v>
      </c>
      <c r="C9" s="31">
        <f>(sheet!F18-sheet!F15)/sheet!F35</f>
        <v>0.54736886348352387</v>
      </c>
      <c r="D9" s="31">
        <f>sheet!F12/sheet!F35</f>
        <v>1.1978816408876934E-3</v>
      </c>
      <c r="E9" s="31">
        <f>Sheet2!F20/sheet!F35</f>
        <v>3.1270385003362473</v>
      </c>
      <c r="F9" s="31">
        <f>sheet!F18/sheet!F35</f>
        <v>0.54736886348352387</v>
      </c>
      <c r="G9" s="29"/>
      <c r="H9" s="32">
        <f>Sheet1!F33/sheet!F51</f>
        <v>-1.1070305544074564E-2</v>
      </c>
      <c r="I9" s="32">
        <f>Sheet1!F33/Sheet1!F12</f>
        <v>-3.9770274336398959E-2</v>
      </c>
      <c r="J9" s="32">
        <f>Sheet1!F12/sheet!F27</f>
        <v>0.15096281030703973</v>
      </c>
      <c r="K9" s="32">
        <f>Sheet1!F30/sheet!F27</f>
        <v>-6.0038323805047264E-3</v>
      </c>
      <c r="L9" s="32">
        <f>Sheet1!F38</f>
        <v>-0.11</v>
      </c>
      <c r="M9" s="29"/>
      <c r="N9" s="32">
        <f>sheet!F40/sheet!F27</f>
        <v>0.45766335386123941</v>
      </c>
      <c r="O9" s="32">
        <f>sheet!F51/sheet!F27</f>
        <v>0.54233664613876065</v>
      </c>
      <c r="P9" s="32">
        <f>sheet!F40/sheet!F51</f>
        <v>0.84387318673675438</v>
      </c>
      <c r="Q9" s="31">
        <f>Sheet1!F24/Sheet1!F26</f>
        <v>-1.4656013456686292</v>
      </c>
      <c r="R9" s="31">
        <f>ABS(Sheet2!F20/(Sheet1!F26+Sheet2!F30))</f>
        <v>0.96778536585365849</v>
      </c>
      <c r="S9" s="31">
        <f>sheet!F40/Sheet1!F43</f>
        <v>5.1379295054070981</v>
      </c>
      <c r="T9" s="31">
        <f>Sheet2!F20/sheet!F40</f>
        <v>0.16052512624886858</v>
      </c>
      <c r="V9" s="31" t="e">
        <f>ABS(Sheet1!F15/sheet!F15)</f>
        <v>#DIV/0!</v>
      </c>
      <c r="W9" s="31">
        <f>Sheet1!F12/sheet!F14</f>
        <v>13.060914139256727</v>
      </c>
      <c r="X9" s="31">
        <f>Sheet1!F12/sheet!F27</f>
        <v>0.15096281030703973</v>
      </c>
      <c r="Y9" s="31">
        <f>Sheet1!F12/(sheet!F18-sheet!F35)</f>
        <v>-14.196118488253319</v>
      </c>
      <c r="AA9" s="17" t="str">
        <f>Sheet1!F43</f>
        <v>180,411</v>
      </c>
      <c r="AB9" s="17" t="str">
        <f>Sheet3!F17</f>
        <v>6.4x</v>
      </c>
      <c r="AC9" s="17" t="str">
        <f>Sheet3!F18</f>
        <v>24.4x</v>
      </c>
      <c r="AD9" s="17" t="str">
        <f>Sheet3!F20</f>
        <v>-7.4x</v>
      </c>
      <c r="AE9" s="17" t="str">
        <f>Sheet3!F21</f>
        <v>0.7x</v>
      </c>
      <c r="AF9" s="17" t="str">
        <f>Sheet3!F22</f>
        <v>4.0x</v>
      </c>
      <c r="AG9" s="17" t="str">
        <f>Sheet3!F24</f>
        <v>60.2x</v>
      </c>
      <c r="AH9" s="17" t="str">
        <f>Sheet3!F25</f>
        <v>0.6x</v>
      </c>
      <c r="AI9" s="17" t="str">
        <f>Sheet3!F31</f>
        <v/>
      </c>
      <c r="AK9" s="17">
        <f>Sheet3!F29</f>
        <v>4.9000000000000004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0.63634931264032768</v>
      </c>
      <c r="C10" s="34">
        <f>(sheet!G18-sheet!G15)/sheet!G35</f>
        <v>0.63634931264032768</v>
      </c>
      <c r="D10" s="34">
        <f>sheet!G12/sheet!G35</f>
        <v>4.6283530941032812E-4</v>
      </c>
      <c r="E10" s="34">
        <f>Sheet2!G20/sheet!G35</f>
        <v>1.3837200141804862</v>
      </c>
      <c r="F10" s="34">
        <f>sheet!G18/sheet!G35</f>
        <v>0.63634931264032768</v>
      </c>
      <c r="G10" s="29"/>
      <c r="H10" s="35">
        <f>Sheet1!G33/sheet!G51</f>
        <v>-1.3870783689303565E-2</v>
      </c>
      <c r="I10" s="35">
        <f>Sheet1!G33/Sheet1!G12</f>
        <v>-7.6845346175100651E-2</v>
      </c>
      <c r="J10" s="35">
        <f>Sheet1!G12/sheet!G27</f>
        <v>0.11683454118622801</v>
      </c>
      <c r="K10" s="35">
        <f>Sheet1!G30/sheet!G27</f>
        <v>-8.9781907626647461E-3</v>
      </c>
      <c r="L10" s="35">
        <f>Sheet1!G38</f>
        <v>-0.14000000000000001</v>
      </c>
      <c r="M10" s="29"/>
      <c r="N10" s="35">
        <f>sheet!G40/sheet!G27</f>
        <v>0.35272649593776989</v>
      </c>
      <c r="O10" s="35">
        <f>sheet!G51/sheet!G27</f>
        <v>0.64727350406223005</v>
      </c>
      <c r="P10" s="35">
        <f>sheet!G40/sheet!G51</f>
        <v>0.54494196614582591</v>
      </c>
      <c r="Q10" s="34">
        <f>Sheet1!G24/Sheet1!G26</f>
        <v>-2.9688147039148856E-2</v>
      </c>
      <c r="R10" s="34">
        <f>ABS(Sheet2!G20/(Sheet1!G26+Sheet2!G30))</f>
        <v>1.7361768376311271</v>
      </c>
      <c r="S10" s="34">
        <f>sheet!G40/Sheet1!G43</f>
        <v>5.7649981608446845</v>
      </c>
      <c r="T10" s="34">
        <f>Sheet2!G20/sheet!G40</f>
        <v>0.1469734846503844</v>
      </c>
      <c r="U10" s="12"/>
      <c r="V10" s="34" t="e">
        <f>ABS(Sheet1!G15/sheet!G15)</f>
        <v>#DIV/0!</v>
      </c>
      <c r="W10" s="34">
        <f>Sheet1!G12/sheet!G14</f>
        <v>5.0609697628332162</v>
      </c>
      <c r="X10" s="34">
        <f>Sheet1!G12/sheet!G27</f>
        <v>0.11683454118622801</v>
      </c>
      <c r="Y10" s="34">
        <f>Sheet1!G12/(sheet!G18-sheet!G35)</f>
        <v>-8.5754711871750438</v>
      </c>
      <c r="Z10" s="12"/>
      <c r="AA10" s="36" t="str">
        <f>Sheet1!G43</f>
        <v>165,837</v>
      </c>
      <c r="AB10" s="36" t="str">
        <f>Sheet3!G17</f>
        <v>23.4x</v>
      </c>
      <c r="AC10" s="36" t="str">
        <f>Sheet3!G18</f>
        <v>-384.0x</v>
      </c>
      <c r="AD10" s="36" t="str">
        <f>Sheet3!G20</f>
        <v>-4.8x</v>
      </c>
      <c r="AE10" s="36" t="str">
        <f>Sheet3!G21</f>
        <v>1.3x</v>
      </c>
      <c r="AF10" s="36" t="str">
        <f>Sheet3!G22</f>
        <v>12.1x</v>
      </c>
      <c r="AG10" s="36" t="str">
        <f>Sheet3!G24</f>
        <v>-49.6x</v>
      </c>
      <c r="AH10" s="36" t="str">
        <f>Sheet3!G25</f>
        <v>1.5x</v>
      </c>
      <c r="AI10" s="36" t="str">
        <f>Sheet3!G31</f>
        <v/>
      </c>
      <c r="AK10" s="36">
        <f>Sheet3!G29</f>
        <v>5.3</v>
      </c>
      <c r="AL10" s="36">
        <f>Sheet3!G30</f>
        <v>4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0.82645690991559972</v>
      </c>
      <c r="C11" s="31">
        <f>(sheet!H18-sheet!H15)/sheet!H35</f>
        <v>0.82645690991559972</v>
      </c>
      <c r="D11" s="31">
        <f>sheet!H12/sheet!H35</f>
        <v>5.5118562324166047E-4</v>
      </c>
      <c r="E11" s="31">
        <f>Sheet2!H20/sheet!H35</f>
        <v>3.3032095079520007</v>
      </c>
      <c r="F11" s="31">
        <f>sheet!H18/sheet!H35</f>
        <v>0.82645690991559972</v>
      </c>
      <c r="G11" s="29"/>
      <c r="H11" s="32">
        <f>Sheet1!H33/sheet!H51</f>
        <v>-2.7697973001256374E-2</v>
      </c>
      <c r="I11" s="32">
        <f>Sheet1!H33/Sheet1!H12</f>
        <v>-8.8941056198706972E-2</v>
      </c>
      <c r="J11" s="32">
        <f>Sheet1!H12/sheet!H27</f>
        <v>0.20106329850162233</v>
      </c>
      <c r="K11" s="32">
        <f>Sheet1!H30/sheet!H27</f>
        <v>-1.7882782131530186E-2</v>
      </c>
      <c r="L11" s="32">
        <f>Sheet1!H38</f>
        <v>-0.19</v>
      </c>
      <c r="M11" s="29"/>
      <c r="N11" s="32">
        <f>sheet!H40/sheet!H27</f>
        <v>0.35436495187864375</v>
      </c>
      <c r="O11" s="32">
        <f>sheet!H51/sheet!H27</f>
        <v>0.6456350481213563</v>
      </c>
      <c r="P11" s="32">
        <f>sheet!H40/sheet!H51</f>
        <v>0.54886263208566677</v>
      </c>
      <c r="Q11" s="31">
        <f>Sheet1!H24/Sheet1!H26</f>
        <v>1.0551728795245814</v>
      </c>
      <c r="R11" s="31">
        <f>ABS(Sheet2!H20/(Sheet1!H26+Sheet2!H30))</f>
        <v>9.7129929767693142</v>
      </c>
      <c r="S11" s="31">
        <f>sheet!H40/Sheet1!H43</f>
        <v>2.6819863214966841</v>
      </c>
      <c r="T11" s="31">
        <f>Sheet2!H20/sheet!H40</f>
        <v>0.30899452712537123</v>
      </c>
      <c r="V11" s="31" t="e">
        <f>ABS(Sheet1!H15/sheet!H15)</f>
        <v>#DIV/0!</v>
      </c>
      <c r="W11" s="31">
        <f>Sheet1!H12/sheet!H14</f>
        <v>7.6219301030273297</v>
      </c>
      <c r="X11" s="31">
        <f>Sheet1!H12/sheet!H27</f>
        <v>0.20106329850162233</v>
      </c>
      <c r="Y11" s="31">
        <f>Sheet1!H12/(sheet!H18-sheet!H35)</f>
        <v>-34.951035532323168</v>
      </c>
      <c r="AA11" s="17" t="str">
        <f>Sheet1!H43</f>
        <v>347,114</v>
      </c>
      <c r="AB11" s="17" t="str">
        <f>Sheet3!H17</f>
        <v>5.6x</v>
      </c>
      <c r="AC11" s="17" t="str">
        <f>Sheet3!H18</f>
        <v>12.1x</v>
      </c>
      <c r="AD11" s="17" t="str">
        <f>Sheet3!H20</f>
        <v>-27.5x</v>
      </c>
      <c r="AE11" s="17" t="str">
        <f>Sheet3!H21</f>
        <v>0.8x</v>
      </c>
      <c r="AF11" s="17" t="str">
        <f>Sheet3!H22</f>
        <v>3.7x</v>
      </c>
      <c r="AG11" s="17" t="str">
        <f>Sheet3!H24</f>
        <v>-18.1x</v>
      </c>
      <c r="AH11" s="17" t="str">
        <f>Sheet3!H25</f>
        <v>0.7x</v>
      </c>
      <c r="AI11" s="17">
        <f>Sheet3!H31</f>
        <v>0.1</v>
      </c>
      <c r="AK11" s="17">
        <f>Sheet3!H29</f>
        <v>5.7</v>
      </c>
      <c r="AL11" s="17">
        <f>Sheet3!H30</f>
        <v>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1.2038867919599827</v>
      </c>
      <c r="C12" s="34">
        <f>(sheet!I18-sheet!I15)/sheet!I35</f>
        <v>1.2038867919599827</v>
      </c>
      <c r="D12" s="34">
        <f>sheet!I12/sheet!I35</f>
        <v>6.9220421330338133E-4</v>
      </c>
      <c r="E12" s="34">
        <f>Sheet2!I20/sheet!I35</f>
        <v>4.2372562592239476</v>
      </c>
      <c r="F12" s="34">
        <f>sheet!I18/sheet!I35</f>
        <v>1.2038867919599827</v>
      </c>
      <c r="G12" s="29"/>
      <c r="H12" s="35">
        <f>Sheet1!I33/sheet!I51</f>
        <v>5.7587794173160026E-2</v>
      </c>
      <c r="I12" s="35">
        <f>Sheet1!I33/Sheet1!I12</f>
        <v>0.17528617854111112</v>
      </c>
      <c r="J12" s="35">
        <f>Sheet1!I12/sheet!I27</f>
        <v>0.21105026566096738</v>
      </c>
      <c r="K12" s="35">
        <f>Sheet1!I30/sheet!I27</f>
        <v>3.699419454779726E-2</v>
      </c>
      <c r="L12" s="35">
        <f>Sheet1!I38</f>
        <v>0.37</v>
      </c>
      <c r="M12" s="29"/>
      <c r="N12" s="35">
        <f>sheet!I40/sheet!I27</f>
        <v>0.35760354986753146</v>
      </c>
      <c r="O12" s="35">
        <f>sheet!I51/sheet!I27</f>
        <v>0.6423964501324686</v>
      </c>
      <c r="P12" s="35">
        <f>sheet!I40/sheet!I51</f>
        <v>0.55667111764672739</v>
      </c>
      <c r="Q12" s="34">
        <f>Sheet1!I24/Sheet1!I26</f>
        <v>-5.9522697975821339</v>
      </c>
      <c r="R12" s="34">
        <f>ABS(Sheet2!I20/(Sheet1!I26+Sheet2!I30))</f>
        <v>11.30313904469916</v>
      </c>
      <c r="S12" s="34">
        <f>sheet!I40/Sheet1!I43</f>
        <v>2.4911501301006513</v>
      </c>
      <c r="T12" s="34">
        <f>Sheet2!I20/sheet!I40</f>
        <v>0.32836452334443283</v>
      </c>
      <c r="U12" s="12"/>
      <c r="V12" s="34" t="e">
        <f>ABS(Sheet1!I15/sheet!I15)</f>
        <v>#DIV/0!</v>
      </c>
      <c r="W12" s="34">
        <f>Sheet1!I12/sheet!I14</f>
        <v>11.226487745711481</v>
      </c>
      <c r="X12" s="34">
        <f>Sheet1!I12/sheet!I27</f>
        <v>0.21105026566096738</v>
      </c>
      <c r="Y12" s="34">
        <f>Sheet1!I12/(sheet!I18-sheet!I35)</f>
        <v>37.352828134008071</v>
      </c>
      <c r="Z12" s="12"/>
      <c r="AA12" s="36" t="str">
        <f>Sheet1!I43</f>
        <v>396,616</v>
      </c>
      <c r="AB12" s="36" t="str">
        <f>Sheet3!I17</f>
        <v>4.7x</v>
      </c>
      <c r="AC12" s="36" t="str">
        <f>Sheet3!I18</f>
        <v>14.1x</v>
      </c>
      <c r="AD12" s="36" t="str">
        <f>Sheet3!I20</f>
        <v>-35.6x</v>
      </c>
      <c r="AE12" s="36" t="str">
        <f>Sheet3!I21</f>
        <v>0.6x</v>
      </c>
      <c r="AF12" s="36" t="str">
        <f>Sheet3!I22</f>
        <v>2.6x</v>
      </c>
      <c r="AG12" s="36" t="str">
        <f>Sheet3!I24</f>
        <v>15.6x</v>
      </c>
      <c r="AH12" s="36" t="str">
        <f>Sheet3!I25</f>
        <v>0.5x</v>
      </c>
      <c r="AI12" s="36">
        <f>Sheet3!I31</f>
        <v>0.1</v>
      </c>
      <c r="AK12" s="36">
        <f>Sheet3!I29</f>
        <v>5.8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0.40850998518308629</v>
      </c>
      <c r="C13" s="31">
        <f>(sheet!J18-sheet!J15)/sheet!J35</f>
        <v>0.40850998518308629</v>
      </c>
      <c r="D13" s="31">
        <f>sheet!J12/sheet!J35</f>
        <v>4.1322070117649838E-4</v>
      </c>
      <c r="E13" s="31">
        <f>Sheet2!J20/sheet!J35</f>
        <v>1.9307205978713231</v>
      </c>
      <c r="F13" s="31">
        <f>sheet!J18/sheet!J35</f>
        <v>0.40850998518308629</v>
      </c>
      <c r="G13" s="29"/>
      <c r="H13" s="32">
        <f>Sheet1!J33/sheet!J51</f>
        <v>-3.2667677505763375E-2</v>
      </c>
      <c r="I13" s="32">
        <f>Sheet1!J33/Sheet1!J12</f>
        <v>-9.1370055984613299E-2</v>
      </c>
      <c r="J13" s="32">
        <f>Sheet1!J12/sheet!J27</f>
        <v>0.21523102512350512</v>
      </c>
      <c r="K13" s="32">
        <f>Sheet1!J30/sheet!J27</f>
        <v>-1.9665670815160376E-2</v>
      </c>
      <c r="L13" s="32">
        <f>Sheet1!J38</f>
        <v>-0.22</v>
      </c>
      <c r="M13" s="29"/>
      <c r="N13" s="32">
        <f>sheet!J40/sheet!J27</f>
        <v>0.39800829698741608</v>
      </c>
      <c r="O13" s="32">
        <f>sheet!J51/sheet!J27</f>
        <v>0.60199170301258398</v>
      </c>
      <c r="P13" s="32">
        <f>sheet!J40/sheet!J51</f>
        <v>0.66115246272604555</v>
      </c>
      <c r="Q13" s="31">
        <f>Sheet1!J24/Sheet1!J26</f>
        <v>2.4690204222914502</v>
      </c>
      <c r="R13" s="31">
        <f>ABS(Sheet2!J20/(Sheet1!J26+Sheet2!J30))</f>
        <v>11.609200298157811</v>
      </c>
      <c r="S13" s="31">
        <f>sheet!J40/Sheet1!J43</f>
        <v>7.0084459142655309</v>
      </c>
      <c r="T13" s="31">
        <f>Sheet2!J20/sheet!J40</f>
        <v>0.29174605553295796</v>
      </c>
      <c r="V13" s="31" t="e">
        <f>ABS(Sheet1!J15/sheet!J15)</f>
        <v>#DIV/0!</v>
      </c>
      <c r="W13" s="31">
        <f>Sheet1!J12/sheet!J14</f>
        <v>9.3631828501706647</v>
      </c>
      <c r="X13" s="31">
        <f>Sheet1!J12/sheet!J27</f>
        <v>0.21523102512350512</v>
      </c>
      <c r="Y13" s="31">
        <f>Sheet1!J12/(sheet!J18-sheet!J35)</f>
        <v>-6.0503398237507362</v>
      </c>
      <c r="AA13" s="17" t="str">
        <f>Sheet1!J43</f>
        <v>159,959</v>
      </c>
      <c r="AB13" s="17" t="str">
        <f>Sheet3!J17</f>
        <v>5.1x</v>
      </c>
      <c r="AC13" s="17" t="str">
        <f>Sheet3!J18</f>
        <v>21.6x</v>
      </c>
      <c r="AD13" s="17" t="str">
        <f>Sheet3!J20</f>
        <v>-74.4x</v>
      </c>
      <c r="AE13" s="17" t="str">
        <f>Sheet3!J21</f>
        <v>0.6x</v>
      </c>
      <c r="AF13" s="17" t="str">
        <f>Sheet3!J22</f>
        <v>2.5x</v>
      </c>
      <c r="AG13" s="17" t="str">
        <f>Sheet3!J24</f>
        <v>22.7x</v>
      </c>
      <c r="AH13" s="17" t="str">
        <f>Sheet3!J25</f>
        <v>0.4x</v>
      </c>
      <c r="AI13" s="17">
        <f>Sheet3!J31</f>
        <v>0.105</v>
      </c>
      <c r="AK13" s="17">
        <f>Sheet3!J29</f>
        <v>4.5999999999999996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0.41591886450073329</v>
      </c>
      <c r="C14" s="34">
        <f>(sheet!K18-sheet!K15)/sheet!K35</f>
        <v>0.41591886450073329</v>
      </c>
      <c r="D14" s="34">
        <f>sheet!K12/sheet!K35</f>
        <v>3.7286534589475257E-4</v>
      </c>
      <c r="E14" s="34">
        <f>Sheet2!K20/sheet!K35</f>
        <v>1.1694300131745756</v>
      </c>
      <c r="F14" s="34">
        <f>sheet!K18/sheet!K35</f>
        <v>0.41591886450073329</v>
      </c>
      <c r="G14" s="29"/>
      <c r="H14" s="35">
        <f>Sheet1!K33/sheet!K51</f>
        <v>-3.5526033644083473E-2</v>
      </c>
      <c r="I14" s="35">
        <f>Sheet1!K33/Sheet1!K12</f>
        <v>-0.11034794689954731</v>
      </c>
      <c r="J14" s="35">
        <f>Sheet1!K12/sheet!K27</f>
        <v>0.18055831702011307</v>
      </c>
      <c r="K14" s="35">
        <f>Sheet1!K30/sheet!K27</f>
        <v>-1.9924239578807068E-2</v>
      </c>
      <c r="L14" s="35">
        <f>Sheet1!K38</f>
        <v>-0.23</v>
      </c>
      <c r="M14" s="29"/>
      <c r="N14" s="35">
        <f>sheet!K40/sheet!K27</f>
        <v>0.43916509851852642</v>
      </c>
      <c r="O14" s="35">
        <f>sheet!K51/sheet!K27</f>
        <v>0.56083490148147352</v>
      </c>
      <c r="P14" s="35">
        <f>sheet!K40/sheet!K51</f>
        <v>0.78305593563890152</v>
      </c>
      <c r="Q14" s="34">
        <f>Sheet1!K24/Sheet1!K26</f>
        <v>1.5382313119076463</v>
      </c>
      <c r="R14" s="34">
        <f>ABS(Sheet2!K20/(Sheet1!K26+Sheet2!K30))</f>
        <v>6.1986955662428356</v>
      </c>
      <c r="S14" s="34">
        <f>sheet!K40/Sheet1!K43</f>
        <v>7.6533613571535808</v>
      </c>
      <c r="T14" s="34">
        <f>Sheet2!K20/sheet!K40</f>
        <v>0.14765283928453732</v>
      </c>
      <c r="U14" s="12"/>
      <c r="V14" s="34" t="e">
        <f>ABS(Sheet1!K15/sheet!K15)</f>
        <v>#DIV/0!</v>
      </c>
      <c r="W14" s="34">
        <f>Sheet1!K12/sheet!K14</f>
        <v>8.0998593312825591</v>
      </c>
      <c r="X14" s="34">
        <f>Sheet1!K12/sheet!K27</f>
        <v>0.18055831702011307</v>
      </c>
      <c r="Y14" s="34">
        <f>Sheet1!K12/(sheet!K18-sheet!K35)</f>
        <v>-5.575052134315019</v>
      </c>
      <c r="Z14" s="12"/>
      <c r="AA14" s="36" t="str">
        <f>Sheet1!K43</f>
        <v>166,525</v>
      </c>
      <c r="AB14" s="36" t="str">
        <f>Sheet3!K17</f>
        <v>14.8x</v>
      </c>
      <c r="AC14" s="36" t="str">
        <f>Sheet3!K18</f>
        <v>-11.1x</v>
      </c>
      <c r="AD14" s="36" t="str">
        <f>Sheet3!K20</f>
        <v>-8.4x</v>
      </c>
      <c r="AE14" s="36" t="str">
        <f>Sheet3!K21</f>
        <v>0.6x</v>
      </c>
      <c r="AF14" s="36" t="str">
        <f>Sheet3!K22</f>
        <v>2.5x</v>
      </c>
      <c r="AG14" s="36" t="str">
        <f>Sheet3!K24</f>
        <v>-3.9x</v>
      </c>
      <c r="AH14" s="36" t="str">
        <f>Sheet3!K25</f>
        <v>0.3x</v>
      </c>
      <c r="AI14" s="36">
        <f>Sheet3!K31</f>
        <v>0.02</v>
      </c>
      <c r="AK14" s="36">
        <f>Sheet3!K29</f>
        <v>4.3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0.64831453262088523</v>
      </c>
      <c r="C15" s="31">
        <f>(sheet!L18-sheet!L15)/sheet!L35</f>
        <v>0.64831453262088523</v>
      </c>
      <c r="D15" s="31">
        <f>sheet!L12/sheet!L35</f>
        <v>4.1559469622006731E-4</v>
      </c>
      <c r="E15" s="31">
        <f>Sheet2!L20/sheet!L35</f>
        <v>3.3997559205752359</v>
      </c>
      <c r="F15" s="31">
        <f>sheet!L18/sheet!L35</f>
        <v>0.64831453262088523</v>
      </c>
      <c r="G15" s="29"/>
      <c r="H15" s="32">
        <f>Sheet1!L33/sheet!L51</f>
        <v>0.1640986168669949</v>
      </c>
      <c r="I15" s="32">
        <f>Sheet1!L33/Sheet1!L12</f>
        <v>0.33471541169838215</v>
      </c>
      <c r="J15" s="32">
        <f>Sheet1!L12/sheet!L27</f>
        <v>0.31761502746483322</v>
      </c>
      <c r="K15" s="32">
        <f>Sheet1!L30/sheet!L27</f>
        <v>0.1063106446794846</v>
      </c>
      <c r="L15" s="32">
        <f>Sheet1!L38</f>
        <v>1.17</v>
      </c>
      <c r="M15" s="29"/>
      <c r="N15" s="32">
        <f>sheet!L40/sheet!L27</f>
        <v>0.35215392604039164</v>
      </c>
      <c r="O15" s="32">
        <f>sheet!L51/sheet!L27</f>
        <v>0.64784607395960836</v>
      </c>
      <c r="P15" s="32">
        <f>sheet!L40/sheet!L51</f>
        <v>0.54357653800082706</v>
      </c>
      <c r="Q15" s="31">
        <f>Sheet1!L24/Sheet1!L26</f>
        <v>-14.422864832928511</v>
      </c>
      <c r="R15" s="31">
        <f>ABS(Sheet2!L20/(Sheet1!L26+Sheet2!L30))</f>
        <v>1.975161444859634</v>
      </c>
      <c r="S15" s="31">
        <f>sheet!L40/Sheet1!L43</f>
        <v>1.6010678250130943</v>
      </c>
      <c r="T15" s="31">
        <f>Sheet2!L20/sheet!L40</f>
        <v>0.49442325329731263</v>
      </c>
      <c r="V15" s="31" t="e">
        <f>ABS(Sheet1!L15/sheet!L15)</f>
        <v>#DIV/0!</v>
      </c>
      <c r="W15" s="31">
        <f>Sheet1!L12/sheet!L14</f>
        <v>10.173025732031943</v>
      </c>
      <c r="X15" s="31">
        <f>Sheet1!L12/sheet!L27</f>
        <v>0.31761502746483322</v>
      </c>
      <c r="Y15" s="31">
        <f>Sheet1!L12/(sheet!L18-sheet!L35)</f>
        <v>-17.634491296518608</v>
      </c>
      <c r="AA15" s="17" t="str">
        <f>Sheet1!L43</f>
        <v>651,043</v>
      </c>
      <c r="AB15" s="17" t="str">
        <f>Sheet3!L17</f>
        <v>4.3x</v>
      </c>
      <c r="AC15" s="17" t="str">
        <f>Sheet3!L18</f>
        <v>7.0x</v>
      </c>
      <c r="AD15" s="17" t="str">
        <f>Sheet3!L20</f>
        <v>14.4x</v>
      </c>
      <c r="AE15" s="17" t="str">
        <f>Sheet3!L21</f>
        <v>1.0x</v>
      </c>
      <c r="AF15" s="17" t="str">
        <f>Sheet3!L22</f>
        <v>3.0x</v>
      </c>
      <c r="AG15" s="17" t="str">
        <f>Sheet3!L24</f>
        <v>7.0x</v>
      </c>
      <c r="AH15" s="17" t="str">
        <f>Sheet3!L25</f>
        <v>1.0x</v>
      </c>
      <c r="AI15" s="17">
        <f>Sheet3!L31</f>
        <v>0.04</v>
      </c>
      <c r="AK15" s="17">
        <f>Sheet3!L29</f>
        <v>6.4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1.0537382859785374</v>
      </c>
      <c r="C16" s="34">
        <f>(sheet!M18-sheet!M15)/sheet!M35</f>
        <v>1.0537382859785374</v>
      </c>
      <c r="D16" s="34">
        <f>sheet!M12/sheet!M35</f>
        <v>5.0324388286658594E-4</v>
      </c>
      <c r="E16" s="34">
        <f>Sheet2!M20/sheet!M35</f>
        <v>6.2924186989105451</v>
      </c>
      <c r="F16" s="34">
        <f>sheet!M18/sheet!M35</f>
        <v>1.0537382859785374</v>
      </c>
      <c r="G16" s="29"/>
      <c r="H16" s="35">
        <f>Sheet1!M33/sheet!M51</f>
        <v>0.27224428875598772</v>
      </c>
      <c r="I16" s="35">
        <f>Sheet1!M33/Sheet1!M12</f>
        <v>0.46598696887229096</v>
      </c>
      <c r="J16" s="35">
        <f>Sheet1!M12/sheet!M27</f>
        <v>0.4447414545184919</v>
      </c>
      <c r="K16" s="35">
        <f>Sheet1!M30/sheet!M27</f>
        <v>0.2072437223229259</v>
      </c>
      <c r="L16" s="35">
        <f>Sheet1!M38</f>
        <v>2.46</v>
      </c>
      <c r="M16" s="29"/>
      <c r="N16" s="35">
        <f>sheet!M40/sheet!M27</f>
        <v>0.2387582370601051</v>
      </c>
      <c r="O16" s="35">
        <f>sheet!M51/sheet!M27</f>
        <v>0.76124176293989487</v>
      </c>
      <c r="P16" s="35">
        <f>sheet!M40/sheet!M51</f>
        <v>0.31364311403256084</v>
      </c>
      <c r="Q16" s="34">
        <f>Sheet1!M24/Sheet1!M26</f>
        <v>-55.23654077307522</v>
      </c>
      <c r="R16" s="34">
        <f>ABS(Sheet2!M20/(Sheet1!M26+Sheet2!M30))</f>
        <v>2.3888482977091945</v>
      </c>
      <c r="S16" s="34">
        <f>sheet!M40/Sheet1!M43</f>
        <v>0.69256332227433937</v>
      </c>
      <c r="T16" s="34">
        <f>Sheet2!M20/sheet!M40</f>
        <v>1.2227571387793508</v>
      </c>
      <c r="U16" s="12"/>
      <c r="V16" s="34" t="e">
        <f>ABS(Sheet1!M15/sheet!M15)</f>
        <v>#DIV/0!</v>
      </c>
      <c r="W16" s="34">
        <f>Sheet1!M12/sheet!M14</f>
        <v>11.275932962681493</v>
      </c>
      <c r="X16" s="34">
        <f>Sheet1!M12/sheet!M27</f>
        <v>0.4447414545184919</v>
      </c>
      <c r="Y16" s="34">
        <f>Sheet1!M12/(sheet!M18-sheet!M35)</f>
        <v>178.3786383194128</v>
      </c>
      <c r="Z16" s="12"/>
      <c r="AA16" s="36" t="str">
        <f>Sheet1!M43</f>
        <v>1,092,625</v>
      </c>
      <c r="AB16" s="36" t="str">
        <f>Sheet3!M17</f>
        <v>2.0x</v>
      </c>
      <c r="AC16" s="36" t="str">
        <f>Sheet3!M18</f>
        <v>2.5x</v>
      </c>
      <c r="AD16" s="36" t="str">
        <f>Sheet3!M20</f>
        <v>4.7x</v>
      </c>
      <c r="AE16" s="36" t="str">
        <f>Sheet3!M21</f>
        <v>0.9x</v>
      </c>
      <c r="AF16" s="36" t="str">
        <f>Sheet3!M22</f>
        <v>1.5x</v>
      </c>
      <c r="AG16" s="36" t="str">
        <f>Sheet3!M24</f>
        <v>3.1x</v>
      </c>
      <c r="AH16" s="36" t="str">
        <f>Sheet3!M25</f>
        <v>0.8x</v>
      </c>
      <c r="AI16" s="36">
        <f>Sheet3!M31</f>
        <v>0.28000000000000003</v>
      </c>
      <c r="AK16" s="36">
        <f>Sheet3!M29</f>
        <v>9.4</v>
      </c>
      <c r="AL16" s="36">
        <f>Sheet3!M30</f>
        <v>9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2023-05-04T13:07:12Z</dcterms:created>
  <dcterms:modified xsi:type="dcterms:W3CDTF">2023-05-06T17:26:17Z</dcterms:modified>
  <cp:category/>
  <dc:identifier/>
  <cp:version/>
</cp:coreProperties>
</file>