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Energy/"/>
    </mc:Choice>
  </mc:AlternateContent>
  <xr:revisionPtr revIDLastSave="10" documentId="8_{0C017269-6D4D-4EBD-8CE3-D752C3DE6BC9}" xr6:coauthVersionLast="47" xr6:coauthVersionMax="47" xr10:uidLastSave="{0CB6B3D7-306A-4A74-B2D9-82AA2CDC21FD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<sst xmlns="http://schemas.openxmlformats.org/spreadsheetml/2006/main" count="1268" uniqueCount="873">
  <si>
    <t>Crescent Point Energy Corp.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</si>
  <si>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</si>
  <si>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</si>
  <si>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</si>
  <si>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</si>
  <si>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</si>
  <si>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</si>
  <si>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</si>
  <si>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</si>
  <si>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</si>
  <si>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</si>
  <si>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</si>
  <si>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</si>
  <si>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</si>
  <si>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</si>
  <si>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</si>
  <si>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</si>
  <si>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</si>
  <si>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</si>
  <si>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</si>
  <si>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</si>
  <si>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</si>
  <si>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</si>
  <si>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</si>
  <si>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</si>
  <si>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</si>
  <si>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15,941</t>
  </si>
  <si>
    <t>4,000</t>
  </si>
  <si>
    <t>24,700</t>
  </si>
  <si>
    <t>13,400</t>
  </si>
  <si>
    <t>62,400</t>
  </si>
  <si>
    <t>15,300</t>
  </si>
  <si>
    <t>56,900</t>
  </si>
  <si>
    <t>8,800</t>
  </si>
  <si>
    <t>13,500</t>
  </si>
  <si>
    <t>289,900</t>
  </si>
  <si>
    <t>Short Term Investments</t>
  </si>
  <si>
    <t/>
  </si>
  <si>
    <t>Accounts Receivable, Net</t>
  </si>
  <si>
    <t>352,519</t>
  </si>
  <si>
    <t>418,700</t>
  </si>
  <si>
    <t>327,000</t>
  </si>
  <si>
    <t>335,700</t>
  </si>
  <si>
    <t>380,200</t>
  </si>
  <si>
    <t>322,600</t>
  </si>
  <si>
    <t>295,900</t>
  </si>
  <si>
    <t>200,500</t>
  </si>
  <si>
    <t>314,300</t>
  </si>
  <si>
    <t>327,800</t>
  </si>
  <si>
    <t>Inventory</t>
  </si>
  <si>
    <t>Prepaid Expenses</t>
  </si>
  <si>
    <t>5,532</t>
  </si>
  <si>
    <t>6,500</t>
  </si>
  <si>
    <t>5,100</t>
  </si>
  <si>
    <t>5,300</t>
  </si>
  <si>
    <t>4,500</t>
  </si>
  <si>
    <t>4,600</t>
  </si>
  <si>
    <t>6,900</t>
  </si>
  <si>
    <t>22,700</t>
  </si>
  <si>
    <t>7,400</t>
  </si>
  <si>
    <t>65,500</t>
  </si>
  <si>
    <t>Other Current Assets</t>
  </si>
  <si>
    <t>3,126</t>
  </si>
  <si>
    <t>520,600</t>
  </si>
  <si>
    <t>490,500</t>
  </si>
  <si>
    <t>49,100</t>
  </si>
  <si>
    <t>62,200</t>
  </si>
  <si>
    <t>244,100</t>
  </si>
  <si>
    <t>271,800</t>
  </si>
  <si>
    <t>46,700</t>
  </si>
  <si>
    <t>75,700</t>
  </si>
  <si>
    <t>306,000</t>
  </si>
  <si>
    <t>Total Current Assets</t>
  </si>
  <si>
    <t>377,118</t>
  </si>
  <si>
    <t>949,800</t>
  </si>
  <si>
    <t>847,300</t>
  </si>
  <si>
    <t>403,500</t>
  </si>
  <si>
    <t>509,300</t>
  </si>
  <si>
    <t>586,600</t>
  </si>
  <si>
    <t>631,500</t>
  </si>
  <si>
    <t>278,700</t>
  </si>
  <si>
    <t>410,900</t>
  </si>
  <si>
    <t>989,200</t>
  </si>
  <si>
    <t>Property Plant And Equipment, Net</t>
  </si>
  <si>
    <t>11,947,471</t>
  </si>
  <si>
    <t>14,872,600</t>
  </si>
  <si>
    <t>15,494,400</t>
  </si>
  <si>
    <t>14,673,000</t>
  </si>
  <si>
    <t>14,697,300</t>
  </si>
  <si>
    <t>10,902,800</t>
  </si>
  <si>
    <t>8,210,600</t>
  </si>
  <si>
    <t>4,562,100</t>
  </si>
  <si>
    <t>7,827,500</t>
  </si>
  <si>
    <t>7,911,700</t>
  </si>
  <si>
    <t>Real Estate Owned</t>
  </si>
  <si>
    <t>Capitalized / Purchased Software</t>
  </si>
  <si>
    <t>Long-term Investments</t>
  </si>
  <si>
    <t>74,229</t>
  </si>
  <si>
    <t>49,900</t>
  </si>
  <si>
    <t>30,300</t>
  </si>
  <si>
    <t>35,800</t>
  </si>
  <si>
    <t>72,600</t>
  </si>
  <si>
    <t>8,700</t>
  </si>
  <si>
    <t>6,700</t>
  </si>
  <si>
    <t>2,500</t>
  </si>
  <si>
    <t>Goodwill</t>
  </si>
  <si>
    <t>251,919</t>
  </si>
  <si>
    <t>251,900</t>
  </si>
  <si>
    <t>244,000</t>
  </si>
  <si>
    <t>230,900</t>
  </si>
  <si>
    <t>223,300</t>
  </si>
  <si>
    <t>211,500</t>
  </si>
  <si>
    <t>203,900</t>
  </si>
  <si>
    <t>Other Intangibles</t>
  </si>
  <si>
    <t>Other Long-term Assets</t>
  </si>
  <si>
    <t>86,056</t>
  </si>
  <si>
    <t>343,000</t>
  </si>
  <si>
    <t>992,100</t>
  </si>
  <si>
    <t>799,400</t>
  </si>
  <si>
    <t>474,200</t>
  </si>
  <si>
    <t>988,300</t>
  </si>
  <si>
    <t>1,012,100</t>
  </si>
  <si>
    <t>1,579,300</t>
  </si>
  <si>
    <t>721,300</t>
  </si>
  <si>
    <t>381,600</t>
  </si>
  <si>
    <t>Total Assets</t>
  </si>
  <si>
    <t>12,736,793</t>
  </si>
  <si>
    <t>16,467,200</t>
  </si>
  <si>
    <t>17,616,000</t>
  </si>
  <si>
    <t>16,163,600</t>
  </si>
  <si>
    <t>16,005,300</t>
  </si>
  <si>
    <t>12,730,400</t>
  </si>
  <si>
    <t>10,091,800</t>
  </si>
  <si>
    <t>6,645,900</t>
  </si>
  <si>
    <t>9,171,200</t>
  </si>
  <si>
    <t>9,486,400</t>
  </si>
  <si>
    <t>Accounts Payable</t>
  </si>
  <si>
    <t>789,305</t>
  </si>
  <si>
    <t>839,200</t>
  </si>
  <si>
    <t>679,400</t>
  </si>
  <si>
    <t>647,200</t>
  </si>
  <si>
    <t>613,300</t>
  </si>
  <si>
    <t>549,400</t>
  </si>
  <si>
    <t>479,400</t>
  </si>
  <si>
    <t>310,300</t>
  </si>
  <si>
    <t>450,700</t>
  </si>
  <si>
    <t>448,200</t>
  </si>
  <si>
    <t>Accrued Expenses</t>
  </si>
  <si>
    <t>17,700</t>
  </si>
  <si>
    <t>2,300</t>
  </si>
  <si>
    <t>10,000</t>
  </si>
  <si>
    <t>40,600</t>
  </si>
  <si>
    <t>Short-term Borrowings</t>
  </si>
  <si>
    <t>Current Portion of LT Debt</t>
  </si>
  <si>
    <t>93,500</t>
  </si>
  <si>
    <t>72,000</t>
  </si>
  <si>
    <t>90,600</t>
  </si>
  <si>
    <t>63,800</t>
  </si>
  <si>
    <t>99,800</t>
  </si>
  <si>
    <t>201,000</t>
  </si>
  <si>
    <t>221,600</t>
  </si>
  <si>
    <t>278,100</t>
  </si>
  <si>
    <t>538,700</t>
  </si>
  <si>
    <t>Current Portion of Capital Lease Obligations</t>
  </si>
  <si>
    <t>31,300</t>
  </si>
  <si>
    <t>26,400</t>
  </si>
  <si>
    <t>25,500</t>
  </si>
  <si>
    <t>24,900</t>
  </si>
  <si>
    <t>Other Current Liabilities</t>
  </si>
  <si>
    <t>208,706</t>
  </si>
  <si>
    <t>158,400</t>
  </si>
  <si>
    <t>84,700</t>
  </si>
  <si>
    <t>104,700</t>
  </si>
  <si>
    <t>168,700</t>
  </si>
  <si>
    <t>32,900</t>
  </si>
  <si>
    <t>61,300</t>
  </si>
  <si>
    <t>100,900</t>
  </si>
  <si>
    <t>237,300</t>
  </si>
  <si>
    <t>178,100</t>
  </si>
  <si>
    <t>Total Current Liabilities</t>
  </si>
  <si>
    <t>998,011</t>
  </si>
  <si>
    <t>1,091,100</t>
  </si>
  <si>
    <t>836,100</t>
  </si>
  <si>
    <t>842,500</t>
  </si>
  <si>
    <t>863,500</t>
  </si>
  <si>
    <t>688,600</t>
  </si>
  <si>
    <t>775,300</t>
  </si>
  <si>
    <t>669,200</t>
  </si>
  <si>
    <t>1,032,200</t>
  </si>
  <si>
    <t>1,239,000</t>
  </si>
  <si>
    <t>Long-term Debt</t>
  </si>
  <si>
    <t>1,734,114</t>
  </si>
  <si>
    <t>2,849,600</t>
  </si>
  <si>
    <t>4,380,000</t>
  </si>
  <si>
    <t>3,730,100</t>
  </si>
  <si>
    <t>4,047,200</t>
  </si>
  <si>
    <t>4,176,900</t>
  </si>
  <si>
    <t>2,704,100</t>
  </si>
  <si>
    <t>2,038,000</t>
  </si>
  <si>
    <t>1,692,100</t>
  </si>
  <si>
    <t>902,800</t>
  </si>
  <si>
    <t>Capital Leases</t>
  </si>
  <si>
    <t>149,900</t>
  </si>
  <si>
    <t>130,100</t>
  </si>
  <si>
    <t>115,900</t>
  </si>
  <si>
    <t>99,200</t>
  </si>
  <si>
    <t>Other Non-current Liabilities</t>
  </si>
  <si>
    <t>1,504,595</t>
  </si>
  <si>
    <t>2,365,600</t>
  </si>
  <si>
    <t>2,274,900</t>
  </si>
  <si>
    <t>1,999,800</t>
  </si>
  <si>
    <t>1,931,700</t>
  </si>
  <si>
    <t>1,252,100</t>
  </si>
  <si>
    <t>1,119,800</t>
  </si>
  <si>
    <t>985,800</t>
  </si>
  <si>
    <t>925,700</t>
  </si>
  <si>
    <t>752,000</t>
  </si>
  <si>
    <t>Total Liabilities</t>
  </si>
  <si>
    <t>4,236,720</t>
  </si>
  <si>
    <t>6,306,300</t>
  </si>
  <si>
    <t>7,491,000</t>
  </si>
  <si>
    <t>6,572,400</t>
  </si>
  <si>
    <t>6,842,400</t>
  </si>
  <si>
    <t>6,117,600</t>
  </si>
  <si>
    <t>4,749,100</t>
  </si>
  <si>
    <t>3,823,100</t>
  </si>
  <si>
    <t>3,765,900</t>
  </si>
  <si>
    <t>2,993,000</t>
  </si>
  <si>
    <t>Common Stock</t>
  </si>
  <si>
    <t>12,181,396</t>
  </si>
  <si>
    <t>14,373,500</t>
  </si>
  <si>
    <t>15,929,700</t>
  </si>
  <si>
    <t>16,656,100</t>
  </si>
  <si>
    <t>16,745,700</t>
  </si>
  <si>
    <t>16,803,000</t>
  </si>
  <si>
    <t>16,705,100</t>
  </si>
  <si>
    <t>16,707,600</t>
  </si>
  <si>
    <t>16,963,400</t>
  </si>
  <si>
    <t>16,675,800</t>
  </si>
  <si>
    <t>Additional Paid In Capital</t>
  </si>
  <si>
    <t>109,564</t>
  </si>
  <si>
    <t>118,000</t>
  </si>
  <si>
    <t>99,300</t>
  </si>
  <si>
    <t>110,600</t>
  </si>
  <si>
    <t>72,900</t>
  </si>
  <si>
    <t>41,400</t>
  </si>
  <si>
    <t>35,100</t>
  </si>
  <si>
    <t>19,700</t>
  </si>
  <si>
    <t>17,500</t>
  </si>
  <si>
    <t>17,100</t>
  </si>
  <si>
    <t>Retained Earnings</t>
  </si>
  <si>
    <t>-3,692,437</t>
  </si>
  <si>
    <t>-4,357,100</t>
  </si>
  <si>
    <t>-6,239,300</t>
  </si>
  <si>
    <t>-7,432,100</t>
  </si>
  <si>
    <t>-7,751,800</t>
  </si>
  <si>
    <t>-10,567,200</t>
  </si>
  <si>
    <t>-11,636,900</t>
  </si>
  <si>
    <t>-14,166,100</t>
  </si>
  <si>
    <t>-11,848,700</t>
  </si>
  <si>
    <t>-10,563,300</t>
  </si>
  <si>
    <t>Treasury Stock</t>
  </si>
  <si>
    <t>Other Common Equity Adj</t>
  </si>
  <si>
    <t>-98,450</t>
  </si>
  <si>
    <t>26,500</t>
  </si>
  <si>
    <t>335,300</t>
  </si>
  <si>
    <t>256,600</t>
  </si>
  <si>
    <t>96,100</t>
  </si>
  <si>
    <t>335,600</t>
  </si>
  <si>
    <t>239,400</t>
  </si>
  <si>
    <t>261,600</t>
  </si>
  <si>
    <t>273,100</t>
  </si>
  <si>
    <t>363,800</t>
  </si>
  <si>
    <t>Common Equity</t>
  </si>
  <si>
    <t>8,500,073</t>
  </si>
  <si>
    <t>10,160,900</t>
  </si>
  <si>
    <t>10,125,000</t>
  </si>
  <si>
    <t>9,591,200</t>
  </si>
  <si>
    <t>9,162,900</t>
  </si>
  <si>
    <t>6,612,800</t>
  </si>
  <si>
    <t>5,342,700</t>
  </si>
  <si>
    <t>2,822,800</t>
  </si>
  <si>
    <t>5,405,300</t>
  </si>
  <si>
    <t>6,493,400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</si>
  <si>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</si>
  <si>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</si>
  <si>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</si>
  <si>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</si>
  <si>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</si>
  <si>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</si>
  <si>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</si>
  <si>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2,943,100</t>
  </si>
  <si>
    <t>4,452,000</t>
  </si>
  <si>
    <t>3,820,700</t>
  </si>
  <si>
    <t>4,111,000</t>
  </si>
  <si>
    <t>4,276,700</t>
  </si>
  <si>
    <t>3,086,300</t>
  </si>
  <si>
    <t>2,416,100</t>
  </si>
  <si>
    <t>2,111,600</t>
  </si>
  <si>
    <t>1,565,600</t>
  </si>
  <si>
    <t>Income Statement</t>
  </si>
  <si>
    <t>Revenue</t>
  </si>
  <si>
    <t>2,882,208</t>
  </si>
  <si>
    <t>3,459,900</t>
  </si>
  <si>
    <t>2,364,300</t>
  </si>
  <si>
    <t>2,184,600</t>
  </si>
  <si>
    <t>2,858,700</t>
  </si>
  <si>
    <t>3,264,100</t>
  </si>
  <si>
    <t>2,877,100</t>
  </si>
  <si>
    <t>1,488,000</t>
  </si>
  <si>
    <t>2,829,400</t>
  </si>
  <si>
    <t>3,993,000</t>
  </si>
  <si>
    <t>Revenue Growth (YoY)</t>
  </si>
  <si>
    <t>29.4%</t>
  </si>
  <si>
    <t>20.0%</t>
  </si>
  <si>
    <t>-31.7%</t>
  </si>
  <si>
    <t>-7.6%</t>
  </si>
  <si>
    <t>30.9%</t>
  </si>
  <si>
    <t>14.2%</t>
  </si>
  <si>
    <t>-11.9%</t>
  </si>
  <si>
    <t>-48.3%</t>
  </si>
  <si>
    <t>90.1%</t>
  </si>
  <si>
    <t>41.1%</t>
  </si>
  <si>
    <t>Cost of Revenues</t>
  </si>
  <si>
    <t>-600,377</t>
  </si>
  <si>
    <t>-765,100</t>
  </si>
  <si>
    <t>-844,900</t>
  </si>
  <si>
    <t>-821,900</t>
  </si>
  <si>
    <t>-968,800</t>
  </si>
  <si>
    <t>-1,009,500</t>
  </si>
  <si>
    <t>-876,700</t>
  </si>
  <si>
    <t>-675,100</t>
  </si>
  <si>
    <t>-775,600</t>
  </si>
  <si>
    <t>-955,800</t>
  </si>
  <si>
    <t>Gross Profit</t>
  </si>
  <si>
    <t>2,281,831</t>
  </si>
  <si>
    <t>2,694,800</t>
  </si>
  <si>
    <t>1,519,400</t>
  </si>
  <si>
    <t>1,362,700</t>
  </si>
  <si>
    <t>1,889,900</t>
  </si>
  <si>
    <t>2,254,600</t>
  </si>
  <si>
    <t>2,000,400</t>
  </si>
  <si>
    <t>812,900</t>
  </si>
  <si>
    <t>2,053,800</t>
  </si>
  <si>
    <t>3,037,200</t>
  </si>
  <si>
    <t>Gross Profit Margin</t>
  </si>
  <si>
    <t>79.2%</t>
  </si>
  <si>
    <t>77.9%</t>
  </si>
  <si>
    <t>64.3%</t>
  </si>
  <si>
    <t>62.4%</t>
  </si>
  <si>
    <t>66.1%</t>
  </si>
  <si>
    <t>69.1%</t>
  </si>
  <si>
    <t>69.5%</t>
  </si>
  <si>
    <t>54.6%</t>
  </si>
  <si>
    <t>72.6%</t>
  </si>
  <si>
    <t>76.1%</t>
  </si>
  <si>
    <t>R&amp;D Expenses</t>
  </si>
  <si>
    <t>Selling and Marketing Expense</t>
  </si>
  <si>
    <t>General &amp; Admin Expenses</t>
  </si>
  <si>
    <t>-61,705</t>
  </si>
  <si>
    <t>-77,800</t>
  </si>
  <si>
    <t>-97,500</t>
  </si>
  <si>
    <t>-98,600</t>
  </si>
  <si>
    <t>-94,300</t>
  </si>
  <si>
    <t>-97,700</t>
  </si>
  <si>
    <t>-75,400</t>
  </si>
  <si>
    <t>-74,000</t>
  </si>
  <si>
    <t>-75,200</t>
  </si>
  <si>
    <t>-74,400</t>
  </si>
  <si>
    <t>Other Inc / (Exp)</t>
  </si>
  <si>
    <t>-1,966,550</t>
  </si>
  <si>
    <t>-1,704,400</t>
  </si>
  <si>
    <t>-2,722,000</t>
  </si>
  <si>
    <t>-2,422,200</t>
  </si>
  <si>
    <t>-1,664,300</t>
  </si>
  <si>
    <t>-5,548,600</t>
  </si>
  <si>
    <t>-2,938,000</t>
  </si>
  <si>
    <t>-3,770,200</t>
  </si>
  <si>
    <t>1,282,300</t>
  </si>
  <si>
    <t>-1,022,200</t>
  </si>
  <si>
    <t>Operating Expenses</t>
  </si>
  <si>
    <t>-2,028,255</t>
  </si>
  <si>
    <t>-1,782,200</t>
  </si>
  <si>
    <t>-2,819,500</t>
  </si>
  <si>
    <t>-2,520,800</t>
  </si>
  <si>
    <t>-1,758,600</t>
  </si>
  <si>
    <t>-5,646,300</t>
  </si>
  <si>
    <t>-3,013,400</t>
  </si>
  <si>
    <t>-3,844,200</t>
  </si>
  <si>
    <t>1,207,100</t>
  </si>
  <si>
    <t>-1,096,600</t>
  </si>
  <si>
    <t>Operating Income</t>
  </si>
  <si>
    <t>253,576</t>
  </si>
  <si>
    <t>912,600</t>
  </si>
  <si>
    <t>-1,300,100</t>
  </si>
  <si>
    <t>-1,158,100</t>
  </si>
  <si>
    <t>131,300</t>
  </si>
  <si>
    <t>-3,391,700</t>
  </si>
  <si>
    <t>-1,013,000</t>
  </si>
  <si>
    <t>-3,031,300</t>
  </si>
  <si>
    <t>3,260,900</t>
  </si>
  <si>
    <t>1,940,600</t>
  </si>
  <si>
    <t>Net Interest Expenses</t>
  </si>
  <si>
    <t>-35,094</t>
  </si>
  <si>
    <t>-99,600</t>
  </si>
  <si>
    <t>-144,200</t>
  </si>
  <si>
    <t>-155,700</t>
  </si>
  <si>
    <t>-154,900</t>
  </si>
  <si>
    <t>-163,700</t>
  </si>
  <si>
    <t>-179,300</t>
  </si>
  <si>
    <t>-116,200</t>
  </si>
  <si>
    <t>-97,100</t>
  </si>
  <si>
    <t>-69,300</t>
  </si>
  <si>
    <t>EBT, Incl. Unusual Items</t>
  </si>
  <si>
    <t>218,482</t>
  </si>
  <si>
    <t>813,000</t>
  </si>
  <si>
    <t>-1,444,300</t>
  </si>
  <si>
    <t>-1,313,800</t>
  </si>
  <si>
    <t>-23,600</t>
  </si>
  <si>
    <t>-3,555,400</t>
  </si>
  <si>
    <t>-1,192,300</t>
  </si>
  <si>
    <t>-3,147,500</t>
  </si>
  <si>
    <t>3,163,800</t>
  </si>
  <si>
    <t>1,871,300</t>
  </si>
  <si>
    <t>Earnings of Discontinued Ops.</t>
  </si>
  <si>
    <t>Income Tax Expense</t>
  </si>
  <si>
    <t>-73,606</t>
  </si>
  <si>
    <t>-304,100</t>
  </si>
  <si>
    <t>574,100</t>
  </si>
  <si>
    <t>381,100</t>
  </si>
  <si>
    <t>-100,400</t>
  </si>
  <si>
    <t>938,500</t>
  </si>
  <si>
    <t>159,000</t>
  </si>
  <si>
    <t>627,600</t>
  </si>
  <si>
    <t>-799,700</t>
  </si>
  <si>
    <t>-387,900</t>
  </si>
  <si>
    <t>Net Income to Company</t>
  </si>
  <si>
    <t>144,876</t>
  </si>
  <si>
    <t>508,900</t>
  </si>
  <si>
    <t>-870,200</t>
  </si>
  <si>
    <t>-932,700</t>
  </si>
  <si>
    <t>-124,000</t>
  </si>
  <si>
    <t>-2,616,900</t>
  </si>
  <si>
    <t>-1,033,300</t>
  </si>
  <si>
    <t>-2,519,900</t>
  </si>
  <si>
    <t>2,364,100</t>
  </si>
  <si>
    <t>1,483,400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</si>
  <si>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</si>
  <si>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</si>
  <si>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</si>
  <si>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</si>
  <si>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</si>
  <si>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</si>
  <si>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</si>
  <si>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386,253.999</t>
  </si>
  <si>
    <t>418,688.308</t>
  </si>
  <si>
    <t>478,259.077</t>
  </si>
  <si>
    <t>516,336.121</t>
  </si>
  <si>
    <t>545,162.58</t>
  </si>
  <si>
    <t>549,109.96</t>
  </si>
  <si>
    <t>545,674.158</t>
  </si>
  <si>
    <t>529,339.71</t>
  </si>
  <si>
    <t>569,203.428</t>
  </si>
  <si>
    <t>566,710.644</t>
  </si>
  <si>
    <t>Weighted Average Diluted Shares Out.</t>
  </si>
  <si>
    <t>387,730.738</t>
  </si>
  <si>
    <t>421,060.244</t>
  </si>
  <si>
    <t>575,098.648</t>
  </si>
  <si>
    <t>571,068.066</t>
  </si>
  <si>
    <t>EBITDA</t>
  </si>
  <si>
    <t>1,906,600</t>
  </si>
  <si>
    <t>3,200,100</t>
  </si>
  <si>
    <t>2,232,100</t>
  </si>
  <si>
    <t>1,086,900</t>
  </si>
  <si>
    <t>1,840,300</t>
  </si>
  <si>
    <t>2,112,800</t>
  </si>
  <si>
    <t>1,814,600</t>
  </si>
  <si>
    <t>938,800</t>
  </si>
  <si>
    <t>4,089,300</t>
  </si>
  <si>
    <t>2,330,700</t>
  </si>
  <si>
    <t>EBIT</t>
  </si>
  <si>
    <t>333,539</t>
  </si>
  <si>
    <t>956,300</t>
  </si>
  <si>
    <t>-931,300</t>
  </si>
  <si>
    <t>-1,159,100</t>
  </si>
  <si>
    <t>68,600</t>
  </si>
  <si>
    <t>-3,201,400</t>
  </si>
  <si>
    <t>-897,700</t>
  </si>
  <si>
    <t>-3,345,300</t>
  </si>
  <si>
    <t>3,203,700</t>
  </si>
  <si>
    <t>1,932,300</t>
  </si>
  <si>
    <t>Revenue (Reported)</t>
  </si>
  <si>
    <t>2,669,397</t>
  </si>
  <si>
    <t>4,211,500</t>
  </si>
  <si>
    <t>3,242,900</t>
  </si>
  <si>
    <t>1,939,900</t>
  </si>
  <si>
    <t>2,824,100</t>
  </si>
  <si>
    <t>3,120,600</t>
  </si>
  <si>
    <t>2,656,200</t>
  </si>
  <si>
    <t>2,003,600</t>
  </si>
  <si>
    <t>2,439,900</t>
  </si>
  <si>
    <t>3,578,400</t>
  </si>
  <si>
    <t>Operating Income (Reported)</t>
  </si>
  <si>
    <t>Operating Income (Adjusted)</t>
  </si>
  <si>
    <t>Cash Flow Statement</t>
  </si>
  <si>
    <t>Depreciation &amp; Amortization (CF)</t>
  </si>
  <si>
    <t>1,573,061</t>
  </si>
  <si>
    <t>2,243,800</t>
  </si>
  <si>
    <t>3,163,400</t>
  </si>
  <si>
    <t>2,246,000</t>
  </si>
  <si>
    <t>1,771,700</t>
  </si>
  <si>
    <t>5,314,200</t>
  </si>
  <si>
    <t>2,736,800</t>
  </si>
  <si>
    <t>4,284,100</t>
  </si>
  <si>
    <t>-1,712,900</t>
  </si>
  <si>
    <t>415,000</t>
  </si>
  <si>
    <t>Amortization of Deferred Charges (CF)</t>
  </si>
  <si>
    <t>Stock-Based Comp</t>
  </si>
  <si>
    <t>67,752</t>
  </si>
  <si>
    <t>69,700</t>
  </si>
  <si>
    <t>58,600</t>
  </si>
  <si>
    <t>57,700</t>
  </si>
  <si>
    <t>62,000</t>
  </si>
  <si>
    <t>46,000</t>
  </si>
  <si>
    <t>37,000</t>
  </si>
  <si>
    <t>45,100</t>
  </si>
  <si>
    <t>Change In Accounts Receivable</t>
  </si>
  <si>
    <t>-66,537</t>
  </si>
  <si>
    <t>9,700</t>
  </si>
  <si>
    <t>145,600</t>
  </si>
  <si>
    <t>-9,700</t>
  </si>
  <si>
    <t>-21,600</t>
  </si>
  <si>
    <t>89,800</t>
  </si>
  <si>
    <t>-31,800</t>
  </si>
  <si>
    <t>86,700</t>
  </si>
  <si>
    <t>-111,800</t>
  </si>
  <si>
    <t>-11,300</t>
  </si>
  <si>
    <t>Change In Inventories</t>
  </si>
  <si>
    <t>Change in Other Net Operating Assets</t>
  </si>
  <si>
    <t>2,996</t>
  </si>
  <si>
    <t>28,700</t>
  </si>
  <si>
    <t>2,400</t>
  </si>
  <si>
    <t>-13,000</t>
  </si>
  <si>
    <t>-1,500</t>
  </si>
  <si>
    <t>64,400</t>
  </si>
  <si>
    <t>Other Operating Activities</t>
  </si>
  <si>
    <t>251,184</t>
  </si>
  <si>
    <t>-405,200</t>
  </si>
  <si>
    <t>-542,900</t>
  </si>
  <si>
    <t>163,300</t>
  </si>
  <si>
    <t>4,200</t>
  </si>
  <si>
    <t>-1,072,100</t>
  </si>
  <si>
    <t>45,500</t>
  </si>
  <si>
    <t>-988,000</t>
  </si>
  <si>
    <t>855,000</t>
  </si>
  <si>
    <t>260,200</t>
  </si>
  <si>
    <t>Cash from Operations</t>
  </si>
  <si>
    <t>1,973,332</t>
  </si>
  <si>
    <t>2,455,600</t>
  </si>
  <si>
    <t>1,956,900</t>
  </si>
  <si>
    <t>1,524,300</t>
  </si>
  <si>
    <t>1,718,700</t>
  </si>
  <si>
    <t>1,748,000</t>
  </si>
  <si>
    <t>1,742,900</t>
  </si>
  <si>
    <t>860,500</t>
  </si>
  <si>
    <t>1,495,800</t>
  </si>
  <si>
    <t>2,192,200</t>
  </si>
  <si>
    <t>Capital Expenditures</t>
  </si>
  <si>
    <t>-1,746,873</t>
  </si>
  <si>
    <t>-2,168,700</t>
  </si>
  <si>
    <t>-1,628,300</t>
  </si>
  <si>
    <t>-1,425,600</t>
  </si>
  <si>
    <t>-2,159,100</t>
  </si>
  <si>
    <t>-1,828,100</t>
  </si>
  <si>
    <t>-1,315,800</t>
  </si>
  <si>
    <t>-698,800</t>
  </si>
  <si>
    <t>-1,341,500</t>
  </si>
  <si>
    <t>-1,113,000</t>
  </si>
  <si>
    <t>Cash Acquisitions</t>
  </si>
  <si>
    <t>-127,415</t>
  </si>
  <si>
    <t>-845,600</t>
  </si>
  <si>
    <t>-2,300</t>
  </si>
  <si>
    <t>-3,700</t>
  </si>
  <si>
    <t>-5,100</t>
  </si>
  <si>
    <t>-6,300</t>
  </si>
  <si>
    <t>-5,400</t>
  </si>
  <si>
    <t>-12,500</t>
  </si>
  <si>
    <t>-23,800</t>
  </si>
  <si>
    <t>Other Investing Activities</t>
  </si>
  <si>
    <t>136,447</t>
  </si>
  <si>
    <t>-103,000</t>
  </si>
  <si>
    <t>-165,200</t>
  </si>
  <si>
    <t>67,500</t>
  </si>
  <si>
    <t>202,600</t>
  </si>
  <si>
    <t>323,800</t>
  </si>
  <si>
    <t>977,100</t>
  </si>
  <si>
    <t>435,200</t>
  </si>
  <si>
    <t>160,600</t>
  </si>
  <si>
    <t>276,200</t>
  </si>
  <si>
    <t>Cash from Investing</t>
  </si>
  <si>
    <t>-1,737,841</t>
  </si>
  <si>
    <t>-3,117,300</t>
  </si>
  <si>
    <t>-1,793,500</t>
  </si>
  <si>
    <t>-1,360,400</t>
  </si>
  <si>
    <t>-1,960,200</t>
  </si>
  <si>
    <t>-1,509,400</t>
  </si>
  <si>
    <t>-345,000</t>
  </si>
  <si>
    <t>-269,000</t>
  </si>
  <si>
    <t>-1,193,400</t>
  </si>
  <si>
    <t>-860,600</t>
  </si>
  <si>
    <t>Dividends Paid (Ex Special Dividends)</t>
  </si>
  <si>
    <t>-422,411</t>
  </si>
  <si>
    <t>-834,700</t>
  </si>
  <si>
    <t>-750,300</t>
  </si>
  <si>
    <t>-260,300</t>
  </si>
  <si>
    <t>-197,700</t>
  </si>
  <si>
    <t>-198,500</t>
  </si>
  <si>
    <t>-22,000</t>
  </si>
  <si>
    <t>-9,400</t>
  </si>
  <si>
    <t>-47,800</t>
  </si>
  <si>
    <t>-200,600</t>
  </si>
  <si>
    <t>Special Dividend Paid</t>
  </si>
  <si>
    <t>Long-Term Debt Issued</t>
  </si>
  <si>
    <t>198,547</t>
  </si>
  <si>
    <t>706,200</t>
  </si>
  <si>
    <t>1,111,000</t>
  </si>
  <si>
    <t>635,900</t>
  </si>
  <si>
    <t>267,300</t>
  </si>
  <si>
    <t>Long-Term Debt Repaid</t>
  </si>
  <si>
    <t>-1,100,600</t>
  </si>
  <si>
    <t>-552,500</t>
  </si>
  <si>
    <t>-90,300</t>
  </si>
  <si>
    <t>-425,000</t>
  </si>
  <si>
    <t>-1,231,500</t>
  </si>
  <si>
    <t>-662,500</t>
  </si>
  <si>
    <t>-273,400</t>
  </si>
  <si>
    <t>-640,700</t>
  </si>
  <si>
    <t>Repurchase of Common Stock</t>
  </si>
  <si>
    <t>-1,100</t>
  </si>
  <si>
    <t>-122,600</t>
  </si>
  <si>
    <t>-12,700</t>
  </si>
  <si>
    <t>-17,500</t>
  </si>
  <si>
    <t>-294,200</t>
  </si>
  <si>
    <t>Other Financing Activities</t>
  </si>
  <si>
    <t>3,634</t>
  </si>
  <si>
    <t>776,800</t>
  </si>
  <si>
    <t>592,800</t>
  </si>
  <si>
    <t>638,300</t>
  </si>
  <si>
    <t>-54,400</t>
  </si>
  <si>
    <t>68,300</t>
  </si>
  <si>
    <t>20,400</t>
  </si>
  <si>
    <t>41,500</t>
  </si>
  <si>
    <t>79,500</t>
  </si>
  <si>
    <t>Cash from Financing</t>
  </si>
  <si>
    <t>-220,230</t>
  </si>
  <si>
    <t>648,300</t>
  </si>
  <si>
    <t>-147,100</t>
  </si>
  <si>
    <t>-175,600</t>
  </si>
  <si>
    <t>291,200</t>
  </si>
  <si>
    <t>-287,900</t>
  </si>
  <si>
    <t>-1,355,700</t>
  </si>
  <si>
    <t>-639,500</t>
  </si>
  <si>
    <t>-297,200</t>
  </si>
  <si>
    <t>-1,056,000</t>
  </si>
  <si>
    <t>Beginning Cash (CF)</t>
  </si>
  <si>
    <t>Foreign Exchange Rate Adjustments</t>
  </si>
  <si>
    <t>1,500</t>
  </si>
  <si>
    <t>4,400</t>
  </si>
  <si>
    <t>2,200</t>
  </si>
  <si>
    <t>Additions / Reductions</t>
  </si>
  <si>
    <t>-13,441</t>
  </si>
  <si>
    <t>16,300</t>
  </si>
  <si>
    <t>-11,700</t>
  </si>
  <si>
    <t>49,700</t>
  </si>
  <si>
    <t>-49,300</t>
  </si>
  <si>
    <t>42,200</t>
  </si>
  <si>
    <t>-48,000</t>
  </si>
  <si>
    <t>5,200</t>
  </si>
  <si>
    <t>275,600</t>
  </si>
  <si>
    <t>Ending Cash (CF)</t>
  </si>
  <si>
    <t>Levered Free Cash Flow</t>
  </si>
  <si>
    <t>226,459</t>
  </si>
  <si>
    <t>286,900</t>
  </si>
  <si>
    <t>328,600</t>
  </si>
  <si>
    <t>98,700</t>
  </si>
  <si>
    <t>-440,400</t>
  </si>
  <si>
    <t>-80,100</t>
  </si>
  <si>
    <t>427,100</t>
  </si>
  <si>
    <t>161,700</t>
  </si>
  <si>
    <t>154,300</t>
  </si>
  <si>
    <t>1,079,200</t>
  </si>
  <si>
    <t>Cash Interest Paid</t>
  </si>
  <si>
    <t>77,028</t>
  </si>
  <si>
    <t>105,500</t>
  </si>
  <si>
    <t>140,600</t>
  </si>
  <si>
    <t>158,000</t>
  </si>
  <si>
    <t>159,200</t>
  </si>
  <si>
    <t>177,100</t>
  </si>
  <si>
    <t>159,100</t>
  </si>
  <si>
    <t>98,000</t>
  </si>
  <si>
    <t>93,100</t>
  </si>
  <si>
    <t>68,000</t>
  </si>
  <si>
    <t>Valuation Ratios</t>
  </si>
  <si>
    <t>Price Close (Split Adjusted)</t>
  </si>
  <si>
    <t>Market Cap</t>
  </si>
  <si>
    <t>16,236,519.667</t>
  </si>
  <si>
    <t>11,956,440.683</t>
  </si>
  <si>
    <t>8,139,567.191</t>
  </si>
  <si>
    <t>9,886,802.304</t>
  </si>
  <si>
    <t>5,228,710.198</t>
  </si>
  <si>
    <t>2,277,627.462</t>
  </si>
  <si>
    <t>3,131,094.91</t>
  </si>
  <si>
    <t>1,574,206.688</t>
  </si>
  <si>
    <t>3,930,154.6</t>
  </si>
  <si>
    <t>5,375,791.845</t>
  </si>
  <si>
    <t>Total Enterprise Value (TEV)</t>
  </si>
  <si>
    <t>17,834,076.667</t>
  </si>
  <si>
    <t>14,514,569.683</t>
  </si>
  <si>
    <t>12,496,321.191</t>
  </si>
  <si>
    <t>13,672,502.304</t>
  </si>
  <si>
    <t>9,304,210.198</t>
  </si>
  <si>
    <t>6,368,327.462</t>
  </si>
  <si>
    <t>6,787,294.91</t>
  </si>
  <si>
    <t>4,136,806.688</t>
  </si>
  <si>
    <t>6,262,554.6</t>
  </si>
  <si>
    <t>6,732,991.845</t>
  </si>
  <si>
    <t>Enterprise Value (EV)</t>
  </si>
  <si>
    <t>6,658,983.39</t>
  </si>
  <si>
    <t>EV/EBITDA</t>
  </si>
  <si>
    <t>9.8x</t>
  </si>
  <si>
    <t>6.2x</t>
  </si>
  <si>
    <t>4.6x</t>
  </si>
  <si>
    <t>8.2x</t>
  </si>
  <si>
    <t>5.4x</t>
  </si>
  <si>
    <t>4.1x</t>
  </si>
  <si>
    <t>2.8x</t>
  </si>
  <si>
    <t>3.7x</t>
  </si>
  <si>
    <t>1.7x</t>
  </si>
  <si>
    <t>2.9x</t>
  </si>
  <si>
    <t>EV / EBIT</t>
  </si>
  <si>
    <t>90.3x</t>
  </si>
  <si>
    <t>23.3x</t>
  </si>
  <si>
    <t>-75.9x</t>
  </si>
  <si>
    <t>-15.7x</t>
  </si>
  <si>
    <t>-12.6x</t>
  </si>
  <si>
    <t>85.5x</t>
  </si>
  <si>
    <t>-2.3x</t>
  </si>
  <si>
    <t>-0.9x</t>
  </si>
  <si>
    <t>2.2x</t>
  </si>
  <si>
    <t>3.4x</t>
  </si>
  <si>
    <t>EV / LTM EBITDA - CAPEX</t>
  </si>
  <si>
    <t>170.3x</t>
  </si>
  <si>
    <t>37.5x</t>
  </si>
  <si>
    <t>16.4x</t>
  </si>
  <si>
    <t>46.8x</t>
  </si>
  <si>
    <t>-26.4x</t>
  </si>
  <si>
    <t>-14.3x</t>
  </si>
  <si>
    <t>5.9x</t>
  </si>
  <si>
    <t>17.7x</t>
  </si>
  <si>
    <t>2.6x</t>
  </si>
  <si>
    <t>5.5x</t>
  </si>
  <si>
    <t>EV / Free Cash Flow</t>
  </si>
  <si>
    <t>62.0x</t>
  </si>
  <si>
    <t>41.9x</t>
  </si>
  <si>
    <t>89.9x</t>
  </si>
  <si>
    <t>20.0x</t>
  </si>
  <si>
    <t>-100.6x</t>
  </si>
  <si>
    <t>-93.0x</t>
  </si>
  <si>
    <t>17.1x</t>
  </si>
  <si>
    <t>14.6x</t>
  </si>
  <si>
    <t>EV / Invested Capital</t>
  </si>
  <si>
    <t>1.1x</t>
  </si>
  <si>
    <t>0.8x</t>
  </si>
  <si>
    <t>1.0x</t>
  </si>
  <si>
    <t>0.7x</t>
  </si>
  <si>
    <t>0.5x</t>
  </si>
  <si>
    <t>EV / Revenue</t>
  </si>
  <si>
    <t>6.5x</t>
  </si>
  <si>
    <t>4.2x</t>
  </si>
  <si>
    <t>4.9x</t>
  </si>
  <si>
    <t>6.4x</t>
  </si>
  <si>
    <t>3.5x</t>
  </si>
  <si>
    <t>1.8x</t>
  </si>
  <si>
    <t>2.4x</t>
  </si>
  <si>
    <t>P/E Ratio</t>
  </si>
  <si>
    <t>256.3x</t>
  </si>
  <si>
    <t>32.0x</t>
  </si>
  <si>
    <t>-22.2x</t>
  </si>
  <si>
    <t>-12.3x</t>
  </si>
  <si>
    <t>-9.0x</t>
  </si>
  <si>
    <t>-8.1x</t>
  </si>
  <si>
    <t>-1.3x</t>
  </si>
  <si>
    <t>-0.5x</t>
  </si>
  <si>
    <t>3.6x</t>
  </si>
  <si>
    <t>Price/Book</t>
  </si>
  <si>
    <t>1.9x</t>
  </si>
  <si>
    <t>1.2x</t>
  </si>
  <si>
    <t>0.6x</t>
  </si>
  <si>
    <t>0.3x</t>
  </si>
  <si>
    <t>Price / Operating Cash Flow</t>
  </si>
  <si>
    <t>8.6x</t>
  </si>
  <si>
    <t>5.2x</t>
  </si>
  <si>
    <t>3.9x</t>
  </si>
  <si>
    <t>3.1x</t>
  </si>
  <si>
    <t>1.6x</t>
  </si>
  <si>
    <t>2.5x</t>
  </si>
  <si>
    <t>Price / LTM Sales</t>
  </si>
  <si>
    <t>6.0x</t>
  </si>
  <si>
    <t>3.2x</t>
  </si>
  <si>
    <t>4.7x</t>
  </si>
  <si>
    <t>0.9x</t>
  </si>
  <si>
    <t>1.3x</t>
  </si>
  <si>
    <t>Altman Z-Score</t>
  </si>
  <si>
    <t>Piotroski Score</t>
  </si>
  <si>
    <t>Dividend Per Share</t>
  </si>
  <si>
    <t>Dividend Yield</t>
  </si>
  <si>
    <t>5.5%</t>
  </si>
  <si>
    <t>13.4%</t>
  </si>
  <si>
    <t>8.9%</t>
  </si>
  <si>
    <t>2.3%</t>
  </si>
  <si>
    <t>4.2%</t>
  </si>
  <si>
    <t>9.3%</t>
  </si>
  <si>
    <t>0.7%</t>
  </si>
  <si>
    <t>0.4%</t>
  </si>
  <si>
    <t>1.9%</t>
  </si>
  <si>
    <t>4.9%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</si>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</sst>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E13BF2E-190E-C919-85E7-B7DC53F81F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34" t="s">
        <v>0</v>
      </c>
      <c r="D2" s="35"/>
      <c r="E2" s="3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36" t="s">
        <v>2</v>
      </c>
      <c r="D6" s="3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</row>
    <row r="16" spans="3:13" ht="12.75" x14ac:dyDescent="0.2">
      <c r="C16" s="3" t="s">
        <v>50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  <c r="J16" s="3" t="s">
        <v>57</v>
      </c>
      <c r="K16" s="3" t="s">
        <v>58</v>
      </c>
      <c r="L16" s="3" t="s">
        <v>59</v>
      </c>
      <c r="M16" s="3" t="s">
        <v>60</v>
      </c>
    </row>
    <row r="17" spans="3:13" ht="12.75" x14ac:dyDescent="0.2">
      <c r="C17" s="3" t="s">
        <v>61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66</v>
      </c>
      <c r="I17" s="3" t="s">
        <v>67</v>
      </c>
      <c r="J17" s="3" t="s">
        <v>68</v>
      </c>
      <c r="K17" s="3" t="s">
        <v>69</v>
      </c>
      <c r="L17" s="3" t="s">
        <v>70</v>
      </c>
      <c r="M17" s="3" t="s">
        <v>71</v>
      </c>
    </row>
    <row r="18" spans="3:13" ht="12.75" x14ac:dyDescent="0.2">
      <c r="C18" s="3" t="s">
        <v>72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77</v>
      </c>
      <c r="I18" s="3" t="s">
        <v>78</v>
      </c>
      <c r="J18" s="3" t="s">
        <v>79</v>
      </c>
      <c r="K18" s="3" t="s">
        <v>80</v>
      </c>
      <c r="L18" s="3" t="s">
        <v>81</v>
      </c>
      <c r="M18" s="3" t="s">
        <v>82</v>
      </c>
    </row>
    <row r="19" spans="3:13" ht="12.75" x14ac:dyDescent="0.2"/>
    <row r="20" spans="3:13" ht="12.75" x14ac:dyDescent="0.2">
      <c r="C20" s="3" t="s">
        <v>83</v>
      </c>
      <c r="D20" s="3" t="s">
        <v>84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 t="s">
        <v>93</v>
      </c>
    </row>
    <row r="21" spans="3:13" ht="12.75" x14ac:dyDescent="0.2">
      <c r="C21" s="3" t="s">
        <v>94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95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</row>
    <row r="23" spans="3:13" ht="12.75" x14ac:dyDescent="0.2">
      <c r="C23" s="3" t="s">
        <v>96</v>
      </c>
      <c r="D23" s="3" t="s">
        <v>97</v>
      </c>
      <c r="E23" s="3" t="s">
        <v>98</v>
      </c>
      <c r="F23" s="3" t="s">
        <v>99</v>
      </c>
      <c r="G23" s="3" t="s">
        <v>100</v>
      </c>
      <c r="H23" s="3" t="s">
        <v>101</v>
      </c>
      <c r="I23" s="3" t="s">
        <v>102</v>
      </c>
      <c r="J23" s="3" t="s">
        <v>103</v>
      </c>
      <c r="K23" s="3" t="s">
        <v>104</v>
      </c>
      <c r="L23" s="3" t="s">
        <v>37</v>
      </c>
      <c r="M23" s="3" t="s">
        <v>37</v>
      </c>
    </row>
    <row r="24" spans="3:13" ht="12.75" x14ac:dyDescent="0.2">
      <c r="C24" s="3" t="s">
        <v>105</v>
      </c>
      <c r="D24" s="3" t="s">
        <v>106</v>
      </c>
      <c r="E24" s="3" t="s">
        <v>107</v>
      </c>
      <c r="F24" s="3" t="s">
        <v>107</v>
      </c>
      <c r="G24" s="3" t="s">
        <v>107</v>
      </c>
      <c r="H24" s="3" t="s">
        <v>107</v>
      </c>
      <c r="I24" s="3" t="s">
        <v>108</v>
      </c>
      <c r="J24" s="3" t="s">
        <v>109</v>
      </c>
      <c r="K24" s="3" t="s">
        <v>110</v>
      </c>
      <c r="L24" s="3" t="s">
        <v>111</v>
      </c>
      <c r="M24" s="3" t="s">
        <v>112</v>
      </c>
    </row>
    <row r="25" spans="3:13" ht="12.75" x14ac:dyDescent="0.2">
      <c r="C25" s="3" t="s">
        <v>113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</row>
    <row r="26" spans="3:13" ht="12.75" x14ac:dyDescent="0.2">
      <c r="C26" s="3" t="s">
        <v>114</v>
      </c>
      <c r="D26" s="3" t="s">
        <v>115</v>
      </c>
      <c r="E26" s="3" t="s">
        <v>116</v>
      </c>
      <c r="F26" s="3" t="s">
        <v>117</v>
      </c>
      <c r="G26" s="3" t="s">
        <v>118</v>
      </c>
      <c r="H26" s="3" t="s">
        <v>119</v>
      </c>
      <c r="I26" s="3" t="s">
        <v>120</v>
      </c>
      <c r="J26" s="3" t="s">
        <v>121</v>
      </c>
      <c r="K26" s="3" t="s">
        <v>122</v>
      </c>
      <c r="L26" s="3" t="s">
        <v>123</v>
      </c>
      <c r="M26" s="3" t="s">
        <v>124</v>
      </c>
    </row>
    <row r="27" spans="3:13" ht="12.75" x14ac:dyDescent="0.2">
      <c r="C27" s="3" t="s">
        <v>125</v>
      </c>
      <c r="D27" s="3" t="s">
        <v>126</v>
      </c>
      <c r="E27" s="3" t="s">
        <v>127</v>
      </c>
      <c r="F27" s="3" t="s">
        <v>128</v>
      </c>
      <c r="G27" s="3" t="s">
        <v>129</v>
      </c>
      <c r="H27" s="3" t="s">
        <v>130</v>
      </c>
      <c r="I27" s="3" t="s">
        <v>131</v>
      </c>
      <c r="J27" s="3" t="s">
        <v>132</v>
      </c>
      <c r="K27" s="3" t="s">
        <v>133</v>
      </c>
      <c r="L27" s="3" t="s">
        <v>134</v>
      </c>
      <c r="M27" s="3" t="s">
        <v>135</v>
      </c>
    </row>
    <row r="28" spans="3:13" ht="12.75" x14ac:dyDescent="0.2"/>
    <row r="29" spans="3:13" ht="12.75" x14ac:dyDescent="0.2">
      <c r="C29" s="3" t="s">
        <v>136</v>
      </c>
      <c r="D29" s="3" t="s">
        <v>137</v>
      </c>
      <c r="E29" s="3" t="s">
        <v>138</v>
      </c>
      <c r="F29" s="3" t="s">
        <v>139</v>
      </c>
      <c r="G29" s="3" t="s">
        <v>140</v>
      </c>
      <c r="H29" s="3" t="s">
        <v>141</v>
      </c>
      <c r="I29" s="3" t="s">
        <v>142</v>
      </c>
      <c r="J29" s="3" t="s">
        <v>143</v>
      </c>
      <c r="K29" s="3" t="s">
        <v>144</v>
      </c>
      <c r="L29" s="3" t="s">
        <v>145</v>
      </c>
      <c r="M29" s="3" t="s">
        <v>146</v>
      </c>
    </row>
    <row r="30" spans="3:13" ht="12.75" x14ac:dyDescent="0.2">
      <c r="C30" s="3" t="s">
        <v>147</v>
      </c>
      <c r="D30" s="3" t="s">
        <v>37</v>
      </c>
      <c r="E30" s="3" t="s">
        <v>37</v>
      </c>
      <c r="F30" s="3" t="s">
        <v>37</v>
      </c>
      <c r="G30" s="3" t="s">
        <v>37</v>
      </c>
      <c r="H30" s="3" t="s">
        <v>148</v>
      </c>
      <c r="I30" s="3" t="s">
        <v>52</v>
      </c>
      <c r="J30" s="3" t="s">
        <v>149</v>
      </c>
      <c r="K30" s="3" t="s">
        <v>150</v>
      </c>
      <c r="L30" s="3" t="s">
        <v>151</v>
      </c>
      <c r="M30" s="3" t="s">
        <v>65</v>
      </c>
    </row>
    <row r="31" spans="3:13" ht="12.75" x14ac:dyDescent="0.2">
      <c r="C31" s="3" t="s">
        <v>152</v>
      </c>
      <c r="D31" s="3" t="s">
        <v>37</v>
      </c>
      <c r="E31" s="3" t="s">
        <v>37</v>
      </c>
      <c r="F31" s="3" t="s">
        <v>37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</row>
    <row r="32" spans="3:13" ht="12.75" x14ac:dyDescent="0.2">
      <c r="C32" s="3" t="s">
        <v>153</v>
      </c>
      <c r="D32" s="3" t="s">
        <v>37</v>
      </c>
      <c r="E32" s="3" t="s">
        <v>154</v>
      </c>
      <c r="F32" s="3" t="s">
        <v>155</v>
      </c>
      <c r="G32" s="3" t="s">
        <v>156</v>
      </c>
      <c r="H32" s="3" t="s">
        <v>157</v>
      </c>
      <c r="I32" s="3" t="s">
        <v>158</v>
      </c>
      <c r="J32" s="3" t="s">
        <v>159</v>
      </c>
      <c r="K32" s="3" t="s">
        <v>160</v>
      </c>
      <c r="L32" s="3" t="s">
        <v>161</v>
      </c>
      <c r="M32" s="3" t="s">
        <v>162</v>
      </c>
    </row>
    <row r="33" spans="3:13" ht="12.75" x14ac:dyDescent="0.2">
      <c r="C33" s="3" t="s">
        <v>163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164</v>
      </c>
      <c r="K33" s="3" t="s">
        <v>165</v>
      </c>
      <c r="L33" s="3" t="s">
        <v>166</v>
      </c>
      <c r="M33" s="3" t="s">
        <v>167</v>
      </c>
    </row>
    <row r="34" spans="3:13" ht="12.75" x14ac:dyDescent="0.2">
      <c r="C34" s="3" t="s">
        <v>168</v>
      </c>
      <c r="D34" s="3" t="s">
        <v>169</v>
      </c>
      <c r="E34" s="3" t="s">
        <v>170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176</v>
      </c>
      <c r="L34" s="3" t="s">
        <v>177</v>
      </c>
      <c r="M34" s="3" t="s">
        <v>178</v>
      </c>
    </row>
    <row r="35" spans="3:13" ht="12.75" x14ac:dyDescent="0.2">
      <c r="C35" s="3" t="s">
        <v>179</v>
      </c>
      <c r="D35" s="3" t="s">
        <v>180</v>
      </c>
      <c r="E35" s="3" t="s">
        <v>181</v>
      </c>
      <c r="F35" s="3" t="s">
        <v>182</v>
      </c>
      <c r="G35" s="3" t="s">
        <v>183</v>
      </c>
      <c r="H35" s="3" t="s">
        <v>184</v>
      </c>
      <c r="I35" s="3" t="s">
        <v>185</v>
      </c>
      <c r="J35" s="3" t="s">
        <v>186</v>
      </c>
      <c r="K35" s="3" t="s">
        <v>187</v>
      </c>
      <c r="L35" s="3" t="s">
        <v>188</v>
      </c>
      <c r="M35" s="3" t="s">
        <v>189</v>
      </c>
    </row>
    <row r="36" spans="3:13" ht="12.75" x14ac:dyDescent="0.2"/>
    <row r="37" spans="3:13" ht="12.75" x14ac:dyDescent="0.2">
      <c r="C37" s="3" t="s">
        <v>190</v>
      </c>
      <c r="D37" s="3" t="s">
        <v>191</v>
      </c>
      <c r="E37" s="3" t="s">
        <v>192</v>
      </c>
      <c r="F37" s="3" t="s">
        <v>193</v>
      </c>
      <c r="G37" s="3" t="s">
        <v>194</v>
      </c>
      <c r="H37" s="3" t="s">
        <v>195</v>
      </c>
      <c r="I37" s="3" t="s">
        <v>196</v>
      </c>
      <c r="J37" s="3" t="s">
        <v>197</v>
      </c>
      <c r="K37" s="3" t="s">
        <v>198</v>
      </c>
      <c r="L37" s="3" t="s">
        <v>199</v>
      </c>
      <c r="M37" s="3" t="s">
        <v>200</v>
      </c>
    </row>
    <row r="38" spans="3:13" ht="12.75" x14ac:dyDescent="0.2">
      <c r="C38" s="3" t="s">
        <v>201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202</v>
      </c>
      <c r="K38" s="3" t="s">
        <v>203</v>
      </c>
      <c r="L38" s="3" t="s">
        <v>204</v>
      </c>
      <c r="M38" s="3" t="s">
        <v>205</v>
      </c>
    </row>
    <row r="39" spans="3:13" ht="12.75" x14ac:dyDescent="0.2">
      <c r="C39" s="3" t="s">
        <v>206</v>
      </c>
      <c r="D39" s="3" t="s">
        <v>207</v>
      </c>
      <c r="E39" s="3" t="s">
        <v>208</v>
      </c>
      <c r="F39" s="3" t="s">
        <v>209</v>
      </c>
      <c r="G39" s="3" t="s">
        <v>210</v>
      </c>
      <c r="H39" s="3" t="s">
        <v>211</v>
      </c>
      <c r="I39" s="3" t="s">
        <v>212</v>
      </c>
      <c r="J39" s="3" t="s">
        <v>213</v>
      </c>
      <c r="K39" s="3" t="s">
        <v>214</v>
      </c>
      <c r="L39" s="3" t="s">
        <v>215</v>
      </c>
      <c r="M39" s="3" t="s">
        <v>216</v>
      </c>
    </row>
    <row r="40" spans="3:13" ht="12.75" x14ac:dyDescent="0.2">
      <c r="C40" s="3" t="s">
        <v>217</v>
      </c>
      <c r="D40" s="3" t="s">
        <v>218</v>
      </c>
      <c r="E40" s="3" t="s">
        <v>219</v>
      </c>
      <c r="F40" s="3" t="s">
        <v>220</v>
      </c>
      <c r="G40" s="3" t="s">
        <v>221</v>
      </c>
      <c r="H40" s="3" t="s">
        <v>222</v>
      </c>
      <c r="I40" s="3" t="s">
        <v>223</v>
      </c>
      <c r="J40" s="3" t="s">
        <v>224</v>
      </c>
      <c r="K40" s="3" t="s">
        <v>225</v>
      </c>
      <c r="L40" s="3" t="s">
        <v>226</v>
      </c>
      <c r="M40" s="3" t="s">
        <v>227</v>
      </c>
    </row>
    <row r="41" spans="3:13" ht="12.75" x14ac:dyDescent="0.2"/>
    <row r="42" spans="3:13" ht="12.75" x14ac:dyDescent="0.2">
      <c r="C42" s="3" t="s">
        <v>228</v>
      </c>
      <c r="D42" s="3" t="s">
        <v>229</v>
      </c>
      <c r="E42" s="3" t="s">
        <v>230</v>
      </c>
      <c r="F42" s="3" t="s">
        <v>231</v>
      </c>
      <c r="G42" s="3" t="s">
        <v>232</v>
      </c>
      <c r="H42" s="3" t="s">
        <v>233</v>
      </c>
      <c r="I42" s="3" t="s">
        <v>234</v>
      </c>
      <c r="J42" s="3" t="s">
        <v>235</v>
      </c>
      <c r="K42" s="3" t="s">
        <v>236</v>
      </c>
      <c r="L42" s="3" t="s">
        <v>237</v>
      </c>
      <c r="M42" s="3" t="s">
        <v>238</v>
      </c>
    </row>
    <row r="43" spans="3:13" ht="12.75" x14ac:dyDescent="0.2">
      <c r="C43" s="3" t="s">
        <v>239</v>
      </c>
      <c r="D43" s="3" t="s">
        <v>240</v>
      </c>
      <c r="E43" s="3" t="s">
        <v>241</v>
      </c>
      <c r="F43" s="3" t="s">
        <v>242</v>
      </c>
      <c r="G43" s="3" t="s">
        <v>243</v>
      </c>
      <c r="H43" s="3" t="s">
        <v>244</v>
      </c>
      <c r="I43" s="3" t="s">
        <v>245</v>
      </c>
      <c r="J43" s="3" t="s">
        <v>246</v>
      </c>
      <c r="K43" s="3" t="s">
        <v>247</v>
      </c>
      <c r="L43" s="3" t="s">
        <v>248</v>
      </c>
      <c r="M43" s="3" t="s">
        <v>249</v>
      </c>
    </row>
    <row r="44" spans="3:13" ht="12.75" x14ac:dyDescent="0.2">
      <c r="C44" s="3" t="s">
        <v>250</v>
      </c>
      <c r="D44" s="3" t="s">
        <v>251</v>
      </c>
      <c r="E44" s="3" t="s">
        <v>252</v>
      </c>
      <c r="F44" s="3" t="s">
        <v>253</v>
      </c>
      <c r="G44" s="3" t="s">
        <v>254</v>
      </c>
      <c r="H44" s="3" t="s">
        <v>255</v>
      </c>
      <c r="I44" s="3" t="s">
        <v>256</v>
      </c>
      <c r="J44" s="3" t="s">
        <v>257</v>
      </c>
      <c r="K44" s="3" t="s">
        <v>258</v>
      </c>
      <c r="L44" s="3" t="s">
        <v>259</v>
      </c>
      <c r="M44" s="3" t="s">
        <v>260</v>
      </c>
    </row>
    <row r="45" spans="3:13" ht="12.75" x14ac:dyDescent="0.2">
      <c r="C45" s="3" t="s">
        <v>261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262</v>
      </c>
      <c r="D46" s="3" t="s">
        <v>263</v>
      </c>
      <c r="E46" s="3" t="s">
        <v>264</v>
      </c>
      <c r="F46" s="3" t="s">
        <v>265</v>
      </c>
      <c r="G46" s="3" t="s">
        <v>266</v>
      </c>
      <c r="H46" s="3" t="s">
        <v>267</v>
      </c>
      <c r="I46" s="3" t="s">
        <v>268</v>
      </c>
      <c r="J46" s="3" t="s">
        <v>269</v>
      </c>
      <c r="K46" s="3" t="s">
        <v>270</v>
      </c>
      <c r="L46" s="3" t="s">
        <v>271</v>
      </c>
      <c r="M46" s="3" t="s">
        <v>272</v>
      </c>
    </row>
    <row r="47" spans="3:13" ht="12.75" x14ac:dyDescent="0.2">
      <c r="C47" s="3" t="s">
        <v>273</v>
      </c>
      <c r="D47" s="3" t="s">
        <v>274</v>
      </c>
      <c r="E47" s="3" t="s">
        <v>275</v>
      </c>
      <c r="F47" s="3" t="s">
        <v>276</v>
      </c>
      <c r="G47" s="3" t="s">
        <v>277</v>
      </c>
      <c r="H47" s="3" t="s">
        <v>278</v>
      </c>
      <c r="I47" s="3" t="s">
        <v>279</v>
      </c>
      <c r="J47" s="3" t="s">
        <v>280</v>
      </c>
      <c r="K47" s="3" t="s">
        <v>281</v>
      </c>
      <c r="L47" s="3" t="s">
        <v>282</v>
      </c>
      <c r="M47" s="3" t="s">
        <v>283</v>
      </c>
    </row>
    <row r="48" spans="3:13" ht="12.75" x14ac:dyDescent="0.2">
      <c r="C48" s="3" t="s">
        <v>284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285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</row>
    <row r="50" spans="3:13" ht="12.75" x14ac:dyDescent="0.2">
      <c r="C50" s="3" t="s">
        <v>286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287</v>
      </c>
      <c r="D51" s="3" t="s">
        <v>274</v>
      </c>
      <c r="E51" s="3" t="s">
        <v>275</v>
      </c>
      <c r="F51" s="3" t="s">
        <v>276</v>
      </c>
      <c r="G51" s="3" t="s">
        <v>277</v>
      </c>
      <c r="H51" s="3" t="s">
        <v>278</v>
      </c>
      <c r="I51" s="3" t="s">
        <v>279</v>
      </c>
      <c r="J51" s="3" t="s">
        <v>280</v>
      </c>
      <c r="K51" s="3" t="s">
        <v>281</v>
      </c>
      <c r="L51" s="3" t="s">
        <v>282</v>
      </c>
      <c r="M51" s="3" t="s">
        <v>283</v>
      </c>
    </row>
    <row r="52" spans="3:13" ht="12.75" x14ac:dyDescent="0.2"/>
    <row r="53" spans="3:13" ht="12.75" x14ac:dyDescent="0.2">
      <c r="C53" s="3" t="s">
        <v>288</v>
      </c>
      <c r="D53" s="3" t="s">
        <v>126</v>
      </c>
      <c r="E53" s="3" t="s">
        <v>127</v>
      </c>
      <c r="F53" s="3" t="s">
        <v>128</v>
      </c>
      <c r="G53" s="3" t="s">
        <v>129</v>
      </c>
      <c r="H53" s="3" t="s">
        <v>130</v>
      </c>
      <c r="I53" s="3" t="s">
        <v>131</v>
      </c>
      <c r="J53" s="3" t="s">
        <v>132</v>
      </c>
      <c r="K53" s="3" t="s">
        <v>133</v>
      </c>
      <c r="L53" s="3" t="s">
        <v>134</v>
      </c>
      <c r="M53" s="3" t="s">
        <v>135</v>
      </c>
    </row>
    <row r="54" spans="3:13" ht="12.75" x14ac:dyDescent="0.2"/>
    <row r="55" spans="3:13" ht="12.75" x14ac:dyDescent="0.2">
      <c r="C55" s="3" t="s">
        <v>289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290</v>
      </c>
      <c r="D56" s="3" t="s">
        <v>191</v>
      </c>
      <c r="E56" s="3" t="s">
        <v>291</v>
      </c>
      <c r="F56" s="3" t="s">
        <v>292</v>
      </c>
      <c r="G56" s="3" t="s">
        <v>293</v>
      </c>
      <c r="H56" s="3" t="s">
        <v>294</v>
      </c>
      <c r="I56" s="3" t="s">
        <v>295</v>
      </c>
      <c r="J56" s="3" t="s">
        <v>296</v>
      </c>
      <c r="K56" s="3" t="s">
        <v>297</v>
      </c>
      <c r="L56" s="3" t="s">
        <v>298</v>
      </c>
      <c r="M56" s="3" t="s">
        <v>299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153B-BA69-4A38-9E97-9D9DAC0A3B82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4" t="s">
        <v>0</v>
      </c>
      <c r="D2" s="35"/>
      <c r="E2" s="35"/>
    </row>
    <row r="3" spans="3:13" x14ac:dyDescent="0.2">
      <c r="C3" s="1" t="s">
        <v>1</v>
      </c>
    </row>
    <row r="6" spans="3:13" ht="15" x14ac:dyDescent="0.25">
      <c r="C6" s="36" t="s">
        <v>300</v>
      </c>
      <c r="D6" s="3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301</v>
      </c>
      <c r="D12" s="3" t="s">
        <v>302</v>
      </c>
      <c r="E12" s="3" t="s">
        <v>303</v>
      </c>
      <c r="F12" s="3" t="s">
        <v>304</v>
      </c>
      <c r="G12" s="3" t="s">
        <v>305</v>
      </c>
      <c r="H12" s="3" t="s">
        <v>306</v>
      </c>
      <c r="I12" s="3" t="s">
        <v>307</v>
      </c>
      <c r="J12" s="3" t="s">
        <v>308</v>
      </c>
      <c r="K12" s="3" t="s">
        <v>309</v>
      </c>
      <c r="L12" s="3" t="s">
        <v>310</v>
      </c>
      <c r="M12" s="3" t="s">
        <v>311</v>
      </c>
    </row>
    <row r="13" spans="3:13" x14ac:dyDescent="0.2">
      <c r="C13" s="3" t="s">
        <v>312</v>
      </c>
      <c r="D13" s="3" t="s">
        <v>313</v>
      </c>
      <c r="E13" s="3" t="s">
        <v>314</v>
      </c>
      <c r="F13" s="3" t="s">
        <v>315</v>
      </c>
      <c r="G13" s="3" t="s">
        <v>316</v>
      </c>
      <c r="H13" s="3" t="s">
        <v>317</v>
      </c>
      <c r="I13" s="3" t="s">
        <v>318</v>
      </c>
      <c r="J13" s="3" t="s">
        <v>319</v>
      </c>
      <c r="K13" s="3" t="s">
        <v>320</v>
      </c>
      <c r="L13" s="3" t="s">
        <v>321</v>
      </c>
      <c r="M13" s="3" t="s">
        <v>322</v>
      </c>
    </row>
    <row r="15" spans="3:13" x14ac:dyDescent="0.2">
      <c r="C15" s="3" t="s">
        <v>323</v>
      </c>
      <c r="D15" s="3" t="s">
        <v>324</v>
      </c>
      <c r="E15" s="3" t="s">
        <v>325</v>
      </c>
      <c r="F15" s="3" t="s">
        <v>326</v>
      </c>
      <c r="G15" s="3" t="s">
        <v>327</v>
      </c>
      <c r="H15" s="3" t="s">
        <v>328</v>
      </c>
      <c r="I15" s="3" t="s">
        <v>329</v>
      </c>
      <c r="J15" s="3" t="s">
        <v>330</v>
      </c>
      <c r="K15" s="3" t="s">
        <v>331</v>
      </c>
      <c r="L15" s="3" t="s">
        <v>332</v>
      </c>
      <c r="M15" s="3" t="s">
        <v>333</v>
      </c>
    </row>
    <row r="16" spans="3:13" x14ac:dyDescent="0.2">
      <c r="C16" s="3" t="s">
        <v>334</v>
      </c>
      <c r="D16" s="3" t="s">
        <v>335</v>
      </c>
      <c r="E16" s="3" t="s">
        <v>336</v>
      </c>
      <c r="F16" s="3" t="s">
        <v>337</v>
      </c>
      <c r="G16" s="3" t="s">
        <v>338</v>
      </c>
      <c r="H16" s="3" t="s">
        <v>339</v>
      </c>
      <c r="I16" s="3" t="s">
        <v>340</v>
      </c>
      <c r="J16" s="3" t="s">
        <v>341</v>
      </c>
      <c r="K16" s="3" t="s">
        <v>342</v>
      </c>
      <c r="L16" s="3" t="s">
        <v>343</v>
      </c>
      <c r="M16" s="3" t="s">
        <v>344</v>
      </c>
    </row>
    <row r="17" spans="3:13" x14ac:dyDescent="0.2">
      <c r="C17" s="3" t="s">
        <v>345</v>
      </c>
      <c r="D17" s="3" t="s">
        <v>346</v>
      </c>
      <c r="E17" s="3" t="s">
        <v>347</v>
      </c>
      <c r="F17" s="3" t="s">
        <v>348</v>
      </c>
      <c r="G17" s="3" t="s">
        <v>349</v>
      </c>
      <c r="H17" s="3" t="s">
        <v>350</v>
      </c>
      <c r="I17" s="3" t="s">
        <v>351</v>
      </c>
      <c r="J17" s="3" t="s">
        <v>352</v>
      </c>
      <c r="K17" s="3" t="s">
        <v>353</v>
      </c>
      <c r="L17" s="3" t="s">
        <v>354</v>
      </c>
      <c r="M17" s="3" t="s">
        <v>355</v>
      </c>
    </row>
    <row r="19" spans="3:13" x14ac:dyDescent="0.2">
      <c r="C19" s="3" t="s">
        <v>356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357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358</v>
      </c>
      <c r="D21" s="3" t="s">
        <v>359</v>
      </c>
      <c r="E21" s="3" t="s">
        <v>360</v>
      </c>
      <c r="F21" s="3" t="s">
        <v>361</v>
      </c>
      <c r="G21" s="3" t="s">
        <v>362</v>
      </c>
      <c r="H21" s="3" t="s">
        <v>363</v>
      </c>
      <c r="I21" s="3" t="s">
        <v>364</v>
      </c>
      <c r="J21" s="3" t="s">
        <v>365</v>
      </c>
      <c r="K21" s="3" t="s">
        <v>366</v>
      </c>
      <c r="L21" s="3" t="s">
        <v>367</v>
      </c>
      <c r="M21" s="3" t="s">
        <v>368</v>
      </c>
    </row>
    <row r="22" spans="3:13" x14ac:dyDescent="0.2">
      <c r="C22" s="3" t="s">
        <v>369</v>
      </c>
      <c r="D22" s="3" t="s">
        <v>370</v>
      </c>
      <c r="E22" s="3" t="s">
        <v>371</v>
      </c>
      <c r="F22" s="3" t="s">
        <v>372</v>
      </c>
      <c r="G22" s="3" t="s">
        <v>373</v>
      </c>
      <c r="H22" s="3" t="s">
        <v>374</v>
      </c>
      <c r="I22" s="3" t="s">
        <v>375</v>
      </c>
      <c r="J22" s="3" t="s">
        <v>376</v>
      </c>
      <c r="K22" s="3" t="s">
        <v>377</v>
      </c>
      <c r="L22" s="3" t="s">
        <v>378</v>
      </c>
      <c r="M22" s="3" t="s">
        <v>379</v>
      </c>
    </row>
    <row r="23" spans="3:13" x14ac:dyDescent="0.2">
      <c r="C23" s="3" t="s">
        <v>380</v>
      </c>
      <c r="D23" s="3" t="s">
        <v>381</v>
      </c>
      <c r="E23" s="3" t="s">
        <v>382</v>
      </c>
      <c r="F23" s="3" t="s">
        <v>383</v>
      </c>
      <c r="G23" s="3" t="s">
        <v>384</v>
      </c>
      <c r="H23" s="3" t="s">
        <v>385</v>
      </c>
      <c r="I23" s="3" t="s">
        <v>386</v>
      </c>
      <c r="J23" s="3" t="s">
        <v>387</v>
      </c>
      <c r="K23" s="3" t="s">
        <v>388</v>
      </c>
      <c r="L23" s="3" t="s">
        <v>389</v>
      </c>
      <c r="M23" s="3" t="s">
        <v>390</v>
      </c>
    </row>
    <row r="24" spans="3:13" x14ac:dyDescent="0.2">
      <c r="C24" s="3" t="s">
        <v>391</v>
      </c>
      <c r="D24" s="3" t="s">
        <v>392</v>
      </c>
      <c r="E24" s="3" t="s">
        <v>393</v>
      </c>
      <c r="F24" s="3" t="s">
        <v>394</v>
      </c>
      <c r="G24" s="3" t="s">
        <v>395</v>
      </c>
      <c r="H24" s="3" t="s">
        <v>396</v>
      </c>
      <c r="I24" s="3" t="s">
        <v>397</v>
      </c>
      <c r="J24" s="3" t="s">
        <v>398</v>
      </c>
      <c r="K24" s="3" t="s">
        <v>399</v>
      </c>
      <c r="L24" s="3" t="s">
        <v>400</v>
      </c>
      <c r="M24" s="3" t="s">
        <v>401</v>
      </c>
    </row>
    <row r="26" spans="3:13" x14ac:dyDescent="0.2">
      <c r="C26" s="3" t="s">
        <v>402</v>
      </c>
      <c r="D26" s="3" t="s">
        <v>403</v>
      </c>
      <c r="E26" s="3" t="s">
        <v>404</v>
      </c>
      <c r="F26" s="3" t="s">
        <v>405</v>
      </c>
      <c r="G26" s="3" t="s">
        <v>406</v>
      </c>
      <c r="H26" s="3" t="s">
        <v>407</v>
      </c>
      <c r="I26" s="3" t="s">
        <v>408</v>
      </c>
      <c r="J26" s="3" t="s">
        <v>409</v>
      </c>
      <c r="K26" s="3" t="s">
        <v>410</v>
      </c>
      <c r="L26" s="3" t="s">
        <v>411</v>
      </c>
      <c r="M26" s="3" t="s">
        <v>412</v>
      </c>
    </row>
    <row r="27" spans="3:13" x14ac:dyDescent="0.2">
      <c r="C27" s="3" t="s">
        <v>413</v>
      </c>
      <c r="D27" s="3" t="s">
        <v>414</v>
      </c>
      <c r="E27" s="3" t="s">
        <v>415</v>
      </c>
      <c r="F27" s="3" t="s">
        <v>416</v>
      </c>
      <c r="G27" s="3" t="s">
        <v>417</v>
      </c>
      <c r="H27" s="3" t="s">
        <v>418</v>
      </c>
      <c r="I27" s="3" t="s">
        <v>419</v>
      </c>
      <c r="J27" s="3" t="s">
        <v>420</v>
      </c>
      <c r="K27" s="3" t="s">
        <v>421</v>
      </c>
      <c r="L27" s="3" t="s">
        <v>422</v>
      </c>
      <c r="M27" s="3" t="s">
        <v>423</v>
      </c>
    </row>
    <row r="28" spans="3:13" x14ac:dyDescent="0.2">
      <c r="C28" s="3" t="s">
        <v>424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425</v>
      </c>
      <c r="D29" s="3" t="s">
        <v>426</v>
      </c>
      <c r="E29" s="3" t="s">
        <v>427</v>
      </c>
      <c r="F29" s="3" t="s">
        <v>428</v>
      </c>
      <c r="G29" s="3" t="s">
        <v>429</v>
      </c>
      <c r="H29" s="3" t="s">
        <v>430</v>
      </c>
      <c r="I29" s="3" t="s">
        <v>431</v>
      </c>
      <c r="J29" s="3" t="s">
        <v>432</v>
      </c>
      <c r="K29" s="3" t="s">
        <v>433</v>
      </c>
      <c r="L29" s="3" t="s">
        <v>434</v>
      </c>
      <c r="M29" s="3" t="s">
        <v>435</v>
      </c>
    </row>
    <row r="30" spans="3:13" x14ac:dyDescent="0.2">
      <c r="C30" s="3" t="s">
        <v>436</v>
      </c>
      <c r="D30" s="3" t="s">
        <v>437</v>
      </c>
      <c r="E30" s="3" t="s">
        <v>438</v>
      </c>
      <c r="F30" s="3" t="s">
        <v>439</v>
      </c>
      <c r="G30" s="3" t="s">
        <v>440</v>
      </c>
      <c r="H30" s="3" t="s">
        <v>441</v>
      </c>
      <c r="I30" s="3" t="s">
        <v>442</v>
      </c>
      <c r="J30" s="3" t="s">
        <v>443</v>
      </c>
      <c r="K30" s="3" t="s">
        <v>444</v>
      </c>
      <c r="L30" s="3" t="s">
        <v>445</v>
      </c>
      <c r="M30" s="3" t="s">
        <v>446</v>
      </c>
    </row>
    <row r="32" spans="3:13" x14ac:dyDescent="0.2">
      <c r="C32" s="3" t="s">
        <v>447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448</v>
      </c>
      <c r="D33" s="3" t="s">
        <v>437</v>
      </c>
      <c r="E33" s="3" t="s">
        <v>438</v>
      </c>
      <c r="F33" s="3" t="s">
        <v>439</v>
      </c>
      <c r="G33" s="3" t="s">
        <v>440</v>
      </c>
      <c r="H33" s="3" t="s">
        <v>441</v>
      </c>
      <c r="I33" s="3" t="s">
        <v>442</v>
      </c>
      <c r="J33" s="3" t="s">
        <v>443</v>
      </c>
      <c r="K33" s="3" t="s">
        <v>444</v>
      </c>
      <c r="L33" s="3" t="s">
        <v>445</v>
      </c>
      <c r="M33" s="3" t="s">
        <v>446</v>
      </c>
    </row>
    <row r="35" spans="3:13" x14ac:dyDescent="0.2">
      <c r="C35" s="3" t="s">
        <v>449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450</v>
      </c>
      <c r="D36" s="3" t="s">
        <v>437</v>
      </c>
      <c r="E36" s="3" t="s">
        <v>438</v>
      </c>
      <c r="F36" s="3" t="s">
        <v>439</v>
      </c>
      <c r="G36" s="3" t="s">
        <v>440</v>
      </c>
      <c r="H36" s="3" t="s">
        <v>441</v>
      </c>
      <c r="I36" s="3" t="s">
        <v>442</v>
      </c>
      <c r="J36" s="3" t="s">
        <v>443</v>
      </c>
      <c r="K36" s="3" t="s">
        <v>444</v>
      </c>
      <c r="L36" s="3" t="s">
        <v>445</v>
      </c>
      <c r="M36" s="3" t="s">
        <v>446</v>
      </c>
    </row>
    <row r="38" spans="3:13" x14ac:dyDescent="0.2">
      <c r="C38" s="3" t="s">
        <v>451</v>
      </c>
      <c r="D38" s="3">
        <v>0.38</v>
      </c>
      <c r="E38" s="3">
        <v>1.22</v>
      </c>
      <c r="F38" s="3">
        <v>-1.82</v>
      </c>
      <c r="G38" s="3">
        <v>-1.81</v>
      </c>
      <c r="H38" s="3">
        <v>-0.23</v>
      </c>
      <c r="I38" s="3">
        <v>-4.7699999999999996</v>
      </c>
      <c r="J38" s="3">
        <v>-1.89</v>
      </c>
      <c r="K38" s="3">
        <v>-4.76</v>
      </c>
      <c r="L38" s="3">
        <v>4.1500000000000004</v>
      </c>
      <c r="M38" s="3">
        <v>2.62</v>
      </c>
    </row>
    <row r="39" spans="3:13" x14ac:dyDescent="0.2">
      <c r="C39" s="3" t="s">
        <v>452</v>
      </c>
      <c r="D39" s="3">
        <v>0.37</v>
      </c>
      <c r="E39" s="3">
        <v>1.21</v>
      </c>
      <c r="F39" s="3">
        <v>-1.82</v>
      </c>
      <c r="G39" s="3">
        <v>-1.81</v>
      </c>
      <c r="H39" s="3">
        <v>-0.23</v>
      </c>
      <c r="I39" s="3">
        <v>-4.7699999999999996</v>
      </c>
      <c r="J39" s="3">
        <v>-1.89</v>
      </c>
      <c r="K39" s="3">
        <v>-4.76</v>
      </c>
      <c r="L39" s="3">
        <v>4.1100000000000003</v>
      </c>
      <c r="M39" s="3">
        <v>2.6</v>
      </c>
    </row>
    <row r="40" spans="3:13" x14ac:dyDescent="0.2">
      <c r="C40" s="3" t="s">
        <v>453</v>
      </c>
      <c r="D40" s="3" t="s">
        <v>454</v>
      </c>
      <c r="E40" s="3" t="s">
        <v>455</v>
      </c>
      <c r="F40" s="3" t="s">
        <v>456</v>
      </c>
      <c r="G40" s="3" t="s">
        <v>457</v>
      </c>
      <c r="H40" s="3" t="s">
        <v>458</v>
      </c>
      <c r="I40" s="3" t="s">
        <v>459</v>
      </c>
      <c r="J40" s="3" t="s">
        <v>460</v>
      </c>
      <c r="K40" s="3" t="s">
        <v>461</v>
      </c>
      <c r="L40" s="3" t="s">
        <v>462</v>
      </c>
      <c r="M40" s="3" t="s">
        <v>463</v>
      </c>
    </row>
    <row r="41" spans="3:13" x14ac:dyDescent="0.2">
      <c r="C41" s="3" t="s">
        <v>464</v>
      </c>
      <c r="D41" s="3" t="s">
        <v>465</v>
      </c>
      <c r="E41" s="3" t="s">
        <v>466</v>
      </c>
      <c r="F41" s="3" t="s">
        <v>456</v>
      </c>
      <c r="G41" s="3" t="s">
        <v>457</v>
      </c>
      <c r="H41" s="3" t="s">
        <v>458</v>
      </c>
      <c r="I41" s="3" t="s">
        <v>459</v>
      </c>
      <c r="J41" s="3" t="s">
        <v>460</v>
      </c>
      <c r="K41" s="3" t="s">
        <v>461</v>
      </c>
      <c r="L41" s="3" t="s">
        <v>467</v>
      </c>
      <c r="M41" s="3" t="s">
        <v>468</v>
      </c>
    </row>
    <row r="43" spans="3:13" x14ac:dyDescent="0.2">
      <c r="C43" s="3" t="s">
        <v>469</v>
      </c>
      <c r="D43" s="3" t="s">
        <v>470</v>
      </c>
      <c r="E43" s="3" t="s">
        <v>471</v>
      </c>
      <c r="F43" s="3" t="s">
        <v>472</v>
      </c>
      <c r="G43" s="3" t="s">
        <v>473</v>
      </c>
      <c r="H43" s="3" t="s">
        <v>474</v>
      </c>
      <c r="I43" s="3" t="s">
        <v>475</v>
      </c>
      <c r="J43" s="3" t="s">
        <v>476</v>
      </c>
      <c r="K43" s="3" t="s">
        <v>477</v>
      </c>
      <c r="L43" s="3" t="s">
        <v>478</v>
      </c>
      <c r="M43" s="3" t="s">
        <v>479</v>
      </c>
    </row>
    <row r="44" spans="3:13" x14ac:dyDescent="0.2">
      <c r="C44" s="3" t="s">
        <v>480</v>
      </c>
      <c r="D44" s="3" t="s">
        <v>481</v>
      </c>
      <c r="E44" s="3" t="s">
        <v>482</v>
      </c>
      <c r="F44" s="3" t="s">
        <v>483</v>
      </c>
      <c r="G44" s="3" t="s">
        <v>484</v>
      </c>
      <c r="H44" s="3" t="s">
        <v>485</v>
      </c>
      <c r="I44" s="3" t="s">
        <v>486</v>
      </c>
      <c r="J44" s="3" t="s">
        <v>487</v>
      </c>
      <c r="K44" s="3" t="s">
        <v>488</v>
      </c>
      <c r="L44" s="3" t="s">
        <v>489</v>
      </c>
      <c r="M44" s="3" t="s">
        <v>490</v>
      </c>
    </row>
    <row r="46" spans="3:13" x14ac:dyDescent="0.2">
      <c r="C46" s="3" t="s">
        <v>491</v>
      </c>
      <c r="D46" s="3" t="s">
        <v>492</v>
      </c>
      <c r="E46" s="3" t="s">
        <v>493</v>
      </c>
      <c r="F46" s="3" t="s">
        <v>494</v>
      </c>
      <c r="G46" s="3" t="s">
        <v>495</v>
      </c>
      <c r="H46" s="3" t="s">
        <v>496</v>
      </c>
      <c r="I46" s="3" t="s">
        <v>497</v>
      </c>
      <c r="J46" s="3" t="s">
        <v>498</v>
      </c>
      <c r="K46" s="3" t="s">
        <v>499</v>
      </c>
      <c r="L46" s="3" t="s">
        <v>500</v>
      </c>
      <c r="M46" s="3" t="s">
        <v>501</v>
      </c>
    </row>
    <row r="47" spans="3:13" x14ac:dyDescent="0.2">
      <c r="C47" s="3" t="s">
        <v>502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503</v>
      </c>
      <c r="D48" s="3" t="s">
        <v>481</v>
      </c>
      <c r="E48" s="3" t="s">
        <v>482</v>
      </c>
      <c r="F48" s="3" t="s">
        <v>483</v>
      </c>
      <c r="G48" s="3" t="s">
        <v>484</v>
      </c>
      <c r="H48" s="3" t="s">
        <v>485</v>
      </c>
      <c r="I48" s="3" t="s">
        <v>486</v>
      </c>
      <c r="J48" s="3" t="s">
        <v>487</v>
      </c>
      <c r="K48" s="3" t="s">
        <v>488</v>
      </c>
      <c r="L48" s="3" t="s">
        <v>489</v>
      </c>
      <c r="M48" s="3" t="s">
        <v>490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A11C-1CE5-4D0D-AE42-40E2EB57DB06}">
  <dimension ref="C1:M41"/>
  <sheetViews>
    <sheetView workbookViewId="0">
      <selection activeCell="E30" sqref="D30:E30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4" t="s">
        <v>0</v>
      </c>
      <c r="D2" s="35"/>
      <c r="E2" s="35"/>
    </row>
    <row r="3" spans="3:13" x14ac:dyDescent="0.2">
      <c r="C3" s="1" t="s">
        <v>1</v>
      </c>
    </row>
    <row r="6" spans="3:13" ht="15" x14ac:dyDescent="0.25">
      <c r="C6" s="36" t="s">
        <v>504</v>
      </c>
      <c r="D6" s="3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448</v>
      </c>
      <c r="D12" s="3" t="s">
        <v>437</v>
      </c>
      <c r="E12" s="3" t="s">
        <v>438</v>
      </c>
      <c r="F12" s="3" t="s">
        <v>439</v>
      </c>
      <c r="G12" s="3" t="s">
        <v>440</v>
      </c>
      <c r="H12" s="3" t="s">
        <v>441</v>
      </c>
      <c r="I12" s="3" t="s">
        <v>442</v>
      </c>
      <c r="J12" s="3" t="s">
        <v>443</v>
      </c>
      <c r="K12" s="3" t="s">
        <v>444</v>
      </c>
      <c r="L12" s="3" t="s">
        <v>445</v>
      </c>
      <c r="M12" s="3" t="s">
        <v>446</v>
      </c>
    </row>
    <row r="13" spans="3:13" x14ac:dyDescent="0.2">
      <c r="C13" s="3" t="s">
        <v>505</v>
      </c>
      <c r="D13" s="3" t="s">
        <v>506</v>
      </c>
      <c r="E13" s="3" t="s">
        <v>507</v>
      </c>
      <c r="F13" s="3" t="s">
        <v>508</v>
      </c>
      <c r="G13" s="3" t="s">
        <v>509</v>
      </c>
      <c r="H13" s="3" t="s">
        <v>510</v>
      </c>
      <c r="I13" s="3" t="s">
        <v>511</v>
      </c>
      <c r="J13" s="3" t="s">
        <v>512</v>
      </c>
      <c r="K13" s="3" t="s">
        <v>513</v>
      </c>
      <c r="L13" s="3" t="s">
        <v>514</v>
      </c>
      <c r="M13" s="3" t="s">
        <v>515</v>
      </c>
    </row>
    <row r="14" spans="3:13" x14ac:dyDescent="0.2">
      <c r="C14" s="3" t="s">
        <v>516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517</v>
      </c>
      <c r="D15" s="3" t="s">
        <v>518</v>
      </c>
      <c r="E15" s="3" t="s">
        <v>519</v>
      </c>
      <c r="F15" s="3" t="s">
        <v>520</v>
      </c>
      <c r="G15" s="3" t="s">
        <v>521</v>
      </c>
      <c r="H15" s="3" t="s">
        <v>522</v>
      </c>
      <c r="I15" s="3" t="s">
        <v>523</v>
      </c>
      <c r="J15" s="3" t="s">
        <v>167</v>
      </c>
      <c r="K15" s="3">
        <v>-900</v>
      </c>
      <c r="L15" s="3" t="s">
        <v>524</v>
      </c>
      <c r="M15" s="3" t="s">
        <v>525</v>
      </c>
    </row>
    <row r="16" spans="3:13" x14ac:dyDescent="0.2">
      <c r="C16" s="3" t="s">
        <v>526</v>
      </c>
      <c r="D16" s="3" t="s">
        <v>527</v>
      </c>
      <c r="E16" s="3" t="s">
        <v>528</v>
      </c>
      <c r="F16" s="3" t="s">
        <v>529</v>
      </c>
      <c r="G16" s="3" t="s">
        <v>530</v>
      </c>
      <c r="H16" s="3" t="s">
        <v>531</v>
      </c>
      <c r="I16" s="3" t="s">
        <v>532</v>
      </c>
      <c r="J16" s="3" t="s">
        <v>533</v>
      </c>
      <c r="K16" s="3" t="s">
        <v>534</v>
      </c>
      <c r="L16" s="3" t="s">
        <v>535</v>
      </c>
      <c r="M16" s="3" t="s">
        <v>536</v>
      </c>
    </row>
    <row r="17" spans="3:13" x14ac:dyDescent="0.2">
      <c r="C17" s="3" t="s">
        <v>537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538</v>
      </c>
      <c r="D18" s="3" t="s">
        <v>539</v>
      </c>
      <c r="E18" s="3" t="s">
        <v>540</v>
      </c>
      <c r="F18" s="3" t="s">
        <v>541</v>
      </c>
      <c r="G18" s="3">
        <v>-300</v>
      </c>
      <c r="H18" s="3" t="s">
        <v>165</v>
      </c>
      <c r="I18" s="3" t="s">
        <v>542</v>
      </c>
      <c r="J18" s="3">
        <v>800</v>
      </c>
      <c r="K18" s="3" t="s">
        <v>543</v>
      </c>
      <c r="L18" s="3" t="s">
        <v>544</v>
      </c>
      <c r="M18" s="3">
        <v>-200</v>
      </c>
    </row>
    <row r="19" spans="3:13" x14ac:dyDescent="0.2">
      <c r="C19" s="3" t="s">
        <v>545</v>
      </c>
      <c r="D19" s="3" t="s">
        <v>546</v>
      </c>
      <c r="E19" s="3" t="s">
        <v>547</v>
      </c>
      <c r="F19" s="3" t="s">
        <v>548</v>
      </c>
      <c r="G19" s="3" t="s">
        <v>549</v>
      </c>
      <c r="H19" s="3" t="s">
        <v>550</v>
      </c>
      <c r="I19" s="3" t="s">
        <v>551</v>
      </c>
      <c r="J19" s="3" t="s">
        <v>552</v>
      </c>
      <c r="K19" s="3" t="s">
        <v>553</v>
      </c>
      <c r="L19" s="3" t="s">
        <v>554</v>
      </c>
      <c r="M19" s="3" t="s">
        <v>555</v>
      </c>
    </row>
    <row r="20" spans="3:13" x14ac:dyDescent="0.2">
      <c r="C20" s="3" t="s">
        <v>556</v>
      </c>
      <c r="D20" s="3" t="s">
        <v>557</v>
      </c>
      <c r="E20" s="3" t="s">
        <v>558</v>
      </c>
      <c r="F20" s="3" t="s">
        <v>559</v>
      </c>
      <c r="G20" s="3" t="s">
        <v>560</v>
      </c>
      <c r="H20" s="3" t="s">
        <v>561</v>
      </c>
      <c r="I20" s="3" t="s">
        <v>562</v>
      </c>
      <c r="J20" s="3" t="s">
        <v>563</v>
      </c>
      <c r="K20" s="3" t="s">
        <v>564</v>
      </c>
      <c r="L20" s="3" t="s">
        <v>565</v>
      </c>
      <c r="M20" s="3" t="s">
        <v>566</v>
      </c>
    </row>
    <row r="22" spans="3:13" x14ac:dyDescent="0.2">
      <c r="C22" s="3" t="s">
        <v>567</v>
      </c>
      <c r="D22" s="3" t="s">
        <v>568</v>
      </c>
      <c r="E22" s="3" t="s">
        <v>569</v>
      </c>
      <c r="F22" s="3" t="s">
        <v>570</v>
      </c>
      <c r="G22" s="3" t="s">
        <v>571</v>
      </c>
      <c r="H22" s="3" t="s">
        <v>572</v>
      </c>
      <c r="I22" s="3" t="s">
        <v>573</v>
      </c>
      <c r="J22" s="3" t="s">
        <v>574</v>
      </c>
      <c r="K22" s="3" t="s">
        <v>575</v>
      </c>
      <c r="L22" s="3" t="s">
        <v>576</v>
      </c>
      <c r="M22" s="3" t="s">
        <v>577</v>
      </c>
    </row>
    <row r="23" spans="3:13" x14ac:dyDescent="0.2">
      <c r="C23" s="3" t="s">
        <v>578</v>
      </c>
      <c r="D23" s="3" t="s">
        <v>579</v>
      </c>
      <c r="E23" s="3" t="s">
        <v>580</v>
      </c>
      <c r="F23" s="3" t="s">
        <v>3</v>
      </c>
      <c r="G23" s="3" t="s">
        <v>581</v>
      </c>
      <c r="H23" s="3" t="s">
        <v>582</v>
      </c>
      <c r="I23" s="3" t="s">
        <v>583</v>
      </c>
      <c r="J23" s="3" t="s">
        <v>584</v>
      </c>
      <c r="K23" s="3" t="s">
        <v>585</v>
      </c>
      <c r="L23" s="3" t="s">
        <v>586</v>
      </c>
      <c r="M23" s="3" t="s">
        <v>587</v>
      </c>
    </row>
    <row r="24" spans="3:13" x14ac:dyDescent="0.2">
      <c r="C24" s="3" t="s">
        <v>588</v>
      </c>
      <c r="D24" s="3" t="s">
        <v>589</v>
      </c>
      <c r="E24" s="3" t="s">
        <v>590</v>
      </c>
      <c r="F24" s="3" t="s">
        <v>591</v>
      </c>
      <c r="G24" s="3" t="s">
        <v>592</v>
      </c>
      <c r="H24" s="3" t="s">
        <v>593</v>
      </c>
      <c r="I24" s="3" t="s">
        <v>594</v>
      </c>
      <c r="J24" s="3" t="s">
        <v>595</v>
      </c>
      <c r="K24" s="3" t="s">
        <v>596</v>
      </c>
      <c r="L24" s="3" t="s">
        <v>597</v>
      </c>
      <c r="M24" s="3" t="s">
        <v>598</v>
      </c>
    </row>
    <row r="25" spans="3:13" x14ac:dyDescent="0.2">
      <c r="C25" s="3" t="s">
        <v>599</v>
      </c>
      <c r="D25" s="3" t="s">
        <v>600</v>
      </c>
      <c r="E25" s="3" t="s">
        <v>601</v>
      </c>
      <c r="F25" s="3" t="s">
        <v>602</v>
      </c>
      <c r="G25" s="3" t="s">
        <v>603</v>
      </c>
      <c r="H25" s="3" t="s">
        <v>604</v>
      </c>
      <c r="I25" s="3" t="s">
        <v>605</v>
      </c>
      <c r="J25" s="3" t="s">
        <v>606</v>
      </c>
      <c r="K25" s="3" t="s">
        <v>607</v>
      </c>
      <c r="L25" s="3" t="s">
        <v>608</v>
      </c>
      <c r="M25" s="3" t="s">
        <v>609</v>
      </c>
    </row>
    <row r="27" spans="3:13" x14ac:dyDescent="0.2">
      <c r="C27" s="3" t="s">
        <v>610</v>
      </c>
      <c r="D27" s="3" t="s">
        <v>611</v>
      </c>
      <c r="E27" s="3" t="s">
        <v>612</v>
      </c>
      <c r="F27" s="3" t="s">
        <v>613</v>
      </c>
      <c r="G27" s="3" t="s">
        <v>614</v>
      </c>
      <c r="H27" s="3" t="s">
        <v>615</v>
      </c>
      <c r="I27" s="3" t="s">
        <v>616</v>
      </c>
      <c r="J27" s="3" t="s">
        <v>617</v>
      </c>
      <c r="K27" s="3" t="s">
        <v>618</v>
      </c>
      <c r="L27" s="3" t="s">
        <v>619</v>
      </c>
      <c r="M27" s="3" t="s">
        <v>620</v>
      </c>
    </row>
    <row r="28" spans="3:13" x14ac:dyDescent="0.2">
      <c r="C28" s="3" t="s">
        <v>621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622</v>
      </c>
      <c r="D29" s="3" t="s">
        <v>623</v>
      </c>
      <c r="E29" s="3" t="s">
        <v>624</v>
      </c>
      <c r="F29" s="3" t="s">
        <v>625</v>
      </c>
      <c r="G29" s="3" t="s">
        <v>3</v>
      </c>
      <c r="H29" s="3" t="s">
        <v>626</v>
      </c>
      <c r="I29" s="3" t="s">
        <v>627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628</v>
      </c>
      <c r="D30" s="33">
        <v>0</v>
      </c>
      <c r="E30" s="33">
        <v>0</v>
      </c>
      <c r="F30" s="3" t="s">
        <v>629</v>
      </c>
      <c r="G30" s="3" t="s">
        <v>630</v>
      </c>
      <c r="H30" s="3" t="s">
        <v>631</v>
      </c>
      <c r="I30" s="3" t="s">
        <v>632</v>
      </c>
      <c r="J30" s="3" t="s">
        <v>633</v>
      </c>
      <c r="K30" s="3" t="s">
        <v>634</v>
      </c>
      <c r="L30" s="3" t="s">
        <v>635</v>
      </c>
      <c r="M30" s="3" t="s">
        <v>636</v>
      </c>
    </row>
    <row r="31" spans="3:13" x14ac:dyDescent="0.2">
      <c r="C31" s="3" t="s">
        <v>637</v>
      </c>
      <c r="D31" s="3" t="s">
        <v>3</v>
      </c>
      <c r="E31" s="3" t="s">
        <v>3</v>
      </c>
      <c r="F31" s="3" t="s">
        <v>3</v>
      </c>
      <c r="G31" s="3" t="s">
        <v>638</v>
      </c>
      <c r="H31" s="3" t="s">
        <v>581</v>
      </c>
      <c r="I31" s="3" t="s">
        <v>3</v>
      </c>
      <c r="J31" s="3" t="s">
        <v>639</v>
      </c>
      <c r="K31" s="3" t="s">
        <v>640</v>
      </c>
      <c r="L31" s="3" t="s">
        <v>641</v>
      </c>
      <c r="M31" s="3" t="s">
        <v>642</v>
      </c>
    </row>
    <row r="32" spans="3:13" x14ac:dyDescent="0.2">
      <c r="C32" s="3" t="s">
        <v>643</v>
      </c>
      <c r="D32" s="3" t="s">
        <v>644</v>
      </c>
      <c r="E32" s="3" t="s">
        <v>645</v>
      </c>
      <c r="F32" s="3" t="s">
        <v>646</v>
      </c>
      <c r="G32" s="3" t="s">
        <v>647</v>
      </c>
      <c r="H32" s="3" t="s">
        <v>648</v>
      </c>
      <c r="I32" s="3" t="s">
        <v>649</v>
      </c>
      <c r="J32" s="3" t="s">
        <v>650</v>
      </c>
      <c r="K32" s="3" t="s">
        <v>525</v>
      </c>
      <c r="L32" s="3" t="s">
        <v>651</v>
      </c>
      <c r="M32" s="3" t="s">
        <v>652</v>
      </c>
    </row>
    <row r="33" spans="3:13" x14ac:dyDescent="0.2">
      <c r="C33" s="3" t="s">
        <v>653</v>
      </c>
      <c r="D33" s="3" t="s">
        <v>654</v>
      </c>
      <c r="E33" s="3" t="s">
        <v>655</v>
      </c>
      <c r="F33" s="3" t="s">
        <v>656</v>
      </c>
      <c r="G33" s="3" t="s">
        <v>657</v>
      </c>
      <c r="H33" s="3" t="s">
        <v>658</v>
      </c>
      <c r="I33" s="3" t="s">
        <v>659</v>
      </c>
      <c r="J33" s="3" t="s">
        <v>660</v>
      </c>
      <c r="K33" s="3" t="s">
        <v>661</v>
      </c>
      <c r="L33" s="3" t="s">
        <v>662</v>
      </c>
      <c r="M33" s="3" t="s">
        <v>663</v>
      </c>
    </row>
    <row r="35" spans="3:13" x14ac:dyDescent="0.2">
      <c r="C35" s="3" t="s">
        <v>664</v>
      </c>
      <c r="D35" s="3" t="s">
        <v>3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665</v>
      </c>
      <c r="D36" s="3">
        <v>680</v>
      </c>
      <c r="E36" s="3" t="s">
        <v>666</v>
      </c>
      <c r="F36" s="3" t="s">
        <v>667</v>
      </c>
      <c r="G36" s="3">
        <v>400</v>
      </c>
      <c r="H36" s="3">
        <v>-700</v>
      </c>
      <c r="I36" s="3" t="s">
        <v>668</v>
      </c>
      <c r="J36" s="3">
        <v>-600</v>
      </c>
      <c r="K36" s="3">
        <v>-100</v>
      </c>
      <c r="L36" s="3">
        <v>-500</v>
      </c>
      <c r="M36" s="3">
        <v>800</v>
      </c>
    </row>
    <row r="37" spans="3:13" x14ac:dyDescent="0.2">
      <c r="C37" s="3" t="s">
        <v>669</v>
      </c>
      <c r="D37" s="3" t="s">
        <v>3</v>
      </c>
      <c r="E37" s="3" t="s">
        <v>670</v>
      </c>
      <c r="F37" s="3" t="s">
        <v>671</v>
      </c>
      <c r="G37" s="3" t="s">
        <v>672</v>
      </c>
      <c r="H37" s="3" t="s">
        <v>673</v>
      </c>
      <c r="I37" s="3" t="s">
        <v>674</v>
      </c>
      <c r="J37" s="3" t="s">
        <v>675</v>
      </c>
      <c r="K37" s="3" t="s">
        <v>676</v>
      </c>
      <c r="L37" s="3" t="s">
        <v>677</v>
      </c>
      <c r="M37" s="3" t="s">
        <v>678</v>
      </c>
    </row>
    <row r="38" spans="3:13" x14ac:dyDescent="0.2">
      <c r="C38" s="3" t="s">
        <v>679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680</v>
      </c>
      <c r="D40" s="3" t="s">
        <v>681</v>
      </c>
      <c r="E40" s="3" t="s">
        <v>682</v>
      </c>
      <c r="F40" s="3" t="s">
        <v>683</v>
      </c>
      <c r="G40" s="3" t="s">
        <v>684</v>
      </c>
      <c r="H40" s="3" t="s">
        <v>685</v>
      </c>
      <c r="I40" s="3" t="s">
        <v>686</v>
      </c>
      <c r="J40" s="3" t="s">
        <v>687</v>
      </c>
      <c r="K40" s="3" t="s">
        <v>688</v>
      </c>
      <c r="L40" s="3" t="s">
        <v>689</v>
      </c>
      <c r="M40" s="3" t="s">
        <v>690</v>
      </c>
    </row>
    <row r="41" spans="3:13" x14ac:dyDescent="0.2">
      <c r="C41" s="3" t="s">
        <v>691</v>
      </c>
      <c r="D41" s="3" t="s">
        <v>692</v>
      </c>
      <c r="E41" s="3" t="s">
        <v>693</v>
      </c>
      <c r="F41" s="3" t="s">
        <v>694</v>
      </c>
      <c r="G41" s="3" t="s">
        <v>695</v>
      </c>
      <c r="H41" s="3" t="s">
        <v>696</v>
      </c>
      <c r="I41" s="3" t="s">
        <v>697</v>
      </c>
      <c r="J41" s="3" t="s">
        <v>698</v>
      </c>
      <c r="K41" s="3" t="s">
        <v>699</v>
      </c>
      <c r="L41" s="3" t="s">
        <v>700</v>
      </c>
      <c r="M41" s="3" t="s">
        <v>701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CF25-EB98-4EA3-B409-179F9C6908FF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4" t="s">
        <v>0</v>
      </c>
      <c r="D2" s="35"/>
      <c r="E2" s="3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36" t="s">
        <v>702</v>
      </c>
      <c r="D6" s="3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703</v>
      </c>
      <c r="D12" s="3">
        <v>41.25</v>
      </c>
      <c r="E12" s="3">
        <v>26.91</v>
      </c>
      <c r="F12" s="3">
        <v>16.12</v>
      </c>
      <c r="G12" s="3">
        <v>18.25</v>
      </c>
      <c r="H12" s="3">
        <v>9.58</v>
      </c>
      <c r="I12" s="3">
        <v>4.1399999999999997</v>
      </c>
      <c r="J12" s="3">
        <v>5.79</v>
      </c>
      <c r="K12" s="3">
        <v>2.97</v>
      </c>
      <c r="L12" s="3">
        <v>6.75</v>
      </c>
      <c r="M12" s="3">
        <v>9.66</v>
      </c>
    </row>
    <row r="13" spans="3:13" ht="12.75" x14ac:dyDescent="0.2">
      <c r="C13" s="3" t="s">
        <v>704</v>
      </c>
      <c r="D13" s="3" t="s">
        <v>705</v>
      </c>
      <c r="E13" s="3" t="s">
        <v>706</v>
      </c>
      <c r="F13" s="3" t="s">
        <v>707</v>
      </c>
      <c r="G13" s="3" t="s">
        <v>708</v>
      </c>
      <c r="H13" s="3" t="s">
        <v>709</v>
      </c>
      <c r="I13" s="3" t="s">
        <v>710</v>
      </c>
      <c r="J13" s="3" t="s">
        <v>711</v>
      </c>
      <c r="K13" s="3" t="s">
        <v>712</v>
      </c>
      <c r="L13" s="3" t="s">
        <v>713</v>
      </c>
      <c r="M13" s="3" t="s">
        <v>714</v>
      </c>
    </row>
    <row r="14" spans="3:13" ht="12.75" x14ac:dyDescent="0.2"/>
    <row r="15" spans="3:13" ht="12.75" x14ac:dyDescent="0.2">
      <c r="C15" s="3" t="s">
        <v>715</v>
      </c>
      <c r="D15" s="3" t="s">
        <v>716</v>
      </c>
      <c r="E15" s="3" t="s">
        <v>717</v>
      </c>
      <c r="F15" s="3" t="s">
        <v>718</v>
      </c>
      <c r="G15" s="3" t="s">
        <v>719</v>
      </c>
      <c r="H15" s="3" t="s">
        <v>720</v>
      </c>
      <c r="I15" s="3" t="s">
        <v>721</v>
      </c>
      <c r="J15" s="3" t="s">
        <v>722</v>
      </c>
      <c r="K15" s="3" t="s">
        <v>723</v>
      </c>
      <c r="L15" s="3" t="s">
        <v>724</v>
      </c>
      <c r="M15" s="3" t="s">
        <v>725</v>
      </c>
    </row>
    <row r="16" spans="3:13" ht="12.75" x14ac:dyDescent="0.2">
      <c r="C16" s="3" t="s">
        <v>726</v>
      </c>
      <c r="D16" s="3" t="s">
        <v>716</v>
      </c>
      <c r="E16" s="3" t="s">
        <v>717</v>
      </c>
      <c r="F16" s="3" t="s">
        <v>718</v>
      </c>
      <c r="G16" s="3" t="s">
        <v>719</v>
      </c>
      <c r="H16" s="3" t="s">
        <v>720</v>
      </c>
      <c r="I16" s="3" t="s">
        <v>721</v>
      </c>
      <c r="J16" s="3" t="s">
        <v>722</v>
      </c>
      <c r="K16" s="3" t="s">
        <v>723</v>
      </c>
      <c r="L16" s="3" t="s">
        <v>724</v>
      </c>
      <c r="M16" s="3" t="s">
        <v>727</v>
      </c>
    </row>
    <row r="17" spans="3:13" ht="12.75" x14ac:dyDescent="0.2">
      <c r="C17" s="3" t="s">
        <v>728</v>
      </c>
      <c r="D17" s="3" t="s">
        <v>729</v>
      </c>
      <c r="E17" s="3" t="s">
        <v>730</v>
      </c>
      <c r="F17" s="3" t="s">
        <v>731</v>
      </c>
      <c r="G17" s="3" t="s">
        <v>732</v>
      </c>
      <c r="H17" s="3" t="s">
        <v>733</v>
      </c>
      <c r="I17" s="3" t="s">
        <v>734</v>
      </c>
      <c r="J17" s="3" t="s">
        <v>735</v>
      </c>
      <c r="K17" s="3" t="s">
        <v>736</v>
      </c>
      <c r="L17" s="3" t="s">
        <v>737</v>
      </c>
      <c r="M17" s="3" t="s">
        <v>738</v>
      </c>
    </row>
    <row r="18" spans="3:13" ht="12.75" x14ac:dyDescent="0.2">
      <c r="C18" s="3" t="s">
        <v>739</v>
      </c>
      <c r="D18" s="3" t="s">
        <v>740</v>
      </c>
      <c r="E18" s="3" t="s">
        <v>741</v>
      </c>
      <c r="F18" s="3" t="s">
        <v>742</v>
      </c>
      <c r="G18" s="3" t="s">
        <v>743</v>
      </c>
      <c r="H18" s="3" t="s">
        <v>744</v>
      </c>
      <c r="I18" s="3" t="s">
        <v>745</v>
      </c>
      <c r="J18" s="3" t="s">
        <v>746</v>
      </c>
      <c r="K18" s="3" t="s">
        <v>747</v>
      </c>
      <c r="L18" s="3" t="s">
        <v>748</v>
      </c>
      <c r="M18" s="3" t="s">
        <v>749</v>
      </c>
    </row>
    <row r="19" spans="3:13" ht="12.75" x14ac:dyDescent="0.2">
      <c r="C19" s="3" t="s">
        <v>750</v>
      </c>
      <c r="D19" s="3" t="s">
        <v>751</v>
      </c>
      <c r="E19" s="3" t="s">
        <v>752</v>
      </c>
      <c r="F19" s="3" t="s">
        <v>753</v>
      </c>
      <c r="G19" s="3" t="s">
        <v>754</v>
      </c>
      <c r="H19" s="3" t="s">
        <v>755</v>
      </c>
      <c r="I19" s="3" t="s">
        <v>756</v>
      </c>
      <c r="J19" s="3" t="s">
        <v>757</v>
      </c>
      <c r="K19" s="3" t="s">
        <v>758</v>
      </c>
      <c r="L19" s="3" t="s">
        <v>759</v>
      </c>
      <c r="M19" s="3" t="s">
        <v>760</v>
      </c>
    </row>
    <row r="20" spans="3:13" ht="12.75" x14ac:dyDescent="0.2">
      <c r="C20" s="3" t="s">
        <v>761</v>
      </c>
      <c r="D20" s="3" t="s">
        <v>762</v>
      </c>
      <c r="E20" s="3" t="s">
        <v>763</v>
      </c>
      <c r="F20" s="3" t="s">
        <v>764</v>
      </c>
      <c r="G20" s="3" t="s">
        <v>765</v>
      </c>
      <c r="H20" s="3" t="s">
        <v>766</v>
      </c>
      <c r="I20" s="3" t="s">
        <v>767</v>
      </c>
      <c r="J20" s="3" t="s">
        <v>768</v>
      </c>
      <c r="K20" s="3" t="s">
        <v>748</v>
      </c>
      <c r="L20" s="3" t="s">
        <v>738</v>
      </c>
      <c r="M20" s="3" t="s">
        <v>769</v>
      </c>
    </row>
    <row r="21" spans="3:13" ht="12.75" x14ac:dyDescent="0.2">
      <c r="C21" s="3" t="s">
        <v>770</v>
      </c>
      <c r="D21" s="3" t="s">
        <v>737</v>
      </c>
      <c r="E21" s="3" t="s">
        <v>771</v>
      </c>
      <c r="F21" s="3" t="s">
        <v>772</v>
      </c>
      <c r="G21" s="3" t="s">
        <v>773</v>
      </c>
      <c r="H21" s="3" t="s">
        <v>774</v>
      </c>
      <c r="I21" s="3" t="s">
        <v>775</v>
      </c>
      <c r="J21" s="3" t="s">
        <v>774</v>
      </c>
      <c r="K21" s="3" t="s">
        <v>772</v>
      </c>
      <c r="L21" s="3" t="s">
        <v>772</v>
      </c>
      <c r="M21" s="3" t="s">
        <v>772</v>
      </c>
    </row>
    <row r="22" spans="3:13" ht="12.75" x14ac:dyDescent="0.2">
      <c r="C22" s="3" t="s">
        <v>776</v>
      </c>
      <c r="D22" s="3" t="s">
        <v>777</v>
      </c>
      <c r="E22" s="3" t="s">
        <v>778</v>
      </c>
      <c r="F22" s="3" t="s">
        <v>779</v>
      </c>
      <c r="G22" s="3" t="s">
        <v>780</v>
      </c>
      <c r="H22" s="3" t="s">
        <v>781</v>
      </c>
      <c r="I22" s="3" t="s">
        <v>782</v>
      </c>
      <c r="J22" s="3" t="s">
        <v>783</v>
      </c>
      <c r="K22" s="3" t="s">
        <v>783</v>
      </c>
      <c r="L22" s="3" t="s">
        <v>759</v>
      </c>
      <c r="M22" s="3" t="s">
        <v>737</v>
      </c>
    </row>
    <row r="23" spans="3:13" ht="12.75" x14ac:dyDescent="0.2"/>
    <row r="24" spans="3:13" ht="12.75" x14ac:dyDescent="0.2">
      <c r="C24" s="3" t="s">
        <v>784</v>
      </c>
      <c r="D24" s="3" t="s">
        <v>785</v>
      </c>
      <c r="E24" s="3" t="s">
        <v>786</v>
      </c>
      <c r="F24" s="3" t="s">
        <v>787</v>
      </c>
      <c r="G24" s="3" t="s">
        <v>788</v>
      </c>
      <c r="H24" s="3" t="s">
        <v>789</v>
      </c>
      <c r="I24" s="3" t="s">
        <v>790</v>
      </c>
      <c r="J24" s="3" t="s">
        <v>791</v>
      </c>
      <c r="K24" s="3" t="s">
        <v>792</v>
      </c>
      <c r="L24" s="3" t="s">
        <v>782</v>
      </c>
      <c r="M24" s="3" t="s">
        <v>793</v>
      </c>
    </row>
    <row r="25" spans="3:13" ht="12.75" x14ac:dyDescent="0.2">
      <c r="C25" s="3" t="s">
        <v>794</v>
      </c>
      <c r="D25" s="3" t="s">
        <v>795</v>
      </c>
      <c r="E25" s="3" t="s">
        <v>796</v>
      </c>
      <c r="F25" s="3" t="s">
        <v>772</v>
      </c>
      <c r="G25" s="3" t="s">
        <v>773</v>
      </c>
      <c r="H25" s="3" t="s">
        <v>797</v>
      </c>
      <c r="I25" s="3" t="s">
        <v>798</v>
      </c>
      <c r="J25" s="3" t="s">
        <v>775</v>
      </c>
      <c r="K25" s="3" t="s">
        <v>775</v>
      </c>
      <c r="L25" s="3" t="s">
        <v>774</v>
      </c>
      <c r="M25" s="3" t="s">
        <v>772</v>
      </c>
    </row>
    <row r="26" spans="3:13" ht="12.75" x14ac:dyDescent="0.2">
      <c r="C26" s="3" t="s">
        <v>799</v>
      </c>
      <c r="D26" s="3" t="s">
        <v>800</v>
      </c>
      <c r="E26" s="3" t="s">
        <v>801</v>
      </c>
      <c r="F26" s="3" t="s">
        <v>802</v>
      </c>
      <c r="G26" s="3" t="s">
        <v>730</v>
      </c>
      <c r="H26" s="3" t="s">
        <v>803</v>
      </c>
      <c r="I26" s="3" t="s">
        <v>796</v>
      </c>
      <c r="J26" s="3" t="s">
        <v>782</v>
      </c>
      <c r="K26" s="3" t="s">
        <v>804</v>
      </c>
      <c r="L26" s="3" t="s">
        <v>803</v>
      </c>
      <c r="M26" s="3" t="s">
        <v>805</v>
      </c>
    </row>
    <row r="27" spans="3:13" ht="12.75" x14ac:dyDescent="0.2">
      <c r="C27" s="3" t="s">
        <v>806</v>
      </c>
      <c r="D27" s="3" t="s">
        <v>807</v>
      </c>
      <c r="E27" s="3" t="s">
        <v>781</v>
      </c>
      <c r="F27" s="3" t="s">
        <v>808</v>
      </c>
      <c r="G27" s="3" t="s">
        <v>809</v>
      </c>
      <c r="H27" s="3" t="s">
        <v>795</v>
      </c>
      <c r="I27" s="3" t="s">
        <v>774</v>
      </c>
      <c r="J27" s="3" t="s">
        <v>771</v>
      </c>
      <c r="K27" s="3" t="s">
        <v>810</v>
      </c>
      <c r="L27" s="3" t="s">
        <v>804</v>
      </c>
      <c r="M27" s="3" t="s">
        <v>811</v>
      </c>
    </row>
    <row r="28" spans="3:13" ht="12.75" x14ac:dyDescent="0.2"/>
    <row r="29" spans="3:13" ht="12.75" x14ac:dyDescent="0.2">
      <c r="C29" s="3" t="s">
        <v>812</v>
      </c>
      <c r="D29" s="3">
        <v>4.2</v>
      </c>
      <c r="E29" s="3">
        <v>4.4000000000000004</v>
      </c>
      <c r="F29" s="3">
        <v>3.1</v>
      </c>
      <c r="G29" s="3">
        <v>2.6</v>
      </c>
      <c r="H29" s="3">
        <v>2.9</v>
      </c>
      <c r="I29" s="3">
        <v>-0.2</v>
      </c>
      <c r="J29" s="3">
        <v>-0.1</v>
      </c>
      <c r="K29" s="3">
        <v>-7.1</v>
      </c>
      <c r="L29" s="3">
        <v>2.4</v>
      </c>
      <c r="M29" s="3">
        <v>3</v>
      </c>
    </row>
    <row r="30" spans="3:13" ht="12.75" x14ac:dyDescent="0.2">
      <c r="C30" s="3" t="s">
        <v>813</v>
      </c>
      <c r="D30" s="3">
        <v>5</v>
      </c>
      <c r="E30" s="3">
        <v>5</v>
      </c>
      <c r="F30" s="3">
        <v>3</v>
      </c>
      <c r="G30" s="3">
        <v>4</v>
      </c>
      <c r="H30" s="3">
        <v>6</v>
      </c>
      <c r="I30" s="3">
        <v>5</v>
      </c>
      <c r="J30" s="3">
        <v>7</v>
      </c>
      <c r="K30" s="3">
        <v>3</v>
      </c>
      <c r="L30" s="3">
        <v>7</v>
      </c>
      <c r="M30" s="3">
        <v>7</v>
      </c>
    </row>
    <row r="31" spans="3:13" ht="12.75" x14ac:dyDescent="0.2">
      <c r="C31" s="3" t="s">
        <v>814</v>
      </c>
      <c r="D31" s="3">
        <v>1.61</v>
      </c>
      <c r="E31" s="3">
        <v>2.76</v>
      </c>
      <c r="F31" s="3">
        <v>1.2</v>
      </c>
      <c r="G31" s="3">
        <v>0.36</v>
      </c>
      <c r="H31" s="3">
        <v>0.36</v>
      </c>
      <c r="I31" s="3">
        <v>0.36</v>
      </c>
      <c r="J31" s="3">
        <v>0.04</v>
      </c>
      <c r="K31" s="3">
        <v>0.01</v>
      </c>
      <c r="L31" s="3">
        <v>0.12</v>
      </c>
      <c r="M31" s="3">
        <v>0.35499999999999998</v>
      </c>
    </row>
    <row r="32" spans="3:13" ht="12.75" x14ac:dyDescent="0.2">
      <c r="C32" s="3" t="s">
        <v>815</v>
      </c>
      <c r="D32" s="3" t="s">
        <v>816</v>
      </c>
      <c r="E32" s="3" t="s">
        <v>817</v>
      </c>
      <c r="F32" s="3" t="s">
        <v>818</v>
      </c>
      <c r="G32" s="3" t="s">
        <v>819</v>
      </c>
      <c r="H32" s="3" t="s">
        <v>820</v>
      </c>
      <c r="I32" s="3" t="s">
        <v>821</v>
      </c>
      <c r="J32" s="3" t="s">
        <v>822</v>
      </c>
      <c r="K32" s="3" t="s">
        <v>823</v>
      </c>
      <c r="L32" s="3" t="s">
        <v>824</v>
      </c>
      <c r="M32" s="3" t="s">
        <v>825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A97-CE43-4047-BF98-F355320331BC}">
  <dimension ref="A3:BJ22"/>
  <sheetViews>
    <sheetView showGridLines="0" tabSelected="1" workbookViewId="0">
      <selection activeCell="E23" sqref="E23"/>
    </sheetView>
  </sheetViews>
  <sheetFormatPr defaultRowHeight="15.75" x14ac:dyDescent="0.2"/>
  <cols>
    <col min="1" max="1" width="21.42578125" style="4" customWidth="1"/>
    <col min="2" max="2" width="32.7109375" style="4" customWidth="1"/>
    <col min="3" max="3" width="32.7109375" style="22" customWidth="1"/>
    <col min="4" max="6" width="32.7109375" style="5" customWidth="1"/>
    <col min="7" max="7" width="10" style="5" customWidth="1"/>
    <col min="8" max="12" width="31.28515625" style="5" customWidth="1"/>
    <col min="13" max="13" width="8.5703125" style="5" customWidth="1"/>
    <col min="14" max="17" width="19.28515625" style="6" customWidth="1"/>
    <col min="18" max="20" width="19.5703125" style="6" customWidth="1"/>
    <col min="21" max="21" width="9.140625" style="6"/>
    <col min="22" max="25" width="21.28515625" style="6" customWidth="1"/>
    <col min="26" max="26" width="9.140625" style="6"/>
    <col min="27" max="35" width="16.140625" style="6" customWidth="1"/>
    <col min="36" max="36" width="2.85546875" style="6" customWidth="1"/>
    <col min="37" max="38" width="16.140625" style="6" customWidth="1"/>
    <col min="39" max="41" width="9.140625" style="6"/>
    <col min="42" max="16384" width="9.140625" style="7"/>
  </cols>
  <sheetData>
    <row r="3" spans="1:62" ht="18" x14ac:dyDescent="0.2">
      <c r="B3" s="38" t="s">
        <v>826</v>
      </c>
      <c r="C3" s="38"/>
      <c r="D3" s="38"/>
      <c r="E3" s="38"/>
      <c r="F3" s="38"/>
      <c r="H3" s="38" t="s">
        <v>827</v>
      </c>
      <c r="I3" s="38"/>
      <c r="J3" s="38"/>
      <c r="K3" s="38"/>
      <c r="L3" s="38"/>
      <c r="N3" s="39" t="s">
        <v>828</v>
      </c>
      <c r="O3" s="39"/>
      <c r="P3" s="39"/>
      <c r="Q3" s="39"/>
      <c r="R3" s="39"/>
      <c r="S3" s="39"/>
      <c r="T3" s="39"/>
      <c r="V3" s="38" t="s">
        <v>829</v>
      </c>
      <c r="W3" s="38"/>
      <c r="X3" s="38"/>
      <c r="Y3" s="38"/>
      <c r="AA3" s="38" t="s">
        <v>830</v>
      </c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</row>
    <row r="4" spans="1:62" ht="47.25" x14ac:dyDescent="0.2">
      <c r="B4" s="8" t="s">
        <v>831</v>
      </c>
      <c r="C4" s="9" t="s">
        <v>832</v>
      </c>
      <c r="D4" s="8" t="s">
        <v>833</v>
      </c>
      <c r="E4" s="9" t="s">
        <v>834</v>
      </c>
      <c r="F4" s="8" t="s">
        <v>835</v>
      </c>
      <c r="H4" s="10" t="s">
        <v>836</v>
      </c>
      <c r="I4" s="11" t="s">
        <v>837</v>
      </c>
      <c r="J4" s="10" t="s">
        <v>838</v>
      </c>
      <c r="K4" s="11" t="s">
        <v>839</v>
      </c>
      <c r="L4" s="10" t="s">
        <v>840</v>
      </c>
      <c r="N4" s="12" t="s">
        <v>841</v>
      </c>
      <c r="O4" s="13" t="s">
        <v>842</v>
      </c>
      <c r="P4" s="12" t="s">
        <v>843</v>
      </c>
      <c r="Q4" s="13" t="s">
        <v>844</v>
      </c>
      <c r="R4" s="12" t="s">
        <v>845</v>
      </c>
      <c r="S4" s="13" t="s">
        <v>846</v>
      </c>
      <c r="T4" s="12" t="s">
        <v>847</v>
      </c>
      <c r="V4" s="13" t="s">
        <v>848</v>
      </c>
      <c r="W4" s="12" t="s">
        <v>849</v>
      </c>
      <c r="X4" s="13" t="s">
        <v>850</v>
      </c>
      <c r="Y4" s="12" t="s">
        <v>851</v>
      </c>
      <c r="AA4" s="14" t="s">
        <v>469</v>
      </c>
      <c r="AB4" s="15" t="s">
        <v>728</v>
      </c>
      <c r="AC4" s="14" t="s">
        <v>739</v>
      </c>
      <c r="AD4" s="15" t="s">
        <v>761</v>
      </c>
      <c r="AE4" s="14" t="s">
        <v>770</v>
      </c>
      <c r="AF4" s="15" t="s">
        <v>776</v>
      </c>
      <c r="AG4" s="14" t="s">
        <v>784</v>
      </c>
      <c r="AH4" s="15" t="s">
        <v>794</v>
      </c>
      <c r="AI4" s="14" t="s">
        <v>814</v>
      </c>
      <c r="AJ4" s="16"/>
      <c r="AK4" s="15" t="s">
        <v>812</v>
      </c>
      <c r="AL4" s="14" t="s">
        <v>813</v>
      </c>
    </row>
    <row r="5" spans="1:62" ht="63" x14ac:dyDescent="0.2">
      <c r="A5" s="17" t="s">
        <v>852</v>
      </c>
      <c r="B5" s="12" t="s">
        <v>853</v>
      </c>
      <c r="C5" s="18" t="s">
        <v>854</v>
      </c>
      <c r="D5" s="19" t="s">
        <v>855</v>
      </c>
      <c r="E5" s="13" t="s">
        <v>856</v>
      </c>
      <c r="F5" s="12" t="s">
        <v>853</v>
      </c>
      <c r="H5" s="13" t="s">
        <v>857</v>
      </c>
      <c r="I5" s="12" t="s">
        <v>858</v>
      </c>
      <c r="J5" s="13" t="s">
        <v>859</v>
      </c>
      <c r="K5" s="12" t="s">
        <v>860</v>
      </c>
      <c r="L5" s="13" t="s">
        <v>861</v>
      </c>
      <c r="N5" s="12" t="s">
        <v>862</v>
      </c>
      <c r="O5" s="13" t="s">
        <v>863</v>
      </c>
      <c r="P5" s="12" t="s">
        <v>864</v>
      </c>
      <c r="Q5" s="13" t="s">
        <v>865</v>
      </c>
      <c r="R5" s="12" t="s">
        <v>866</v>
      </c>
      <c r="S5" s="13" t="s">
        <v>867</v>
      </c>
      <c r="T5" s="12" t="s">
        <v>868</v>
      </c>
      <c r="V5" s="13" t="s">
        <v>869</v>
      </c>
      <c r="W5" s="12" t="s">
        <v>870</v>
      </c>
      <c r="X5" s="13" t="s">
        <v>871</v>
      </c>
      <c r="Y5" s="12" t="s">
        <v>872</v>
      </c>
      <c r="AA5" s="20"/>
      <c r="AB5" s="21"/>
      <c r="AC5" s="20"/>
      <c r="AD5" s="21"/>
      <c r="AE5" s="20"/>
      <c r="AF5" s="21"/>
      <c r="AG5" s="20"/>
      <c r="AH5" s="21"/>
      <c r="AI5" s="20"/>
      <c r="AK5" s="21"/>
      <c r="AL5" s="20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x14ac:dyDescent="0.2">
      <c r="G6" s="23"/>
      <c r="H6" s="23"/>
      <c r="I6" s="23"/>
      <c r="J6" s="23"/>
      <c r="K6" s="23"/>
      <c r="L6" s="23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ht="18" x14ac:dyDescent="0.2">
      <c r="A7" s="24">
        <v>2013</v>
      </c>
      <c r="B7" s="25">
        <f>sheet!D18/sheet!D35</f>
        <v>0.37786958259979098</v>
      </c>
      <c r="C7" s="25">
        <f>(sheet!D18-sheet!D15)/sheet!D35</f>
        <v>0.37786958259979098</v>
      </c>
      <c r="D7" s="25">
        <f>sheet!D12/sheet!D35</f>
        <v>1.5972769839210189E-2</v>
      </c>
      <c r="E7" s="25">
        <f>Sheet2!D20/sheet!D35</f>
        <v>1.9772647796467173</v>
      </c>
      <c r="F7" s="25">
        <f>sheet!D18/sheet!D35</f>
        <v>0.37786958259979098</v>
      </c>
      <c r="G7" s="23"/>
      <c r="H7" s="26">
        <f>Sheet1!D33/sheet!D51</f>
        <v>1.7044088915471666E-2</v>
      </c>
      <c r="I7" s="26">
        <f>Sheet1!D33/Sheet1!D12</f>
        <v>5.0265629683909005E-2</v>
      </c>
      <c r="J7" s="26">
        <f>Sheet1!D12/sheet!D27</f>
        <v>0.22628993028307831</v>
      </c>
      <c r="K7" s="26">
        <f>Sheet1!D30/sheet!D27</f>
        <v>1.13746058368068E-2</v>
      </c>
      <c r="L7" s="26">
        <f>Sheet1!D38</f>
        <v>0.38</v>
      </c>
      <c r="M7" s="23"/>
      <c r="N7" s="26">
        <f>sheet!D40/sheet!D27</f>
        <v>0.33263632375904989</v>
      </c>
      <c r="O7" s="26">
        <f>sheet!D51/sheet!D27</f>
        <v>0.66736367624095017</v>
      </c>
      <c r="P7" s="26">
        <f>sheet!D40/sheet!D51</f>
        <v>0.4984333663957945</v>
      </c>
      <c r="Q7" s="25">
        <f>Sheet1!D24/Sheet1!D26</f>
        <v>-7.2256226135521739</v>
      </c>
      <c r="R7" s="25">
        <f>ABS(Sheet2!D20/(Sheet1!D26+Sheet2!D30))</f>
        <v>56.229896848464122</v>
      </c>
      <c r="S7" s="25">
        <f>sheet!D40/Sheet1!D43</f>
        <v>2.2221336410363999</v>
      </c>
      <c r="T7" s="25">
        <f>Sheet2!D20/sheet!D40</f>
        <v>0.46576880228100986</v>
      </c>
      <c r="V7" s="25" t="e">
        <f>ABS(Sheet1!D15/sheet!D15)</f>
        <v>#DIV/0!</v>
      </c>
      <c r="W7" s="25">
        <f>Sheet1!D12/sheet!D14</f>
        <v>8.1760359016109767</v>
      </c>
      <c r="X7" s="25">
        <f>Sheet1!D12/sheet!D27</f>
        <v>0.22628993028307831</v>
      </c>
      <c r="Y7" s="25">
        <f>Sheet1!D12/(sheet!D18-sheet!D35)</f>
        <v>-4.6420365505811789</v>
      </c>
      <c r="AA7" s="11" t="str">
        <f>Sheet1!D43</f>
        <v>1,906,600</v>
      </c>
      <c r="AB7" s="11" t="str">
        <f>Sheet3!D17</f>
        <v>9.8x</v>
      </c>
      <c r="AC7" s="11" t="str">
        <f>Sheet3!D18</f>
        <v>90.3x</v>
      </c>
      <c r="AD7" s="11" t="str">
        <f>Sheet3!D20</f>
        <v>62.0x</v>
      </c>
      <c r="AE7" s="11" t="str">
        <f>Sheet3!D21</f>
        <v>1.7x</v>
      </c>
      <c r="AF7" s="11" t="str">
        <f>Sheet3!D22</f>
        <v>6.5x</v>
      </c>
      <c r="AG7" s="11" t="str">
        <f>Sheet3!D24</f>
        <v>256.3x</v>
      </c>
      <c r="AH7" s="11" t="str">
        <f>Sheet3!D25</f>
        <v>1.9x</v>
      </c>
      <c r="AI7" s="11">
        <f>Sheet3!D31</f>
        <v>1.61</v>
      </c>
      <c r="AK7" s="11">
        <f>Sheet3!D29</f>
        <v>4.2</v>
      </c>
      <c r="AL7" s="11">
        <f>Sheet3!D30</f>
        <v>5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s="31" customFormat="1" ht="18" x14ac:dyDescent="0.2">
      <c r="A8" s="27">
        <v>2014</v>
      </c>
      <c r="B8" s="28">
        <f>sheet!E18/sheet!E35</f>
        <v>0.87049766290899089</v>
      </c>
      <c r="C8" s="28">
        <f>(sheet!E18-sheet!E15)/sheet!E35</f>
        <v>0.87049766290899089</v>
      </c>
      <c r="D8" s="28">
        <f>sheet!E12/sheet!E35</f>
        <v>3.6660251122720192E-3</v>
      </c>
      <c r="E8" s="28">
        <f>Sheet2!E20/sheet!E35</f>
        <v>2.2505728164237926</v>
      </c>
      <c r="F8" s="28">
        <f>sheet!E18/sheet!E35</f>
        <v>0.87049766290899089</v>
      </c>
      <c r="G8" s="23"/>
      <c r="H8" s="29">
        <f>Sheet1!E33/sheet!E51</f>
        <v>5.008414608942121E-2</v>
      </c>
      <c r="I8" s="29">
        <f>Sheet1!E33/Sheet1!E12</f>
        <v>0.14708517587213504</v>
      </c>
      <c r="J8" s="29">
        <f>Sheet1!E12/sheet!E27</f>
        <v>0.21010857947920716</v>
      </c>
      <c r="K8" s="29">
        <f>Sheet1!E30/sheet!E27</f>
        <v>3.0903857364943645E-2</v>
      </c>
      <c r="L8" s="29">
        <f>Sheet1!E38</f>
        <v>1.22</v>
      </c>
      <c r="M8" s="23"/>
      <c r="N8" s="29">
        <f>sheet!E40/sheet!E27</f>
        <v>0.38296128060629614</v>
      </c>
      <c r="O8" s="29">
        <f>sheet!E51/sheet!E27</f>
        <v>0.61703871939370381</v>
      </c>
      <c r="P8" s="29">
        <f>sheet!E40/sheet!E51</f>
        <v>0.62064384060467082</v>
      </c>
      <c r="Q8" s="28">
        <f>Sheet1!E24/Sheet1!E26</f>
        <v>-9.1626506024096379</v>
      </c>
      <c r="R8" s="28">
        <f>ABS(Sheet2!E20/(Sheet1!E26+Sheet2!E30))</f>
        <v>24.654618473895582</v>
      </c>
      <c r="S8" s="28">
        <f>sheet!E40/Sheet1!E43</f>
        <v>1.9706571669635324</v>
      </c>
      <c r="T8" s="28">
        <f>Sheet2!E20/sheet!E40</f>
        <v>0.38938838938838938</v>
      </c>
      <c r="U8" s="6"/>
      <c r="V8" s="28" t="e">
        <f>ABS(Sheet1!E15/sheet!E15)</f>
        <v>#DIV/0!</v>
      </c>
      <c r="W8" s="28">
        <f>Sheet1!E12/sheet!E14</f>
        <v>8.2634344399331265</v>
      </c>
      <c r="X8" s="28">
        <f>Sheet1!E12/sheet!E27</f>
        <v>0.21010857947920716</v>
      </c>
      <c r="Y8" s="28">
        <f>Sheet1!E12/(sheet!E18-sheet!E35)</f>
        <v>-24.48619957537155</v>
      </c>
      <c r="Z8" s="6"/>
      <c r="AA8" s="30" t="str">
        <f>Sheet1!E43</f>
        <v>3,200,100</v>
      </c>
      <c r="AB8" s="30" t="str">
        <f>Sheet3!E17</f>
        <v>6.2x</v>
      </c>
      <c r="AC8" s="30" t="str">
        <f>Sheet3!E18</f>
        <v>23.3x</v>
      </c>
      <c r="AD8" s="30" t="str">
        <f>Sheet3!E20</f>
        <v>41.9x</v>
      </c>
      <c r="AE8" s="30" t="str">
        <f>Sheet3!E21</f>
        <v>1.1x</v>
      </c>
      <c r="AF8" s="30" t="str">
        <f>Sheet3!E22</f>
        <v>4.2x</v>
      </c>
      <c r="AG8" s="30" t="str">
        <f>Sheet3!E24</f>
        <v>32.0x</v>
      </c>
      <c r="AH8" s="30" t="str">
        <f>Sheet3!E25</f>
        <v>1.2x</v>
      </c>
      <c r="AI8" s="30">
        <f>Sheet3!E31</f>
        <v>2.76</v>
      </c>
      <c r="AK8" s="30">
        <f>Sheet3!E29</f>
        <v>4.4000000000000004</v>
      </c>
      <c r="AL8" s="30">
        <f>Sheet3!E30</f>
        <v>5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ht="18" x14ac:dyDescent="0.2">
      <c r="A9" s="24">
        <v>2015</v>
      </c>
      <c r="B9" s="25">
        <f>sheet!F18/sheet!F35</f>
        <v>1.0133955268508552</v>
      </c>
      <c r="C9" s="25">
        <f>(sheet!F18-sheet!F15)/sheet!F35</f>
        <v>1.0133955268508552</v>
      </c>
      <c r="D9" s="25">
        <f>sheet!F12/sheet!F35</f>
        <v>2.9541920822868079E-2</v>
      </c>
      <c r="E9" s="25">
        <f>Sheet2!F20/sheet!F35</f>
        <v>2.3405095084320058</v>
      </c>
      <c r="F9" s="25">
        <f>sheet!F18/sheet!F35</f>
        <v>1.0133955268508552</v>
      </c>
      <c r="G9" s="23"/>
      <c r="H9" s="26">
        <f>Sheet1!F33/sheet!F51</f>
        <v>-8.5945679012345677E-2</v>
      </c>
      <c r="I9" s="26">
        <f>Sheet1!F33/Sheet1!F12</f>
        <v>-0.36805819904411452</v>
      </c>
      <c r="J9" s="26">
        <f>Sheet1!F12/sheet!F27</f>
        <v>0.13421321525885557</v>
      </c>
      <c r="K9" s="26">
        <f>Sheet1!F30/sheet!F27</f>
        <v>-4.939827429609446E-2</v>
      </c>
      <c r="L9" s="26">
        <f>Sheet1!F38</f>
        <v>-1.82</v>
      </c>
      <c r="M9" s="23"/>
      <c r="N9" s="26">
        <f>sheet!F40/sheet!F27</f>
        <v>0.4252384196185286</v>
      </c>
      <c r="O9" s="26">
        <f>sheet!F51/sheet!F27</f>
        <v>0.5747615803814714</v>
      </c>
      <c r="P9" s="26">
        <f>sheet!F40/sheet!F51</f>
        <v>0.73985185185185187</v>
      </c>
      <c r="Q9" s="25">
        <f>Sheet1!F24/Sheet1!F26</f>
        <v>9.0159500693481274</v>
      </c>
      <c r="R9" s="25">
        <f>ABS(Sheet2!F20/(Sheet1!F26+Sheet2!F30))</f>
        <v>1.5720597686375322</v>
      </c>
      <c r="S9" s="25">
        <f>sheet!F40/Sheet1!F43</f>
        <v>3.356032435822768</v>
      </c>
      <c r="T9" s="25">
        <f>Sheet2!F20/sheet!F40</f>
        <v>0.26123348017621145</v>
      </c>
      <c r="V9" s="25" t="e">
        <f>ABS(Sheet1!F15/sheet!F15)</f>
        <v>#DIV/0!</v>
      </c>
      <c r="W9" s="25">
        <f>Sheet1!F12/sheet!F14</f>
        <v>7.2302752293577983</v>
      </c>
      <c r="X9" s="25">
        <f>Sheet1!F12/sheet!F27</f>
        <v>0.13421321525885557</v>
      </c>
      <c r="Y9" s="25">
        <f>Sheet1!F12/(sheet!F18-sheet!F35)</f>
        <v>211.09821428571428</v>
      </c>
      <c r="AA9" s="11" t="str">
        <f>Sheet1!F43</f>
        <v>2,232,100</v>
      </c>
      <c r="AB9" s="11" t="str">
        <f>Sheet3!F17</f>
        <v>4.6x</v>
      </c>
      <c r="AC9" s="11" t="str">
        <f>Sheet3!F18</f>
        <v>-75.9x</v>
      </c>
      <c r="AD9" s="11" t="str">
        <f>Sheet3!F20</f>
        <v>89.9x</v>
      </c>
      <c r="AE9" s="11" t="str">
        <f>Sheet3!F21</f>
        <v>0.8x</v>
      </c>
      <c r="AF9" s="11" t="str">
        <f>Sheet3!F22</f>
        <v>4.9x</v>
      </c>
      <c r="AG9" s="11" t="str">
        <f>Sheet3!F24</f>
        <v>-22.2x</v>
      </c>
      <c r="AH9" s="11" t="str">
        <f>Sheet3!F25</f>
        <v>0.8x</v>
      </c>
      <c r="AI9" s="11">
        <f>Sheet3!F31</f>
        <v>1.2</v>
      </c>
      <c r="AK9" s="11">
        <f>Sheet3!F29</f>
        <v>3.1</v>
      </c>
      <c r="AL9" s="11">
        <f>Sheet3!F30</f>
        <v>3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s="31" customFormat="1" ht="18" x14ac:dyDescent="0.2">
      <c r="A10" s="27">
        <v>2016</v>
      </c>
      <c r="B10" s="28">
        <f>sheet!G18/sheet!G35</f>
        <v>0.47893175074183975</v>
      </c>
      <c r="C10" s="28">
        <f>(sheet!G18-sheet!G15)/sheet!G35</f>
        <v>0.47893175074183975</v>
      </c>
      <c r="D10" s="28">
        <f>sheet!G12/sheet!G35</f>
        <v>1.5905044510385758E-2</v>
      </c>
      <c r="E10" s="28">
        <f>Sheet2!G20/sheet!G35</f>
        <v>1.8092581602373887</v>
      </c>
      <c r="F10" s="28">
        <f>sheet!G18/sheet!G35</f>
        <v>0.47893175074183975</v>
      </c>
      <c r="G10" s="23"/>
      <c r="H10" s="29">
        <f>Sheet1!G33/sheet!G51</f>
        <v>-9.7245391608974899E-2</v>
      </c>
      <c r="I10" s="29">
        <f>Sheet1!G33/Sheet1!G12</f>
        <v>-0.42694314748695411</v>
      </c>
      <c r="J10" s="29">
        <f>Sheet1!G12/sheet!G27</f>
        <v>0.13515553465812072</v>
      </c>
      <c r="K10" s="29">
        <f>Sheet1!G30/sheet!G27</f>
        <v>-5.7703729367220173E-2</v>
      </c>
      <c r="L10" s="29">
        <f>Sheet1!G38</f>
        <v>-1.81</v>
      </c>
      <c r="M10" s="23"/>
      <c r="N10" s="29">
        <f>sheet!G40/sheet!G27</f>
        <v>0.40661733772179465</v>
      </c>
      <c r="O10" s="29">
        <f>sheet!G51/sheet!G27</f>
        <v>0.59338266227820535</v>
      </c>
      <c r="P10" s="29">
        <f>sheet!G40/sheet!G51</f>
        <v>0.6852531487196597</v>
      </c>
      <c r="Q10" s="28">
        <f>Sheet1!G24/Sheet1!G26</f>
        <v>7.4380218368657678</v>
      </c>
      <c r="R10" s="28">
        <f>ABS(Sheet2!G20/(Sheet1!G26+Sheet2!G30))</f>
        <v>2.1523580909347642</v>
      </c>
      <c r="S10" s="28">
        <f>sheet!G40/Sheet1!G43</f>
        <v>6.0469224399668784</v>
      </c>
      <c r="T10" s="28">
        <f>Sheet2!G20/sheet!G40</f>
        <v>0.23192441117400037</v>
      </c>
      <c r="U10" s="6"/>
      <c r="V10" s="28" t="e">
        <f>ABS(Sheet1!G15/sheet!G15)</f>
        <v>#DIV/0!</v>
      </c>
      <c r="W10" s="28">
        <f>Sheet1!G12/sheet!G14</f>
        <v>6.5075960679177838</v>
      </c>
      <c r="X10" s="28">
        <f>Sheet1!G12/sheet!G27</f>
        <v>0.13515553465812072</v>
      </c>
      <c r="Y10" s="28">
        <f>Sheet1!G12/(sheet!G18-sheet!G35)</f>
        <v>-4.9763097949886106</v>
      </c>
      <c r="Z10" s="6"/>
      <c r="AA10" s="30" t="str">
        <f>Sheet1!G43</f>
        <v>1,086,900</v>
      </c>
      <c r="AB10" s="30" t="str">
        <f>Sheet3!G17</f>
        <v>8.2x</v>
      </c>
      <c r="AC10" s="30" t="str">
        <f>Sheet3!G18</f>
        <v>-15.7x</v>
      </c>
      <c r="AD10" s="30" t="str">
        <f>Sheet3!G20</f>
        <v>20.0x</v>
      </c>
      <c r="AE10" s="30" t="str">
        <f>Sheet3!G21</f>
        <v>1.0x</v>
      </c>
      <c r="AF10" s="30" t="str">
        <f>Sheet3!G22</f>
        <v>6.4x</v>
      </c>
      <c r="AG10" s="30" t="str">
        <f>Sheet3!G24</f>
        <v>-12.3x</v>
      </c>
      <c r="AH10" s="30" t="str">
        <f>Sheet3!G25</f>
        <v>1.0x</v>
      </c>
      <c r="AI10" s="30">
        <f>Sheet3!G31</f>
        <v>0.36</v>
      </c>
      <c r="AK10" s="30">
        <f>Sheet3!G29</f>
        <v>2.6</v>
      </c>
      <c r="AL10" s="30">
        <f>Sheet3!G30</f>
        <v>4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ht="18" x14ac:dyDescent="0.2">
      <c r="A11" s="24">
        <v>2017</v>
      </c>
      <c r="B11" s="25">
        <f>sheet!H18/sheet!H35</f>
        <v>0.58980891719745221</v>
      </c>
      <c r="C11" s="25">
        <f>(sheet!H18-sheet!H15)/sheet!H35</f>
        <v>0.58980891719745221</v>
      </c>
      <c r="D11" s="25">
        <f>sheet!H12/sheet!H35</f>
        <v>7.2264041690793285E-2</v>
      </c>
      <c r="E11" s="25">
        <f>Sheet2!H20/sheet!H35</f>
        <v>1.9903879559930515</v>
      </c>
      <c r="F11" s="25">
        <f>sheet!H18/sheet!H35</f>
        <v>0.58980891719745221</v>
      </c>
      <c r="G11" s="23"/>
      <c r="H11" s="26">
        <f>Sheet1!H33/sheet!H51</f>
        <v>-1.3532833491580177E-2</v>
      </c>
      <c r="I11" s="26">
        <f>Sheet1!H33/Sheet1!H12</f>
        <v>-4.3376359883863291E-2</v>
      </c>
      <c r="J11" s="26">
        <f>Sheet1!H12/sheet!H27</f>
        <v>0.17860958557477835</v>
      </c>
      <c r="K11" s="26">
        <f>Sheet1!H30/sheet!H27</f>
        <v>-7.7474336625992643E-3</v>
      </c>
      <c r="L11" s="26">
        <f>Sheet1!H38</f>
        <v>-0.23</v>
      </c>
      <c r="M11" s="23"/>
      <c r="N11" s="26">
        <f>sheet!H40/sheet!H27</f>
        <v>0.42750838784652584</v>
      </c>
      <c r="O11" s="26">
        <f>sheet!H51/sheet!H27</f>
        <v>0.57249161215347422</v>
      </c>
      <c r="P11" s="26">
        <f>sheet!H40/sheet!H51</f>
        <v>0.74675048292571133</v>
      </c>
      <c r="Q11" s="25">
        <f>Sheet1!H24/Sheet1!H26</f>
        <v>-0.84764364105874757</v>
      </c>
      <c r="R11" s="25">
        <f>ABS(Sheet2!H20/(Sheet1!H26+Sheet2!H30))</f>
        <v>7.0093800978792826</v>
      </c>
      <c r="S11" s="25">
        <f>sheet!H40/Sheet1!H43</f>
        <v>3.7180894419388144</v>
      </c>
      <c r="T11" s="25">
        <f>Sheet2!H20/sheet!H40</f>
        <v>0.2511837951595931</v>
      </c>
      <c r="V11" s="25" t="e">
        <f>ABS(Sheet1!H15/sheet!H15)</f>
        <v>#DIV/0!</v>
      </c>
      <c r="W11" s="25">
        <f>Sheet1!H12/sheet!H14</f>
        <v>7.5189374013677011</v>
      </c>
      <c r="X11" s="25">
        <f>Sheet1!H12/sheet!H27</f>
        <v>0.17860958557477835</v>
      </c>
      <c r="Y11" s="25">
        <f>Sheet1!H12/(sheet!H18-sheet!H35)</f>
        <v>-8.0708639186900051</v>
      </c>
      <c r="AA11" s="11" t="str">
        <f>Sheet1!H43</f>
        <v>1,840,300</v>
      </c>
      <c r="AB11" s="11" t="str">
        <f>Sheet3!H17</f>
        <v>5.4x</v>
      </c>
      <c r="AC11" s="11" t="str">
        <f>Sheet3!H18</f>
        <v>-12.6x</v>
      </c>
      <c r="AD11" s="11" t="str">
        <f>Sheet3!H20</f>
        <v>-100.6x</v>
      </c>
      <c r="AE11" s="11" t="str">
        <f>Sheet3!H21</f>
        <v>0.7x</v>
      </c>
      <c r="AF11" s="11" t="str">
        <f>Sheet3!H22</f>
        <v>3.5x</v>
      </c>
      <c r="AG11" s="11" t="str">
        <f>Sheet3!H24</f>
        <v>-9.0x</v>
      </c>
      <c r="AH11" s="11" t="str">
        <f>Sheet3!H25</f>
        <v>0.6x</v>
      </c>
      <c r="AI11" s="11">
        <f>Sheet3!H31</f>
        <v>0.36</v>
      </c>
      <c r="AK11" s="11">
        <f>Sheet3!H29</f>
        <v>2.9</v>
      </c>
      <c r="AL11" s="11">
        <f>Sheet3!H30</f>
        <v>6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s="31" customFormat="1" ht="18" x14ac:dyDescent="0.2">
      <c r="A12" s="27">
        <v>2018</v>
      </c>
      <c r="B12" s="28">
        <f>sheet!I18/sheet!I35</f>
        <v>0.85187336625036303</v>
      </c>
      <c r="C12" s="28">
        <f>(sheet!I18-sheet!I15)/sheet!I35</f>
        <v>0.85187336625036303</v>
      </c>
      <c r="D12" s="28">
        <f>sheet!I12/sheet!I35</f>
        <v>2.221899506244554E-2</v>
      </c>
      <c r="E12" s="28">
        <f>Sheet2!I20/sheet!I35</f>
        <v>2.5384838803369156</v>
      </c>
      <c r="F12" s="28">
        <f>sheet!I18/sheet!I35</f>
        <v>0.85187336625036303</v>
      </c>
      <c r="G12" s="23"/>
      <c r="H12" s="29">
        <f>Sheet1!I33/sheet!I51</f>
        <v>-0.39573251875151222</v>
      </c>
      <c r="I12" s="29">
        <f>Sheet1!I33/Sheet1!I12</f>
        <v>-0.80172176097546033</v>
      </c>
      <c r="J12" s="29">
        <f>Sheet1!I12/sheet!I27</f>
        <v>0.25640199836611577</v>
      </c>
      <c r="K12" s="29">
        <f>Sheet1!I30/sheet!I27</f>
        <v>-0.20556306164770943</v>
      </c>
      <c r="L12" s="29">
        <f>Sheet1!I38</f>
        <v>-4.7699999999999996</v>
      </c>
      <c r="M12" s="23"/>
      <c r="N12" s="29">
        <f>sheet!I40/sheet!I27</f>
        <v>0.48055049330735877</v>
      </c>
      <c r="O12" s="29">
        <f>sheet!I51/sheet!I27</f>
        <v>0.51944950669264123</v>
      </c>
      <c r="P12" s="29">
        <f>sheet!I40/sheet!I51</f>
        <v>0.92511492862327604</v>
      </c>
      <c r="Q12" s="28">
        <f>Sheet1!I24/Sheet1!I26</f>
        <v>20.718998167379354</v>
      </c>
      <c r="R12" s="28">
        <f>ABS(Sheet2!I20/(Sheet1!I26+Sheet2!I30))</f>
        <v>2.9692542891116021</v>
      </c>
      <c r="S12" s="28">
        <f>sheet!I40/Sheet1!I43</f>
        <v>2.8954941310109805</v>
      </c>
      <c r="T12" s="28">
        <f>Sheet2!I20/sheet!I40</f>
        <v>0.28573296717667057</v>
      </c>
      <c r="U12" s="6"/>
      <c r="V12" s="28" t="e">
        <f>ABS(Sheet1!I15/sheet!I15)</f>
        <v>#DIV/0!</v>
      </c>
      <c r="W12" s="28">
        <f>Sheet1!I12/sheet!I14</f>
        <v>10.118102913825171</v>
      </c>
      <c r="X12" s="28">
        <f>Sheet1!I12/sheet!I27</f>
        <v>0.25640199836611577</v>
      </c>
      <c r="Y12" s="28">
        <f>Sheet1!I12/(sheet!I18-sheet!I35)</f>
        <v>-32.000980392156862</v>
      </c>
      <c r="Z12" s="6"/>
      <c r="AA12" s="30" t="str">
        <f>Sheet1!I43</f>
        <v>2,112,800</v>
      </c>
      <c r="AB12" s="30" t="str">
        <f>Sheet3!I17</f>
        <v>4.1x</v>
      </c>
      <c r="AC12" s="30" t="str">
        <f>Sheet3!I18</f>
        <v>85.5x</v>
      </c>
      <c r="AD12" s="30" t="str">
        <f>Sheet3!I20</f>
        <v>-93.0x</v>
      </c>
      <c r="AE12" s="30" t="str">
        <f>Sheet3!I21</f>
        <v>0.5x</v>
      </c>
      <c r="AF12" s="30" t="str">
        <f>Sheet3!I22</f>
        <v>1.8x</v>
      </c>
      <c r="AG12" s="30" t="str">
        <f>Sheet3!I24</f>
        <v>-8.1x</v>
      </c>
      <c r="AH12" s="30" t="str">
        <f>Sheet3!I25</f>
        <v>0.3x</v>
      </c>
      <c r="AI12" s="30">
        <f>Sheet3!I31</f>
        <v>0.36</v>
      </c>
      <c r="AK12" s="30">
        <f>Sheet3!I29</f>
        <v>-0.2</v>
      </c>
      <c r="AL12" s="30">
        <f>Sheet3!I30</f>
        <v>5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ht="18" x14ac:dyDescent="0.2">
      <c r="A13" s="24">
        <v>2019</v>
      </c>
      <c r="B13" s="25">
        <f>sheet!J18/sheet!J35</f>
        <v>0.81452341029278985</v>
      </c>
      <c r="C13" s="25">
        <f>(sheet!J18-sheet!J15)/sheet!J35</f>
        <v>0.81452341029278985</v>
      </c>
      <c r="D13" s="25">
        <f>sheet!J12/sheet!J35</f>
        <v>7.3390945440474656E-2</v>
      </c>
      <c r="E13" s="25">
        <f>Sheet2!J20/sheet!J35</f>
        <v>2.2480330194763316</v>
      </c>
      <c r="F13" s="25">
        <f>sheet!J18/sheet!J35</f>
        <v>0.81452341029278985</v>
      </c>
      <c r="G13" s="23"/>
      <c r="H13" s="26">
        <f>Sheet1!J33/sheet!J51</f>
        <v>-0.19340408407733917</v>
      </c>
      <c r="I13" s="26">
        <f>Sheet1!J33/Sheet1!J12</f>
        <v>-0.35914636265684197</v>
      </c>
      <c r="J13" s="26">
        <f>Sheet1!J12/sheet!J27</f>
        <v>0.28509284765849502</v>
      </c>
      <c r="K13" s="26">
        <f>Sheet1!J30/sheet!J27</f>
        <v>-0.10239005925602965</v>
      </c>
      <c r="L13" s="26">
        <f>Sheet1!J38</f>
        <v>-1.89</v>
      </c>
      <c r="M13" s="23"/>
      <c r="N13" s="26">
        <f>sheet!J40/sheet!J27</f>
        <v>0.47058998394736323</v>
      </c>
      <c r="O13" s="26">
        <f>sheet!J51/sheet!J27</f>
        <v>0.52941001605263682</v>
      </c>
      <c r="P13" s="26">
        <f>sheet!J40/sheet!J51</f>
        <v>0.88889512793157022</v>
      </c>
      <c r="Q13" s="25">
        <f>Sheet1!J24/Sheet1!J26</f>
        <v>5.6497490239821531</v>
      </c>
      <c r="R13" s="25">
        <f>ABS(Sheet2!J20/(Sheet1!J26+Sheet2!J30))</f>
        <v>1.2353983555429544</v>
      </c>
      <c r="S13" s="25">
        <f>sheet!J40/Sheet1!J43</f>
        <v>2.617160806789375</v>
      </c>
      <c r="T13" s="25">
        <f>Sheet2!J20/sheet!J40</f>
        <v>0.36699585184561284</v>
      </c>
      <c r="V13" s="25" t="e">
        <f>ABS(Sheet1!J15/sheet!J15)</f>
        <v>#DIV/0!</v>
      </c>
      <c r="W13" s="25">
        <f>Sheet1!J12/sheet!J14</f>
        <v>9.7232173031429543</v>
      </c>
      <c r="X13" s="25">
        <f>Sheet1!J12/sheet!J27</f>
        <v>0.28509284765849502</v>
      </c>
      <c r="Y13" s="25">
        <f>Sheet1!J12/(sheet!J18-sheet!J35)</f>
        <v>-20.007649513212794</v>
      </c>
      <c r="AA13" s="11" t="str">
        <f>Sheet1!J43</f>
        <v>1,814,600</v>
      </c>
      <c r="AB13" s="11" t="str">
        <f>Sheet3!J17</f>
        <v>2.8x</v>
      </c>
      <c r="AC13" s="11" t="str">
        <f>Sheet3!J18</f>
        <v>-2.3x</v>
      </c>
      <c r="AD13" s="11" t="str">
        <f>Sheet3!J20</f>
        <v>17.1x</v>
      </c>
      <c r="AE13" s="11" t="str">
        <f>Sheet3!J21</f>
        <v>0.7x</v>
      </c>
      <c r="AF13" s="11" t="str">
        <f>Sheet3!J22</f>
        <v>2.4x</v>
      </c>
      <c r="AG13" s="11" t="str">
        <f>Sheet3!J24</f>
        <v>-1.3x</v>
      </c>
      <c r="AH13" s="11" t="str">
        <f>Sheet3!J25</f>
        <v>0.5x</v>
      </c>
      <c r="AI13" s="11">
        <f>Sheet3!J31</f>
        <v>0.04</v>
      </c>
      <c r="AK13" s="11">
        <f>Sheet3!J29</f>
        <v>-0.1</v>
      </c>
      <c r="AL13" s="11">
        <f>Sheet3!J30</f>
        <v>7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s="31" customFormat="1" ht="18" x14ac:dyDescent="0.2">
      <c r="A14" s="27">
        <v>2020</v>
      </c>
      <c r="B14" s="28">
        <f>sheet!K18/sheet!K35</f>
        <v>0.4164674237895995</v>
      </c>
      <c r="C14" s="28">
        <f>(sheet!K18-sheet!K15)/sheet!K35</f>
        <v>0.4164674237895995</v>
      </c>
      <c r="D14" s="28">
        <f>sheet!K12/sheet!K35</f>
        <v>1.3150029886431561E-2</v>
      </c>
      <c r="E14" s="28">
        <f>Sheet2!K20/sheet!K35</f>
        <v>1.285863717872086</v>
      </c>
      <c r="F14" s="28">
        <f>sheet!K18/sheet!K35</f>
        <v>0.4164674237895995</v>
      </c>
      <c r="G14" s="23"/>
      <c r="H14" s="29">
        <f>Sheet1!K33/sheet!K51</f>
        <v>-0.8926951962590336</v>
      </c>
      <c r="I14" s="29">
        <f>Sheet1!K33/Sheet1!K12</f>
        <v>-1.6934811827956988</v>
      </c>
      <c r="J14" s="29">
        <f>Sheet1!K12/sheet!K27</f>
        <v>0.22389744052724236</v>
      </c>
      <c r="K14" s="29">
        <f>Sheet1!K30/sheet!K27</f>
        <v>-0.37916610240900406</v>
      </c>
      <c r="L14" s="29">
        <f>Sheet1!K38</f>
        <v>-4.76</v>
      </c>
      <c r="M14" s="23"/>
      <c r="N14" s="29">
        <f>sheet!K40/sheet!K27</f>
        <v>0.57525692532237926</v>
      </c>
      <c r="O14" s="29">
        <f>sheet!K51/sheet!K27</f>
        <v>0.42474307467762079</v>
      </c>
      <c r="P14" s="29">
        <f>sheet!K40/sheet!K51</f>
        <v>1.3543644608190448</v>
      </c>
      <c r="Q14" s="28">
        <f>Sheet1!K24/Sheet1!K26</f>
        <v>26.086919104991395</v>
      </c>
      <c r="R14" s="28">
        <f>ABS(Sheet2!K20/(Sheet1!K26+Sheet2!K30))</f>
        <v>1.1050468729934506</v>
      </c>
      <c r="S14" s="28">
        <f>sheet!K40/Sheet1!K43</f>
        <v>4.0723263740945885</v>
      </c>
      <c r="T14" s="28">
        <f>Sheet2!K20/sheet!K40</f>
        <v>0.22507912427087964</v>
      </c>
      <c r="U14" s="6"/>
      <c r="V14" s="28" t="e">
        <f>ABS(Sheet1!K15/sheet!K15)</f>
        <v>#DIV/0!</v>
      </c>
      <c r="W14" s="28">
        <f>Sheet1!K12/sheet!K14</f>
        <v>7.4214463840398999</v>
      </c>
      <c r="X14" s="28">
        <f>Sheet1!K12/sheet!K27</f>
        <v>0.22389744052724236</v>
      </c>
      <c r="Y14" s="28">
        <f>Sheet1!K12/(sheet!K18-sheet!K35)</f>
        <v>-3.8104993597951347</v>
      </c>
      <c r="Z14" s="6"/>
      <c r="AA14" s="30" t="str">
        <f>Sheet1!K43</f>
        <v>938,800</v>
      </c>
      <c r="AB14" s="30" t="str">
        <f>Sheet3!K17</f>
        <v>3.7x</v>
      </c>
      <c r="AC14" s="30" t="str">
        <f>Sheet3!K18</f>
        <v>-0.9x</v>
      </c>
      <c r="AD14" s="30" t="str">
        <f>Sheet3!K20</f>
        <v>2.2x</v>
      </c>
      <c r="AE14" s="30" t="str">
        <f>Sheet3!K21</f>
        <v>0.8x</v>
      </c>
      <c r="AF14" s="30" t="str">
        <f>Sheet3!K22</f>
        <v>2.4x</v>
      </c>
      <c r="AG14" s="30" t="str">
        <f>Sheet3!K24</f>
        <v>-0.5x</v>
      </c>
      <c r="AH14" s="30" t="str">
        <f>Sheet3!K25</f>
        <v>0.5x</v>
      </c>
      <c r="AI14" s="30">
        <f>Sheet3!K31</f>
        <v>0.01</v>
      </c>
      <c r="AK14" s="30">
        <f>Sheet3!K29</f>
        <v>-7.1</v>
      </c>
      <c r="AL14" s="30">
        <f>Sheet3!K30</f>
        <v>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ht="18" x14ac:dyDescent="0.2">
      <c r="A15" s="24">
        <v>2021</v>
      </c>
      <c r="B15" s="25">
        <f>sheet!L18/sheet!L35</f>
        <v>0.39808176709939935</v>
      </c>
      <c r="C15" s="25">
        <f>(sheet!L18-sheet!L15)/sheet!L35</f>
        <v>0.39808176709939935</v>
      </c>
      <c r="D15" s="25">
        <f>sheet!L12/sheet!L35</f>
        <v>1.3078860685913582E-2</v>
      </c>
      <c r="E15" s="25">
        <f>Sheet2!L20/sheet!L35</f>
        <v>1.4491377639992249</v>
      </c>
      <c r="F15" s="25">
        <f>sheet!L18/sheet!L35</f>
        <v>0.39808176709939935</v>
      </c>
      <c r="G15" s="23"/>
      <c r="H15" s="26">
        <f>Sheet1!L33/sheet!L51</f>
        <v>0.43736702865705879</v>
      </c>
      <c r="I15" s="26">
        <f>Sheet1!L33/Sheet1!L12</f>
        <v>0.83554817275747506</v>
      </c>
      <c r="J15" s="26">
        <f>Sheet1!L12/sheet!L27</f>
        <v>0.30850924633635729</v>
      </c>
      <c r="K15" s="26">
        <f>Sheet1!L30/sheet!L27</f>
        <v>0.25777433705512909</v>
      </c>
      <c r="L15" s="26">
        <f>Sheet1!L38</f>
        <v>4.1500000000000004</v>
      </c>
      <c r="M15" s="23"/>
      <c r="N15" s="26">
        <f>sheet!L40/sheet!L27</f>
        <v>0.41062238311235172</v>
      </c>
      <c r="O15" s="26">
        <f>sheet!L51/sheet!L27</f>
        <v>0.58937761688764834</v>
      </c>
      <c r="P15" s="26">
        <f>sheet!L40/sheet!L51</f>
        <v>0.69670508574917211</v>
      </c>
      <c r="Q15" s="25">
        <f>Sheet1!L24/Sheet1!L26</f>
        <v>-33.582904222451084</v>
      </c>
      <c r="R15" s="25">
        <f>ABS(Sheet2!L20/(Sheet1!L26+Sheet2!L30))</f>
        <v>4.0372469635627528</v>
      </c>
      <c r="S15" s="25">
        <f>sheet!L40/Sheet1!L43</f>
        <v>0.92091556012031395</v>
      </c>
      <c r="T15" s="25">
        <f>Sheet2!L20/sheet!L40</f>
        <v>0.39719588942882178</v>
      </c>
      <c r="V15" s="25" t="e">
        <f>ABS(Sheet1!L15/sheet!L15)</f>
        <v>#DIV/0!</v>
      </c>
      <c r="W15" s="25">
        <f>Sheet1!L12/sheet!L14</f>
        <v>9.0022271714922049</v>
      </c>
      <c r="X15" s="25">
        <f>Sheet1!L12/sheet!L27</f>
        <v>0.30850924633635729</v>
      </c>
      <c r="Y15" s="25">
        <f>Sheet1!L12/(sheet!L18-sheet!L35)</f>
        <v>-4.5539996780943186</v>
      </c>
      <c r="AA15" s="11" t="str">
        <f>Sheet1!L43</f>
        <v>4,089,300</v>
      </c>
      <c r="AB15" s="11" t="str">
        <f>Sheet3!L17</f>
        <v>1.7x</v>
      </c>
      <c r="AC15" s="11" t="str">
        <f>Sheet3!L18</f>
        <v>2.2x</v>
      </c>
      <c r="AD15" s="11" t="str">
        <f>Sheet3!L20</f>
        <v>2.9x</v>
      </c>
      <c r="AE15" s="11" t="str">
        <f>Sheet3!L21</f>
        <v>0.8x</v>
      </c>
      <c r="AF15" s="11" t="str">
        <f>Sheet3!L22</f>
        <v>2.6x</v>
      </c>
      <c r="AG15" s="11" t="str">
        <f>Sheet3!L24</f>
        <v>1.8x</v>
      </c>
      <c r="AH15" s="11" t="str">
        <f>Sheet3!L25</f>
        <v>0.7x</v>
      </c>
      <c r="AI15" s="11">
        <f>Sheet3!L31</f>
        <v>0.12</v>
      </c>
      <c r="AK15" s="11">
        <f>Sheet3!L29</f>
        <v>2.4</v>
      </c>
      <c r="AL15" s="11">
        <f>Sheet3!L30</f>
        <v>7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s="31" customFormat="1" ht="18" x14ac:dyDescent="0.2">
      <c r="A16" s="27">
        <v>2022</v>
      </c>
      <c r="B16" s="28">
        <f>sheet!M18/sheet!M35</f>
        <v>0.79838579499596452</v>
      </c>
      <c r="C16" s="28">
        <f>(sheet!M18-sheet!M15)/sheet!M35</f>
        <v>0.79838579499596452</v>
      </c>
      <c r="D16" s="28">
        <f>sheet!M12/sheet!M35</f>
        <v>0.23397901533494753</v>
      </c>
      <c r="E16" s="28">
        <f>Sheet2!M20/sheet!M35</f>
        <v>1.7693301049233252</v>
      </c>
      <c r="F16" s="28">
        <f>sheet!M18/sheet!M35</f>
        <v>0.79838579499596452</v>
      </c>
      <c r="G16" s="23"/>
      <c r="H16" s="29">
        <f>Sheet1!M33/sheet!M51</f>
        <v>0.22844734653648319</v>
      </c>
      <c r="I16" s="29">
        <f>Sheet1!M33/Sheet1!M12</f>
        <v>0.3715001252191335</v>
      </c>
      <c r="J16" s="29">
        <f>Sheet1!M12/sheet!M27</f>
        <v>0.42091836734693877</v>
      </c>
      <c r="K16" s="29">
        <f>Sheet1!M30/sheet!M27</f>
        <v>0.15637122617642099</v>
      </c>
      <c r="L16" s="29">
        <f>Sheet1!M38</f>
        <v>2.62</v>
      </c>
      <c r="M16" s="23"/>
      <c r="N16" s="29">
        <f>sheet!M40/sheet!M27</f>
        <v>0.31550430089391129</v>
      </c>
      <c r="O16" s="29">
        <f>sheet!M51/sheet!M27</f>
        <v>0.68449569910608876</v>
      </c>
      <c r="P16" s="29">
        <f>sheet!M40/sheet!M51</f>
        <v>0.46092955924477164</v>
      </c>
      <c r="Q16" s="28">
        <f>Sheet1!M24/Sheet1!M26</f>
        <v>-28.002886002886004</v>
      </c>
      <c r="R16" s="28">
        <f>ABS(Sheet2!M20/(Sheet1!M26+Sheet2!M30))</f>
        <v>3.0876056338028168</v>
      </c>
      <c r="S16" s="28">
        <f>sheet!M40/Sheet1!M43</f>
        <v>1.284163556013215</v>
      </c>
      <c r="T16" s="28">
        <f>Sheet2!M20/sheet!M40</f>
        <v>0.73244236551954556</v>
      </c>
      <c r="U16" s="6"/>
      <c r="V16" s="28" t="e">
        <f>ABS(Sheet1!M15/sheet!M15)</f>
        <v>#DIV/0!</v>
      </c>
      <c r="W16" s="28">
        <f>Sheet1!M12/sheet!M14</f>
        <v>12.181208053691275</v>
      </c>
      <c r="X16" s="28">
        <f>Sheet1!M12/sheet!M27</f>
        <v>0.42091836734693877</v>
      </c>
      <c r="Y16" s="28">
        <f>Sheet1!M12/(sheet!M18-sheet!M35)</f>
        <v>-15.984787830264212</v>
      </c>
      <c r="Z16" s="6"/>
      <c r="AA16" s="30" t="str">
        <f>Sheet1!M43</f>
        <v>2,330,700</v>
      </c>
      <c r="AB16" s="30" t="str">
        <f>Sheet3!M17</f>
        <v>2.9x</v>
      </c>
      <c r="AC16" s="30" t="str">
        <f>Sheet3!M18</f>
        <v>3.4x</v>
      </c>
      <c r="AD16" s="30" t="str">
        <f>Sheet3!M20</f>
        <v>14.6x</v>
      </c>
      <c r="AE16" s="30" t="str">
        <f>Sheet3!M21</f>
        <v>0.8x</v>
      </c>
      <c r="AF16" s="30" t="str">
        <f>Sheet3!M22</f>
        <v>1.7x</v>
      </c>
      <c r="AG16" s="30" t="str">
        <f>Sheet3!M24</f>
        <v>3.6x</v>
      </c>
      <c r="AH16" s="30" t="str">
        <f>Sheet3!M25</f>
        <v>0.8x</v>
      </c>
      <c r="AI16" s="30">
        <f>Sheet3!M31</f>
        <v>0.35499999999999998</v>
      </c>
      <c r="AK16" s="30">
        <f>Sheet3!M29</f>
        <v>3</v>
      </c>
      <c r="AL16" s="30">
        <f>Sheet3!M30</f>
        <v>7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2:62" x14ac:dyDescent="0.2">
      <c r="G17" s="23"/>
      <c r="K17" s="23"/>
      <c r="M17" s="23"/>
      <c r="R17" s="23"/>
      <c r="S17" s="23"/>
      <c r="AC17" s="32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2:62" x14ac:dyDescent="0.2"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2:62" x14ac:dyDescent="0.2">
      <c r="E19" s="23"/>
    </row>
    <row r="21" spans="2:62" x14ac:dyDescent="0.2">
      <c r="D21" s="23"/>
    </row>
    <row r="22" spans="2:62" x14ac:dyDescent="0.2">
      <c r="B22" s="22"/>
      <c r="J22" s="23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2023-05-02T21:47:28Z</dcterms:created>
  <dcterms:modified xsi:type="dcterms:W3CDTF">2023-05-09T20:43:31Z</dcterms:modified>
  <cp:category/>
  <dc:identifier/>
  <cp:version/>
</cp:coreProperties>
</file>