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8" documentId="8_{7A2D163E-DDE1-42F4-B333-05BD07B74420}" xr6:coauthVersionLast="47" xr6:coauthVersionMax="47" xr10:uidLastSave="{C92B4040-EAE8-4331-850F-818C91B5545F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<sst xmlns="http://schemas.openxmlformats.org/spreadsheetml/2006/main" count="1273" uniqueCount="873">
  <si>
    <t>Keyera Corp.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</si>
  <si>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</si>
  <si>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</si>
  <si>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</si>
  <si>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</si>
  <si>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</si>
  <si>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</si>
  <si>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</si>
  <si>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</si>
  <si>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</si>
  <si>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</si>
  <si>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</si>
  <si>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</si>
  <si>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</si>
  <si>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</si>
  <si>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</si>
  <si>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</si>
  <si>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</si>
  <si>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</si>
  <si>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</si>
  <si>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</si>
  <si>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</si>
  <si>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</si>
  <si>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</si>
  <si>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</si>
  <si>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</si>
  <si>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186,651</t>
  </si>
  <si>
    <t>11,309</t>
  </si>
  <si>
    <t>13,447</t>
  </si>
  <si>
    <t>16,477</t>
  </si>
  <si>
    <t>326,381</t>
  </si>
  <si>
    <t/>
  </si>
  <si>
    <t>9,314</t>
  </si>
  <si>
    <t>2,901</t>
  </si>
  <si>
    <t>15,940</t>
  </si>
  <si>
    <t>Short Term Investments</t>
  </si>
  <si>
    <t>Accounts Receivable, Net</t>
  </si>
  <si>
    <t>407,833</t>
  </si>
  <si>
    <t>402,965</t>
  </si>
  <si>
    <t>344,006</t>
  </si>
  <si>
    <t>364,081</t>
  </si>
  <si>
    <t>435,620</t>
  </si>
  <si>
    <t>422,747</t>
  </si>
  <si>
    <t>488,587</t>
  </si>
  <si>
    <t>447,723</t>
  </si>
  <si>
    <t>750,420</t>
  </si>
  <si>
    <t>708,781</t>
  </si>
  <si>
    <t>Inventory</t>
  </si>
  <si>
    <t>175,658</t>
  </si>
  <si>
    <t>124,292</t>
  </si>
  <si>
    <t>76,989</t>
  </si>
  <si>
    <t>107,876</t>
  </si>
  <si>
    <t>147,831</t>
  </si>
  <si>
    <t>235,556</t>
  </si>
  <si>
    <t>93,682</t>
  </si>
  <si>
    <t>162,823</t>
  </si>
  <si>
    <t>280,736</t>
  </si>
  <si>
    <t>300,883</t>
  </si>
  <si>
    <t>Prepaid Expenses</t>
  </si>
  <si>
    <t>Other Current Assets</t>
  </si>
  <si>
    <t>16,980</t>
  </si>
  <si>
    <t>83,144</t>
  </si>
  <si>
    <t>55,722</t>
  </si>
  <si>
    <t>90,613</t>
  </si>
  <si>
    <t>28,165</t>
  </si>
  <si>
    <t>80,397</t>
  </si>
  <si>
    <t>64,694</t>
  </si>
  <si>
    <t>33,403</t>
  </si>
  <si>
    <t>52,032</t>
  </si>
  <si>
    <t>98,468</t>
  </si>
  <si>
    <t>Total Current Assets</t>
  </si>
  <si>
    <t>787,122</t>
  </si>
  <si>
    <t>621,710</t>
  </si>
  <si>
    <t>490,164</t>
  </si>
  <si>
    <t>579,047</t>
  </si>
  <si>
    <t>937,997</t>
  </si>
  <si>
    <t>738,700</t>
  </si>
  <si>
    <t>656,277</t>
  </si>
  <si>
    <t>646,850</t>
  </si>
  <si>
    <t>1,099,128</t>
  </si>
  <si>
    <t>1,108,132</t>
  </si>
  <si>
    <t>Property Plant And Equipment, Net</t>
  </si>
  <si>
    <t>2,187,825</t>
  </si>
  <si>
    <t>3,099,129</t>
  </si>
  <si>
    <t>3,610,427</t>
  </si>
  <si>
    <t>4,200,484</t>
  </si>
  <si>
    <t>4,792,398</t>
  </si>
  <si>
    <t>5,592,327</t>
  </si>
  <si>
    <t>6,607,284</t>
  </si>
  <si>
    <t>6,665,463</t>
  </si>
  <si>
    <t>6,809,033</t>
  </si>
  <si>
    <t>7,230,881</t>
  </si>
  <si>
    <t>Real Estate Owned</t>
  </si>
  <si>
    <t>Capitalized / Purchased Software</t>
  </si>
  <si>
    <t>Long-term Investments</t>
  </si>
  <si>
    <t>Goodwill</t>
  </si>
  <si>
    <t>53,624</t>
  </si>
  <si>
    <t>55,761</t>
  </si>
  <si>
    <t>40,814</t>
  </si>
  <si>
    <t>32,015</t>
  </si>
  <si>
    <t>Other Intangibles</t>
  </si>
  <si>
    <t>1,786</t>
  </si>
  <si>
    <t>1,060</t>
  </si>
  <si>
    <t>92,413</t>
  </si>
  <si>
    <t>80,149</t>
  </si>
  <si>
    <t>71,320</t>
  </si>
  <si>
    <t>63,294</t>
  </si>
  <si>
    <t>59,691</t>
  </si>
  <si>
    <t>Other Long-term Assets</t>
  </si>
  <si>
    <t>20,708</t>
  </si>
  <si>
    <t>75,303</t>
  </si>
  <si>
    <t>141,770</t>
  </si>
  <si>
    <t>123,806</t>
  </si>
  <si>
    <t>90,109</t>
  </si>
  <si>
    <t>148,611</t>
  </si>
  <si>
    <t>114,717</t>
  </si>
  <si>
    <t>123,192</t>
  </si>
  <si>
    <t>118,037</t>
  </si>
  <si>
    <t>137,469</t>
  </si>
  <si>
    <t>Total Assets</t>
  </si>
  <si>
    <t>3,051,065</t>
  </si>
  <si>
    <t>3,850,826</t>
  </si>
  <si>
    <t>4,296,569</t>
  </si>
  <si>
    <t>4,956,961</t>
  </si>
  <si>
    <t>5,874,128</t>
  </si>
  <si>
    <t>6,627,812</t>
  </si>
  <si>
    <t>7,514,188</t>
  </si>
  <si>
    <t>7,562,586</t>
  </si>
  <si>
    <t>8,130,306</t>
  </si>
  <si>
    <t>8,568,188</t>
  </si>
  <si>
    <t>Accounts Payable</t>
  </si>
  <si>
    <t>427,166</t>
  </si>
  <si>
    <t>382,262</t>
  </si>
  <si>
    <t>310,610</t>
  </si>
  <si>
    <t>363,287</t>
  </si>
  <si>
    <t>505,814</t>
  </si>
  <si>
    <t>476,586</t>
  </si>
  <si>
    <t>463,358</t>
  </si>
  <si>
    <t>347,894</t>
  </si>
  <si>
    <t>650,392</t>
  </si>
  <si>
    <t>717,261</t>
  </si>
  <si>
    <t>Accrued Expenses</t>
  </si>
  <si>
    <t>14,502</t>
  </si>
  <si>
    <t>24,866</t>
  </si>
  <si>
    <t>23,774</t>
  </si>
  <si>
    <t>24,429</t>
  </si>
  <si>
    <t>5,196</t>
  </si>
  <si>
    <t>7,583</t>
  </si>
  <si>
    <t>15,389</t>
  </si>
  <si>
    <t>5,915</t>
  </si>
  <si>
    <t>7,698</t>
  </si>
  <si>
    <t>34,339</t>
  </si>
  <si>
    <t>Short-term Borrowings</t>
  </si>
  <si>
    <t>10,860</t>
  </si>
  <si>
    <t>1,803</t>
  </si>
  <si>
    <t>Current Portion of LT Debt</t>
  </si>
  <si>
    <t>47,695</t>
  </si>
  <si>
    <t>104,200</t>
  </si>
  <si>
    <t>60,000</t>
  </si>
  <si>
    <t>126,094</t>
  </si>
  <si>
    <t>135,540</t>
  </si>
  <si>
    <t>30,000</t>
  </si>
  <si>
    <t>Current Portion of Capital Lease Obligations</t>
  </si>
  <si>
    <t>1,474</t>
  </si>
  <si>
    <t>38,470</t>
  </si>
  <si>
    <t>36,082</t>
  </si>
  <si>
    <t>31,545</t>
  </si>
  <si>
    <t>28,229</t>
  </si>
  <si>
    <t>Other Current Liabilities</t>
  </si>
  <si>
    <t>38,637</t>
  </si>
  <si>
    <t>86,161</t>
  </si>
  <si>
    <t>125,202</t>
  </si>
  <si>
    <t>85,009</t>
  </si>
  <si>
    <t>89,004</t>
  </si>
  <si>
    <t>116,330</t>
  </si>
  <si>
    <t>164,204</t>
  </si>
  <si>
    <t>109,135</t>
  </si>
  <si>
    <t>163,324</t>
  </si>
  <si>
    <t>188,367</t>
  </si>
  <si>
    <t>Total Current Liabilities</t>
  </si>
  <si>
    <t>480,305</t>
  </si>
  <si>
    <t>540,984</t>
  </si>
  <si>
    <t>563,786</t>
  </si>
  <si>
    <t>532,725</t>
  </si>
  <si>
    <t>601,488</t>
  </si>
  <si>
    <t>737,453</t>
  </si>
  <si>
    <t>816,961</t>
  </si>
  <si>
    <t>499,026</t>
  </si>
  <si>
    <t>912,959</t>
  </si>
  <si>
    <t>999,999</t>
  </si>
  <si>
    <t>Long-term Debt</t>
  </si>
  <si>
    <t>1,079,048</t>
  </si>
  <si>
    <t>1,245,735</t>
  </si>
  <si>
    <t>1,526,486</t>
  </si>
  <si>
    <t>1,672,413</t>
  </si>
  <si>
    <t>1,795,530</t>
  </si>
  <si>
    <t>2,197,261</t>
  </si>
  <si>
    <t>2,638,468</t>
  </si>
  <si>
    <t>3,220,701</t>
  </si>
  <si>
    <t>3,454,485</t>
  </si>
  <si>
    <t>3,662,745</t>
  </si>
  <si>
    <t>Capital Leases</t>
  </si>
  <si>
    <t>54,029</t>
  </si>
  <si>
    <t>52,555</t>
  </si>
  <si>
    <t>209,987</t>
  </si>
  <si>
    <t>175,842</t>
  </si>
  <si>
    <t>151,745</t>
  </si>
  <si>
    <t>181,170</t>
  </si>
  <si>
    <t>Other Non-current Liabilities</t>
  </si>
  <si>
    <t>568,003</t>
  </si>
  <si>
    <t>745,926</t>
  </si>
  <si>
    <t>808,027</t>
  </si>
  <si>
    <t>856,286</t>
  </si>
  <si>
    <t>945,275</t>
  </si>
  <si>
    <t>891,886</t>
  </si>
  <si>
    <t>794,921</t>
  </si>
  <si>
    <t>905,809</t>
  </si>
  <si>
    <t>953,483</t>
  </si>
  <si>
    <t>905,558</t>
  </si>
  <si>
    <t>Total Liabilities</t>
  </si>
  <si>
    <t>2,127,356</t>
  </si>
  <si>
    <t>2,532,645</t>
  </si>
  <si>
    <t>2,898,299</t>
  </si>
  <si>
    <t>3,115,453</t>
  </si>
  <si>
    <t>3,394,848</t>
  </si>
  <si>
    <t>3,826,600</t>
  </si>
  <si>
    <t>4,460,337</t>
  </si>
  <si>
    <t>4,801,378</t>
  </si>
  <si>
    <t>5,472,672</t>
  </si>
  <si>
    <t>5,749,472</t>
  </si>
  <si>
    <t>Common Stock</t>
  </si>
  <si>
    <t>992,811</t>
  </si>
  <si>
    <t>1,364,522</t>
  </si>
  <si>
    <t>1,483,376</t>
  </si>
  <si>
    <t>1,987,341</t>
  </si>
  <si>
    <t>2,647,836</t>
  </si>
  <si>
    <t>2,846,496</t>
  </si>
  <si>
    <t>3,073,200</t>
  </si>
  <si>
    <t>3,150,104</t>
  </si>
  <si>
    <t>3,372,738</t>
  </si>
  <si>
    <t>Additional Paid In Capital</t>
  </si>
  <si>
    <t>Retained Earnings</t>
  </si>
  <si>
    <t>-69,102</t>
  </si>
  <si>
    <t>-46,341</t>
  </si>
  <si>
    <t>-85,106</t>
  </si>
  <si>
    <t>-145,833</t>
  </si>
  <si>
    <t>-168,556</t>
  </si>
  <si>
    <t>-64,769</t>
  </si>
  <si>
    <t>-18,022</t>
  </si>
  <si>
    <t>-379,477</t>
  </si>
  <si>
    <t>-479,635</t>
  </si>
  <si>
    <t>-577,006</t>
  </si>
  <si>
    <t>Treasury Stock</t>
  </si>
  <si>
    <t>Other Common Equity Adj</t>
  </si>
  <si>
    <t>19,485</t>
  </si>
  <si>
    <t>-1,327</t>
  </si>
  <si>
    <t>-9,419</t>
  </si>
  <si>
    <t>-12,835</t>
  </si>
  <si>
    <t>22,984</t>
  </si>
  <si>
    <t>Common Equity</t>
  </si>
  <si>
    <t>923,709</t>
  </si>
  <si>
    <t>1,318,181</t>
  </si>
  <si>
    <t>1,398,270</t>
  </si>
  <si>
    <t>1,841,508</t>
  </si>
  <si>
    <t>2,479,280</t>
  </si>
  <si>
    <t>2,801,212</t>
  </si>
  <si>
    <t>3,053,851</t>
  </si>
  <si>
    <t>2,761,208</t>
  </si>
  <si>
    <t>2,657,634</t>
  </si>
  <si>
    <t>2,818,716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</si>
  <si>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</si>
  <si>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</si>
  <si>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</si>
  <si>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</si>
  <si>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</si>
  <si>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</si>
  <si>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</si>
  <si>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1,293,430</t>
  </si>
  <si>
    <t>1,630,686</t>
  </si>
  <si>
    <t>1,786,442</t>
  </si>
  <si>
    <t>1,849,559</t>
  </si>
  <si>
    <t>2,334,215</t>
  </si>
  <si>
    <t>3,022,465</t>
  </si>
  <si>
    <t>3,432,625</t>
  </si>
  <si>
    <t>3,697,775</t>
  </si>
  <si>
    <t>3,903,947</t>
  </si>
  <si>
    <t>Income Statement</t>
  </si>
  <si>
    <t>Revenue</t>
  </si>
  <si>
    <t>3,277,207</t>
  </si>
  <si>
    <t>3,623,701</t>
  </si>
  <si>
    <t>2,521,080</t>
  </si>
  <si>
    <t>2,500,060</t>
  </si>
  <si>
    <t>3,413,363</t>
  </si>
  <si>
    <t>4,465,211</t>
  </si>
  <si>
    <t>3,616,922</t>
  </si>
  <si>
    <t>3,012,510</t>
  </si>
  <si>
    <t>4,984,906</t>
  </si>
  <si>
    <t>7,060,223</t>
  </si>
  <si>
    <t>Revenue Growth (YoY)</t>
  </si>
  <si>
    <t>11.4%</t>
  </si>
  <si>
    <t>10.6%</t>
  </si>
  <si>
    <t>-30.4%</t>
  </si>
  <si>
    <t>-0.8%</t>
  </si>
  <si>
    <t>36.5%</t>
  </si>
  <si>
    <t>30.8%</t>
  </si>
  <si>
    <t>-19.0%</t>
  </si>
  <si>
    <t>-16.7%</t>
  </si>
  <si>
    <t>65.5%</t>
  </si>
  <si>
    <t>41.6%</t>
  </si>
  <si>
    <t>Cost of Revenues</t>
  </si>
  <si>
    <t>-2,856,871</t>
  </si>
  <si>
    <t>-2,952,506</t>
  </si>
  <si>
    <t>-1,778,742</t>
  </si>
  <si>
    <t>-1,853,887</t>
  </si>
  <si>
    <t>-2,709,822</t>
  </si>
  <si>
    <t>-3,489,012</t>
  </si>
  <si>
    <t>-2,612,789</t>
  </si>
  <si>
    <t>-2,071,972</t>
  </si>
  <si>
    <t>-3,939,606</t>
  </si>
  <si>
    <t>-5,884,442</t>
  </si>
  <si>
    <t>Gross Profit</t>
  </si>
  <si>
    <t>420,336</t>
  </si>
  <si>
    <t>671,195</t>
  </si>
  <si>
    <t>742,338</t>
  </si>
  <si>
    <t>646,173</t>
  </si>
  <si>
    <t>703,541</t>
  </si>
  <si>
    <t>976,199</t>
  </si>
  <si>
    <t>1,004,133</t>
  </si>
  <si>
    <t>940,538</t>
  </si>
  <si>
    <t>1,045,300</t>
  </si>
  <si>
    <t>1,175,781</t>
  </si>
  <si>
    <t>Gross Profit Margin</t>
  </si>
  <si>
    <t>12.8%</t>
  </si>
  <si>
    <t>18.5%</t>
  </si>
  <si>
    <t>29.4%</t>
  </si>
  <si>
    <t>25.8%</t>
  </si>
  <si>
    <t>20.6%</t>
  </si>
  <si>
    <t>21.9%</t>
  </si>
  <si>
    <t>27.8%</t>
  </si>
  <si>
    <t>31.2%</t>
  </si>
  <si>
    <t>21.0%</t>
  </si>
  <si>
    <t>16.7%</t>
  </si>
  <si>
    <t>R&amp;D Expenses</t>
  </si>
  <si>
    <t>Selling and Marketing Expense</t>
  </si>
  <si>
    <t>General &amp; Admin Expenses</t>
  </si>
  <si>
    <t>-55,274</t>
  </si>
  <si>
    <t>-82,403</t>
  </si>
  <si>
    <t>-51,010</t>
  </si>
  <si>
    <t>-61,957</t>
  </si>
  <si>
    <t>-67,293</t>
  </si>
  <si>
    <t>-85,674</t>
  </si>
  <si>
    <t>-79,940</t>
  </si>
  <si>
    <t>-75,055</t>
  </si>
  <si>
    <t>-80,697</t>
  </si>
  <si>
    <t>-82,843</t>
  </si>
  <si>
    <t>Other Inc / (Exp)</t>
  </si>
  <si>
    <t>-113,751</t>
  </si>
  <si>
    <t>-224,184</t>
  </si>
  <si>
    <t>-336,294</t>
  </si>
  <si>
    <t>-214,809</t>
  </si>
  <si>
    <t>-179,570</t>
  </si>
  <si>
    <t>-289,111</t>
  </si>
  <si>
    <t>-362,102</t>
  </si>
  <si>
    <t>-672,610</t>
  </si>
  <si>
    <t>-381,711</t>
  </si>
  <si>
    <t>-504,673</t>
  </si>
  <si>
    <t>Operating Expenses</t>
  </si>
  <si>
    <t>-169,025</t>
  </si>
  <si>
    <t>-306,587</t>
  </si>
  <si>
    <t>-387,304</t>
  </si>
  <si>
    <t>-276,766</t>
  </si>
  <si>
    <t>-246,863</t>
  </si>
  <si>
    <t>-374,785</t>
  </si>
  <si>
    <t>-442,042</t>
  </si>
  <si>
    <t>-747,665</t>
  </si>
  <si>
    <t>-462,408</t>
  </si>
  <si>
    <t>-587,516</t>
  </si>
  <si>
    <t>Operating Income</t>
  </si>
  <si>
    <t>251,311</t>
  </si>
  <si>
    <t>364,608</t>
  </si>
  <si>
    <t>355,034</t>
  </si>
  <si>
    <t>369,407</t>
  </si>
  <si>
    <t>456,678</t>
  </si>
  <si>
    <t>601,414</t>
  </si>
  <si>
    <t>562,091</t>
  </si>
  <si>
    <t>192,873</t>
  </si>
  <si>
    <t>582,892</t>
  </si>
  <si>
    <t>588,265</t>
  </si>
  <si>
    <t>Net Interest Expenses</t>
  </si>
  <si>
    <t>-42,638</t>
  </si>
  <si>
    <t>-40,642</t>
  </si>
  <si>
    <t>-53,311</t>
  </si>
  <si>
    <t>-62,078</t>
  </si>
  <si>
    <t>-61,960</t>
  </si>
  <si>
    <t>-64,719</t>
  </si>
  <si>
    <t>-101,685</t>
  </si>
  <si>
    <t>-119,722</t>
  </si>
  <si>
    <t>-156,631</t>
  </si>
  <si>
    <t>-155,065</t>
  </si>
  <si>
    <t>EBT, Incl. Unusual Items</t>
  </si>
  <si>
    <t>208,673</t>
  </si>
  <si>
    <t>323,966</t>
  </si>
  <si>
    <t>301,723</t>
  </si>
  <si>
    <t>307,329</t>
  </si>
  <si>
    <t>394,718</t>
  </si>
  <si>
    <t>536,695</t>
  </si>
  <si>
    <t>460,406</t>
  </si>
  <si>
    <t>73,151</t>
  </si>
  <si>
    <t>426,261</t>
  </si>
  <si>
    <t>433,200</t>
  </si>
  <si>
    <t>Earnings of Discontinued Ops.</t>
  </si>
  <si>
    <t>Income Tax Expense</t>
  </si>
  <si>
    <t>-61,837</t>
  </si>
  <si>
    <t>-93,977</t>
  </si>
  <si>
    <t>-99,803</t>
  </si>
  <si>
    <t>-90,478</t>
  </si>
  <si>
    <t>-104,798</t>
  </si>
  <si>
    <t>-133,867</t>
  </si>
  <si>
    <t>-16,797</t>
  </si>
  <si>
    <t>-11,121</t>
  </si>
  <si>
    <t>-102,055</t>
  </si>
  <si>
    <t>-104,906</t>
  </si>
  <si>
    <t>Net Income to Company</t>
  </si>
  <si>
    <t>146,836</t>
  </si>
  <si>
    <t>229,989</t>
  </si>
  <si>
    <t>201,920</t>
  </si>
  <si>
    <t>216,851</t>
  </si>
  <si>
    <t>289,920</t>
  </si>
  <si>
    <t>402,828</t>
  </si>
  <si>
    <t>443,609</t>
  </si>
  <si>
    <t>62,030</t>
  </si>
  <si>
    <t>324,206</t>
  </si>
  <si>
    <t>328,294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</si>
  <si>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</si>
  <si>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</si>
  <si>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</si>
  <si>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</si>
  <si>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</si>
  <si>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</si>
  <si>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</si>
  <si>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156,632</t>
  </si>
  <si>
    <t>164,366</t>
  </si>
  <si>
    <t>169,936</t>
  </si>
  <si>
    <t>179,688</t>
  </si>
  <si>
    <t>189,002</t>
  </si>
  <si>
    <t>207,397</t>
  </si>
  <si>
    <t>214,186</t>
  </si>
  <si>
    <t>220,442</t>
  </si>
  <si>
    <t>221,023</t>
  </si>
  <si>
    <t>221,290</t>
  </si>
  <si>
    <t>Weighted Average Diluted Shares Out.</t>
  </si>
  <si>
    <t>157,456</t>
  </si>
  <si>
    <t>EBITDA</t>
  </si>
  <si>
    <t>374,727</t>
  </si>
  <si>
    <t>588,792</t>
  </si>
  <si>
    <t>659,182</t>
  </si>
  <si>
    <t>567,376</t>
  </si>
  <si>
    <t>622,341</t>
  </si>
  <si>
    <t>876,263</t>
  </si>
  <si>
    <t>842,197</t>
  </si>
  <si>
    <t>816,917</t>
  </si>
  <si>
    <t>893,993</t>
  </si>
  <si>
    <t>1,020,902</t>
  </si>
  <si>
    <t>EBIT</t>
  </si>
  <si>
    <t>262,637</t>
  </si>
  <si>
    <t>440,218</t>
  </si>
  <si>
    <t>480,007</t>
  </si>
  <si>
    <t>385,009</t>
  </si>
  <si>
    <t>445,930</t>
  </si>
  <si>
    <t>663,928</t>
  </si>
  <si>
    <t>609,473</t>
  </si>
  <si>
    <t>564,986</t>
  </si>
  <si>
    <t>667,674</t>
  </si>
  <si>
    <t>790,051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</si>
  <si>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</si>
  <si>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</si>
  <si>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</si>
  <si>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</si>
  <si>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</si>
  <si>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112,090</t>
  </si>
  <si>
    <t>148,574</t>
  </si>
  <si>
    <t>179,175</t>
  </si>
  <si>
    <t>182,367</t>
  </si>
  <si>
    <t>176,411</t>
  </si>
  <si>
    <t>212,335</t>
  </si>
  <si>
    <t>288,586</t>
  </si>
  <si>
    <t>301,619</t>
  </si>
  <si>
    <t>269,900</t>
  </si>
  <si>
    <t>269,603</t>
  </si>
  <si>
    <t>Amortization of Deferred Charges (CF)</t>
  </si>
  <si>
    <t>1,073</t>
  </si>
  <si>
    <t>1,296</t>
  </si>
  <si>
    <t>1,549</t>
  </si>
  <si>
    <t>1,646</t>
  </si>
  <si>
    <t>1,877</t>
  </si>
  <si>
    <t>2,032</t>
  </si>
  <si>
    <t>1,926</t>
  </si>
  <si>
    <t>2,165</t>
  </si>
  <si>
    <t>Stock-Based Comp</t>
  </si>
  <si>
    <t>28,297</t>
  </si>
  <si>
    <t>38,513</t>
  </si>
  <si>
    <t>32,146</t>
  </si>
  <si>
    <t>17,624</t>
  </si>
  <si>
    <t>16,750</t>
  </si>
  <si>
    <t>14,946</t>
  </si>
  <si>
    <t>27,796</t>
  </si>
  <si>
    <t>29,240</t>
  </si>
  <si>
    <t>35,429</t>
  </si>
  <si>
    <t>Change In Accounts Receivable</t>
  </si>
  <si>
    <t>-34,622</t>
  </si>
  <si>
    <t>4,868</t>
  </si>
  <si>
    <t>63,112</t>
  </si>
  <si>
    <t>-49,548</t>
  </si>
  <si>
    <t>-71,540</t>
  </si>
  <si>
    <t>11,639</t>
  </si>
  <si>
    <t>-66,572</t>
  </si>
  <si>
    <t>68,531</t>
  </si>
  <si>
    <t>-302,670</t>
  </si>
  <si>
    <t>48,088</t>
  </si>
  <si>
    <t>Change In Inventories</t>
  </si>
  <si>
    <t>5,449</t>
  </si>
  <si>
    <t>-9,273</t>
  </si>
  <si>
    <t>43,915</t>
  </si>
  <si>
    <t>-30,887</t>
  </si>
  <si>
    <t>-39,955</t>
  </si>
  <si>
    <t>-81,457</t>
  </si>
  <si>
    <t>134,543</t>
  </si>
  <si>
    <t>-82,413</t>
  </si>
  <si>
    <t>-117,427</t>
  </si>
  <si>
    <t>-21,427</t>
  </si>
  <si>
    <t>Change in Other Net Operating Assets</t>
  </si>
  <si>
    <t>4,857</t>
  </si>
  <si>
    <t>-4,041</t>
  </si>
  <si>
    <t>-5,231</t>
  </si>
  <si>
    <t>-54,640</t>
  </si>
  <si>
    <t>2,860</t>
  </si>
  <si>
    <t>-3,461</t>
  </si>
  <si>
    <t>-2,131</t>
  </si>
  <si>
    <t>-10,527</t>
  </si>
  <si>
    <t>3,764</t>
  </si>
  <si>
    <t>Other Operating Activities</t>
  </si>
  <si>
    <t>121,286</t>
  </si>
  <si>
    <t>51,136</t>
  </si>
  <si>
    <t>132,045</t>
  </si>
  <si>
    <t>129,863</t>
  </si>
  <si>
    <t>137,702</t>
  </si>
  <si>
    <t>45,853</t>
  </si>
  <si>
    <t>58,876</t>
  </si>
  <si>
    <t>339,250</t>
  </si>
  <si>
    <t>389,191</t>
  </si>
  <si>
    <t>259,411</t>
  </si>
  <si>
    <t>Cash from Operations</t>
  </si>
  <si>
    <t>385,094</t>
  </si>
  <si>
    <t>460,594</t>
  </si>
  <si>
    <t>648,155</t>
  </si>
  <si>
    <t>412,926</t>
  </si>
  <si>
    <t>513,697</t>
  </si>
  <si>
    <t>604,329</t>
  </si>
  <si>
    <t>887,935</t>
  </si>
  <si>
    <t>688,173</t>
  </si>
  <si>
    <t>583,839</t>
  </si>
  <si>
    <t>925,327</t>
  </si>
  <si>
    <t>Capital Expenditures</t>
  </si>
  <si>
    <t>-371,390</t>
  </si>
  <si>
    <t>-1,008,183</t>
  </si>
  <si>
    <t>-730,902</t>
  </si>
  <si>
    <t>-757,417</t>
  </si>
  <si>
    <t>-760,114</t>
  </si>
  <si>
    <t>-1,320,521</t>
  </si>
  <si>
    <t>-1,091,801</t>
  </si>
  <si>
    <t>-594,164</t>
  </si>
  <si>
    <t>-516,633</t>
  </si>
  <si>
    <t>-895,929</t>
  </si>
  <si>
    <t>Cash Acquisitions</t>
  </si>
  <si>
    <t>Other Investing Activities</t>
  </si>
  <si>
    <t>50,205</t>
  </si>
  <si>
    <t>41,346</t>
  </si>
  <si>
    <t>-26,514</t>
  </si>
  <si>
    <t>-3,557</t>
  </si>
  <si>
    <t>113,179</t>
  </si>
  <si>
    <t>61,553</t>
  </si>
  <si>
    <t>-33,526</t>
  </si>
  <si>
    <t>-154,143</t>
  </si>
  <si>
    <t>119,509</t>
  </si>
  <si>
    <t>52,008</t>
  </si>
  <si>
    <t>Cash from Investing</t>
  </si>
  <si>
    <t>-321,185</t>
  </si>
  <si>
    <t>-966,837</t>
  </si>
  <si>
    <t>-757,416</t>
  </si>
  <si>
    <t>-760,974</t>
  </si>
  <si>
    <t>-646,935</t>
  </si>
  <si>
    <t>-1,258,968</t>
  </si>
  <si>
    <t>-1,125,327</t>
  </si>
  <si>
    <t>-748,307</t>
  </si>
  <si>
    <t>-397,124</t>
  </si>
  <si>
    <t>-843,921</t>
  </si>
  <si>
    <t>Dividends Paid (Ex Special Dividends)</t>
  </si>
  <si>
    <t>-175,307</t>
  </si>
  <si>
    <t>-204,899</t>
  </si>
  <si>
    <t>-237,355</t>
  </si>
  <si>
    <t>-274,438</t>
  </si>
  <si>
    <t>-308,609</t>
  </si>
  <si>
    <t>-356,334</t>
  </si>
  <si>
    <t>-393,567</t>
  </si>
  <si>
    <t>-422,988</t>
  </si>
  <si>
    <t>-424,364</t>
  </si>
  <si>
    <t>Special Dividend Paid</t>
  </si>
  <si>
    <t>Long-Term Debt Issued</t>
  </si>
  <si>
    <t>1,784,122</t>
  </si>
  <si>
    <t>325,000</t>
  </si>
  <si>
    <t>1,300,000</t>
  </si>
  <si>
    <t>1,757,406</t>
  </si>
  <si>
    <t>3,668,802</t>
  </si>
  <si>
    <t>1,120,000</t>
  </si>
  <si>
    <t>1,410,000</t>
  </si>
  <si>
    <t>960,000</t>
  </si>
  <si>
    <t>970,000</t>
  </si>
  <si>
    <t>1,100,000</t>
  </si>
  <si>
    <t>Long-Term Debt Repaid</t>
  </si>
  <si>
    <t>-1,537,539</t>
  </si>
  <si>
    <t>-160,000</t>
  </si>
  <si>
    <t>-1,069,799</t>
  </si>
  <si>
    <t>-1,630,334</t>
  </si>
  <si>
    <t>-3,566,052</t>
  </si>
  <si>
    <t>-641,439</t>
  </si>
  <si>
    <t>-978,666</t>
  </si>
  <si>
    <t>-557,309</t>
  </si>
  <si>
    <t>-714,645</t>
  </si>
  <si>
    <t>-993,566</t>
  </si>
  <si>
    <t>Repurchase of Common Stock</t>
  </si>
  <si>
    <t>Other Financing Activities</t>
  </si>
  <si>
    <t>50,141</t>
  </si>
  <si>
    <t>366,448</t>
  </si>
  <si>
    <t>116,846</t>
  </si>
  <si>
    <t>497,882</t>
  </si>
  <si>
    <t>651,705</t>
  </si>
  <si>
    <t>192,685</t>
  </si>
  <si>
    <t>221,242</t>
  </si>
  <si>
    <t>74,097</t>
  </si>
  <si>
    <t>-4,845</t>
  </si>
  <si>
    <t>217,280</t>
  </si>
  <si>
    <t>Cash from Financing</t>
  </si>
  <si>
    <t>121,417</t>
  </si>
  <si>
    <t>326,549</t>
  </si>
  <si>
    <t>109,692</t>
  </si>
  <si>
    <t>350,516</t>
  </si>
  <si>
    <t>445,846</t>
  </si>
  <si>
    <t>314,912</t>
  </si>
  <si>
    <t>259,009</t>
  </si>
  <si>
    <t>53,800</t>
  </si>
  <si>
    <t>-173,854</t>
  </si>
  <si>
    <t>-100,650</t>
  </si>
  <si>
    <t>Beginning Cash (CF)</t>
  </si>
  <si>
    <t>-10,860</t>
  </si>
  <si>
    <t>Foreign Exchange Rate Adjustments</t>
  </si>
  <si>
    <t>4,352</t>
  </si>
  <si>
    <t>1,707</t>
  </si>
  <si>
    <t>-2,704</t>
  </si>
  <si>
    <t>2,486</t>
  </si>
  <si>
    <t>-1,443</t>
  </si>
  <si>
    <t>1,501</t>
  </si>
  <si>
    <t>Additions / Reductions</t>
  </si>
  <si>
    <t>185,326</t>
  </si>
  <si>
    <t>-179,694</t>
  </si>
  <si>
    <t>2,468</t>
  </si>
  <si>
    <t>312,608</t>
  </si>
  <si>
    <t>-339,727</t>
  </si>
  <si>
    <t>21,617</t>
  </si>
  <si>
    <t>-6,334</t>
  </si>
  <si>
    <t>12,861</t>
  </si>
  <si>
    <t>-19,244</t>
  </si>
  <si>
    <t>Ending Cash (CF)</t>
  </si>
  <si>
    <t>-1,803</t>
  </si>
  <si>
    <t>Levered Free Cash Flow</t>
  </si>
  <si>
    <t>13,704</t>
  </si>
  <si>
    <t>-547,589</t>
  </si>
  <si>
    <t>-82,747</t>
  </si>
  <si>
    <t>-344,491</t>
  </si>
  <si>
    <t>-246,417</t>
  </si>
  <si>
    <t>-716,192</t>
  </si>
  <si>
    <t>-203,866</t>
  </si>
  <si>
    <t>94,009</t>
  </si>
  <si>
    <t>67,206</t>
  </si>
  <si>
    <t>29,398</t>
  </si>
  <si>
    <t>Cash Interest Paid</t>
  </si>
  <si>
    <t>38,089</t>
  </si>
  <si>
    <t>61,270</t>
  </si>
  <si>
    <t>74,383</t>
  </si>
  <si>
    <t>84,134</t>
  </si>
  <si>
    <t>82,996</t>
  </si>
  <si>
    <t>94,026</t>
  </si>
  <si>
    <t>135,868</t>
  </si>
  <si>
    <t>157,546</t>
  </si>
  <si>
    <t>165,125</t>
  </si>
  <si>
    <t>186,648</t>
  </si>
  <si>
    <t>Valuation Ratios</t>
  </si>
  <si>
    <t>Price Close (Split Adjusted)</t>
  </si>
  <si>
    <t>Market Cap</t>
  </si>
  <si>
    <t>5,042,223.797</t>
  </si>
  <si>
    <t>6,831,387.952</t>
  </si>
  <si>
    <t>6,885,325.026</t>
  </si>
  <si>
    <t>7,497,685.285</t>
  </si>
  <si>
    <t>7,229,630.286</t>
  </si>
  <si>
    <t>5,401,451.061</t>
  </si>
  <si>
    <t>7,323,829.274</t>
  </si>
  <si>
    <t>4,999,537.387</t>
  </si>
  <si>
    <t>6,305,782.566</t>
  </si>
  <si>
    <t>6,780,648.307</t>
  </si>
  <si>
    <t>Total Enterprise Value (TEV)</t>
  </si>
  <si>
    <t>5,958,385.797</t>
  </si>
  <si>
    <t>7,938,040.952</t>
  </si>
  <si>
    <t>8,444,787.026</t>
  </si>
  <si>
    <t>9,020,781.285</t>
  </si>
  <si>
    <t>9,209,344.286</t>
  </si>
  <si>
    <t>7,640,037.061</t>
  </si>
  <si>
    <t>10,238,574.274</t>
  </si>
  <si>
    <t>8,285,064.387</t>
  </si>
  <si>
    <t>9,814,132.566</t>
  </si>
  <si>
    <t>10,671,064.307</t>
  </si>
  <si>
    <t>Enterprise Value (EV)</t>
  </si>
  <si>
    <t>11,170,400.246</t>
  </si>
  <si>
    <t>EV/EBITDA</t>
  </si>
  <si>
    <t>15.0x</t>
  </si>
  <si>
    <t>15.6x</t>
  </si>
  <si>
    <t>12.7x</t>
  </si>
  <si>
    <t>15.3x</t>
  </si>
  <si>
    <t>16.1x</t>
  </si>
  <si>
    <t>9.9x</t>
  </si>
  <si>
    <t>10.6x</t>
  </si>
  <si>
    <t>9.4x</t>
  </si>
  <si>
    <t>13.5x</t>
  </si>
  <si>
    <t>10.9x</t>
  </si>
  <si>
    <t>EV / EBIT</t>
  </si>
  <si>
    <t>20.8x</t>
  </si>
  <si>
    <t>21.2x</t>
  </si>
  <si>
    <t>17.2x</t>
  </si>
  <si>
    <t>22.6x</t>
  </si>
  <si>
    <t>22.9x</t>
  </si>
  <si>
    <t>13.6x</t>
  </si>
  <si>
    <t>14.4x</t>
  </si>
  <si>
    <t>12.9x</t>
  </si>
  <si>
    <t>14.1x</t>
  </si>
  <si>
    <t>EV / LTM EBITDA - CAPEX</t>
  </si>
  <si>
    <t>66.7x</t>
  </si>
  <si>
    <t>-25.5x</t>
  </si>
  <si>
    <t>-36.6x</t>
  </si>
  <si>
    <t>-58.2x</t>
  </si>
  <si>
    <t>-62.3x</t>
  </si>
  <si>
    <t>-15.3x</t>
  </si>
  <si>
    <t>-112.3x</t>
  </si>
  <si>
    <t>89.1x</t>
  </si>
  <si>
    <t>29.9x</t>
  </si>
  <si>
    <t>89.4x</t>
  </si>
  <si>
    <t>EV / Free Cash Flow</t>
  </si>
  <si>
    <t>-206.7x</t>
  </si>
  <si>
    <t>-26.3x</t>
  </si>
  <si>
    <t>-46.6x</t>
  </si>
  <si>
    <t>-48.3x</t>
  </si>
  <si>
    <t>-31.6x</t>
  </si>
  <si>
    <t>-12.0x</t>
  </si>
  <si>
    <t>-54.7x</t>
  </si>
  <si>
    <t>-83.3x</t>
  </si>
  <si>
    <t>42.0x</t>
  </si>
  <si>
    <t>146.3x</t>
  </si>
  <si>
    <t>EV / Invested Capital</t>
  </si>
  <si>
    <t>3.2x</t>
  </si>
  <si>
    <t>2.8x</t>
  </si>
  <si>
    <t>2.7x</t>
  </si>
  <si>
    <t>2.3x</t>
  </si>
  <si>
    <t>1.6x</t>
  </si>
  <si>
    <t>1.7x</t>
  </si>
  <si>
    <t>1.3x</t>
  </si>
  <si>
    <t>EV / Revenue</t>
  </si>
  <si>
    <t>1.9x</t>
  </si>
  <si>
    <t>2.2x</t>
  </si>
  <si>
    <t>3.0x</t>
  </si>
  <si>
    <t>3.7x</t>
  </si>
  <si>
    <t>1.8x</t>
  </si>
  <si>
    <t>2.5x</t>
  </si>
  <si>
    <t>P/E Ratio</t>
  </si>
  <si>
    <t>29.8x</t>
  </si>
  <si>
    <t>29.1x</t>
  </si>
  <si>
    <t>32.6x</t>
  </si>
  <si>
    <t>37.0x</t>
  </si>
  <si>
    <t>30.6x</t>
  </si>
  <si>
    <t>17.0x</t>
  </si>
  <si>
    <t>12.5x</t>
  </si>
  <si>
    <t>30.0x</t>
  </si>
  <si>
    <t>39.5x</t>
  </si>
  <si>
    <t>22.1x</t>
  </si>
  <si>
    <t>Price/Book</t>
  </si>
  <si>
    <t>5.5x</t>
  </si>
  <si>
    <t>5.2x</t>
  </si>
  <si>
    <t>4.9x</t>
  </si>
  <si>
    <t>4.1x</t>
  </si>
  <si>
    <t>2.1x</t>
  </si>
  <si>
    <t>2.4x</t>
  </si>
  <si>
    <t>2.6x</t>
  </si>
  <si>
    <t>Price / Operating Cash Flow</t>
  </si>
  <si>
    <t>21.1x</t>
  </si>
  <si>
    <t>15.1x</t>
  </si>
  <si>
    <t>9.8x</t>
  </si>
  <si>
    <t>9.5x</t>
  </si>
  <si>
    <t>8.0x</t>
  </si>
  <si>
    <t>6.4x</t>
  </si>
  <si>
    <t>10.5x</t>
  </si>
  <si>
    <t>7.9x</t>
  </si>
  <si>
    <t>Price / LTM Sales</t>
  </si>
  <si>
    <t>3.1x</t>
  </si>
  <si>
    <t>1.2x</t>
  </si>
  <si>
    <t>1.5x</t>
  </si>
  <si>
    <t>1.0x</t>
  </si>
  <si>
    <t>Altman Z-Score</t>
  </si>
  <si>
    <t>Piotroski Score</t>
  </si>
  <si>
    <t>Dividend Per Share</t>
  </si>
  <si>
    <t>Dividend Yield</t>
  </si>
  <si>
    <t>3.6%</t>
  </si>
  <si>
    <t>5.0%</t>
  </si>
  <si>
    <t>5.7%</t>
  </si>
  <si>
    <t>5.8%</t>
  </si>
  <si>
    <t>6.7%</t>
  </si>
  <si>
    <t>9.3%</t>
  </si>
  <si>
    <t>7.1%</t>
  </si>
  <si>
    <t>9.8%</t>
  </si>
  <si>
    <t>7.3%</t>
  </si>
  <si>
    <t>6.6%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</si>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</sst>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FF058954-74C5-1C38-5441-90D2B0947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I12" sqref="I12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9">
        <v>0</v>
      </c>
      <c r="J12" s="3" t="s">
        <v>32</v>
      </c>
      <c r="K12" s="3" t="s">
        <v>33</v>
      </c>
      <c r="L12" s="3" t="s">
        <v>34</v>
      </c>
      <c r="M12" s="39">
        <v>0</v>
      </c>
    </row>
    <row r="13" spans="3:13" ht="12.75" x14ac:dyDescent="0.2">
      <c r="C13" s="3" t="s">
        <v>35</v>
      </c>
      <c r="D13" s="3" t="s">
        <v>31</v>
      </c>
      <c r="E13" s="3" t="s">
        <v>31</v>
      </c>
      <c r="F13" s="3" t="s">
        <v>31</v>
      </c>
      <c r="G13" s="3" t="s">
        <v>31</v>
      </c>
      <c r="H13" s="3" t="s">
        <v>31</v>
      </c>
      <c r="I13" s="3" t="s">
        <v>31</v>
      </c>
      <c r="J13" s="3" t="s">
        <v>31</v>
      </c>
      <c r="K13" s="3" t="s">
        <v>31</v>
      </c>
      <c r="L13" s="3" t="s">
        <v>31</v>
      </c>
      <c r="M13" s="3" t="s">
        <v>31</v>
      </c>
    </row>
    <row r="14" spans="3:13" ht="12.75" x14ac:dyDescent="0.2">
      <c r="C14" s="3" t="s">
        <v>36</v>
      </c>
      <c r="D14" s="3" t="s">
        <v>37</v>
      </c>
      <c r="E14" s="3" t="s">
        <v>38</v>
      </c>
      <c r="F14" s="3" t="s">
        <v>39</v>
      </c>
      <c r="G14" s="3" t="s">
        <v>40</v>
      </c>
      <c r="H14" s="3" t="s">
        <v>41</v>
      </c>
      <c r="I14" s="3" t="s">
        <v>42</v>
      </c>
      <c r="J14" s="3" t="s">
        <v>43</v>
      </c>
      <c r="K14" s="3" t="s">
        <v>44</v>
      </c>
      <c r="L14" s="3" t="s">
        <v>45</v>
      </c>
      <c r="M14" s="3" t="s">
        <v>46</v>
      </c>
    </row>
    <row r="15" spans="3:13" ht="12.75" x14ac:dyDescent="0.2">
      <c r="C15" s="3" t="s">
        <v>47</v>
      </c>
      <c r="D15" s="3" t="s">
        <v>48</v>
      </c>
      <c r="E15" s="3" t="s">
        <v>49</v>
      </c>
      <c r="F15" s="3" t="s">
        <v>50</v>
      </c>
      <c r="G15" s="3" t="s">
        <v>51</v>
      </c>
      <c r="H15" s="3" t="s">
        <v>52</v>
      </c>
      <c r="I15" s="3" t="s">
        <v>53</v>
      </c>
      <c r="J15" s="3" t="s">
        <v>54</v>
      </c>
      <c r="K15" s="3" t="s">
        <v>55</v>
      </c>
      <c r="L15" s="3" t="s">
        <v>56</v>
      </c>
      <c r="M15" s="3" t="s">
        <v>57</v>
      </c>
    </row>
    <row r="16" spans="3:13" ht="12.75" x14ac:dyDescent="0.2">
      <c r="C16" s="3" t="s">
        <v>58</v>
      </c>
      <c r="D16" s="3" t="s">
        <v>31</v>
      </c>
      <c r="E16" s="3" t="s">
        <v>31</v>
      </c>
      <c r="F16" s="3" t="s">
        <v>31</v>
      </c>
      <c r="G16" s="3" t="s">
        <v>31</v>
      </c>
      <c r="H16" s="3" t="s">
        <v>31</v>
      </c>
      <c r="I16" s="3" t="s">
        <v>31</v>
      </c>
      <c r="J16" s="3" t="s">
        <v>31</v>
      </c>
      <c r="K16" s="3" t="s">
        <v>31</v>
      </c>
      <c r="L16" s="3" t="s">
        <v>31</v>
      </c>
      <c r="M16" s="3" t="s">
        <v>31</v>
      </c>
    </row>
    <row r="17" spans="3:13" ht="12.75" x14ac:dyDescent="0.2">
      <c r="C17" s="3" t="s">
        <v>59</v>
      </c>
      <c r="D17" s="3" t="s">
        <v>60</v>
      </c>
      <c r="E17" s="3" t="s">
        <v>61</v>
      </c>
      <c r="F17" s="3" t="s">
        <v>62</v>
      </c>
      <c r="G17" s="3" t="s">
        <v>63</v>
      </c>
      <c r="H17" s="3" t="s">
        <v>64</v>
      </c>
      <c r="I17" s="3" t="s">
        <v>65</v>
      </c>
      <c r="J17" s="3" t="s">
        <v>66</v>
      </c>
      <c r="K17" s="3" t="s">
        <v>67</v>
      </c>
      <c r="L17" s="3" t="s">
        <v>68</v>
      </c>
      <c r="M17" s="3" t="s">
        <v>69</v>
      </c>
    </row>
    <row r="18" spans="3:13" ht="12.75" x14ac:dyDescent="0.2">
      <c r="C18" s="3" t="s">
        <v>70</v>
      </c>
      <c r="D18" s="3" t="s">
        <v>71</v>
      </c>
      <c r="E18" s="3" t="s">
        <v>72</v>
      </c>
      <c r="F18" s="3" t="s">
        <v>73</v>
      </c>
      <c r="G18" s="3" t="s">
        <v>74</v>
      </c>
      <c r="H18" s="3" t="s">
        <v>75</v>
      </c>
      <c r="I18" s="3" t="s">
        <v>76</v>
      </c>
      <c r="J18" s="3" t="s">
        <v>77</v>
      </c>
      <c r="K18" s="3" t="s">
        <v>78</v>
      </c>
      <c r="L18" s="3" t="s">
        <v>79</v>
      </c>
      <c r="M18" s="3" t="s">
        <v>80</v>
      </c>
    </row>
    <row r="19" spans="3:13" ht="12.75" x14ac:dyDescent="0.2"/>
    <row r="20" spans="3:13" ht="12.75" x14ac:dyDescent="0.2">
      <c r="C20" s="3" t="s">
        <v>81</v>
      </c>
      <c r="D20" s="3" t="s">
        <v>82</v>
      </c>
      <c r="E20" s="3" t="s">
        <v>83</v>
      </c>
      <c r="F20" s="3" t="s">
        <v>84</v>
      </c>
      <c r="G20" s="3" t="s">
        <v>85</v>
      </c>
      <c r="H20" s="3" t="s">
        <v>86</v>
      </c>
      <c r="I20" s="3" t="s">
        <v>87</v>
      </c>
      <c r="J20" s="3" t="s">
        <v>88</v>
      </c>
      <c r="K20" s="3" t="s">
        <v>89</v>
      </c>
      <c r="L20" s="3" t="s">
        <v>90</v>
      </c>
      <c r="M20" s="3" t="s">
        <v>91</v>
      </c>
    </row>
    <row r="21" spans="3:13" ht="12.75" x14ac:dyDescent="0.2">
      <c r="C21" s="3" t="s">
        <v>92</v>
      </c>
      <c r="D21" s="3" t="s">
        <v>31</v>
      </c>
      <c r="E21" s="3" t="s">
        <v>31</v>
      </c>
      <c r="F21" s="3" t="s">
        <v>31</v>
      </c>
      <c r="G21" s="3" t="s">
        <v>31</v>
      </c>
      <c r="H21" s="3" t="s">
        <v>31</v>
      </c>
      <c r="I21" s="3" t="s">
        <v>31</v>
      </c>
      <c r="J21" s="3" t="s">
        <v>31</v>
      </c>
      <c r="K21" s="3" t="s">
        <v>31</v>
      </c>
      <c r="L21" s="3" t="s">
        <v>31</v>
      </c>
      <c r="M21" s="3" t="s">
        <v>31</v>
      </c>
    </row>
    <row r="22" spans="3:13" ht="12.75" x14ac:dyDescent="0.2">
      <c r="C22" s="3" t="s">
        <v>93</v>
      </c>
      <c r="D22" s="3" t="s">
        <v>31</v>
      </c>
      <c r="E22" s="3" t="s">
        <v>31</v>
      </c>
      <c r="F22" s="3" t="s">
        <v>31</v>
      </c>
      <c r="G22" s="3" t="s">
        <v>31</v>
      </c>
      <c r="H22" s="3" t="s">
        <v>31</v>
      </c>
      <c r="I22" s="3" t="s">
        <v>31</v>
      </c>
      <c r="J22" s="3" t="s">
        <v>31</v>
      </c>
      <c r="K22" s="3" t="s">
        <v>31</v>
      </c>
      <c r="L22" s="3" t="s">
        <v>31</v>
      </c>
      <c r="M22" s="3" t="s">
        <v>31</v>
      </c>
    </row>
    <row r="23" spans="3:13" ht="12.75" x14ac:dyDescent="0.2">
      <c r="C23" s="3" t="s">
        <v>94</v>
      </c>
      <c r="D23" s="3" t="s">
        <v>31</v>
      </c>
      <c r="E23" s="3" t="s">
        <v>31</v>
      </c>
      <c r="F23" s="3" t="s">
        <v>31</v>
      </c>
      <c r="G23" s="3" t="s">
        <v>31</v>
      </c>
      <c r="H23" s="3" t="s">
        <v>31</v>
      </c>
      <c r="I23" s="3" t="s">
        <v>31</v>
      </c>
      <c r="J23" s="3" t="s">
        <v>31</v>
      </c>
      <c r="K23" s="3" t="s">
        <v>31</v>
      </c>
      <c r="L23" s="3" t="s">
        <v>31</v>
      </c>
      <c r="M23" s="3" t="s">
        <v>31</v>
      </c>
    </row>
    <row r="24" spans="3:13" ht="12.75" x14ac:dyDescent="0.2">
      <c r="C24" s="3" t="s">
        <v>95</v>
      </c>
      <c r="D24" s="3" t="s">
        <v>96</v>
      </c>
      <c r="E24" s="3" t="s">
        <v>96</v>
      </c>
      <c r="F24" s="3" t="s">
        <v>96</v>
      </c>
      <c r="G24" s="3" t="s">
        <v>96</v>
      </c>
      <c r="H24" s="3" t="s">
        <v>96</v>
      </c>
      <c r="I24" s="3" t="s">
        <v>97</v>
      </c>
      <c r="J24" s="3" t="s">
        <v>97</v>
      </c>
      <c r="K24" s="3" t="s">
        <v>97</v>
      </c>
      <c r="L24" s="3" t="s">
        <v>98</v>
      </c>
      <c r="M24" s="3" t="s">
        <v>99</v>
      </c>
    </row>
    <row r="25" spans="3:13" ht="12.75" x14ac:dyDescent="0.2">
      <c r="C25" s="3" t="s">
        <v>100</v>
      </c>
      <c r="D25" s="3" t="s">
        <v>101</v>
      </c>
      <c r="E25" s="3" t="s">
        <v>102</v>
      </c>
      <c r="F25" s="3">
        <v>584</v>
      </c>
      <c r="G25" s="3" t="s">
        <v>31</v>
      </c>
      <c r="H25" s="3" t="s">
        <v>31</v>
      </c>
      <c r="I25" s="3" t="s">
        <v>103</v>
      </c>
      <c r="J25" s="3" t="s">
        <v>104</v>
      </c>
      <c r="K25" s="3" t="s">
        <v>105</v>
      </c>
      <c r="L25" s="3" t="s">
        <v>106</v>
      </c>
      <c r="M25" s="3" t="s">
        <v>107</v>
      </c>
    </row>
    <row r="26" spans="3:13" ht="12.75" x14ac:dyDescent="0.2">
      <c r="C26" s="3" t="s">
        <v>108</v>
      </c>
      <c r="D26" s="3" t="s">
        <v>109</v>
      </c>
      <c r="E26" s="3" t="s">
        <v>110</v>
      </c>
      <c r="F26" s="3" t="s">
        <v>111</v>
      </c>
      <c r="G26" s="3" t="s">
        <v>112</v>
      </c>
      <c r="H26" s="3" t="s">
        <v>113</v>
      </c>
      <c r="I26" s="3" t="s">
        <v>114</v>
      </c>
      <c r="J26" s="3" t="s">
        <v>115</v>
      </c>
      <c r="K26" s="3" t="s">
        <v>116</v>
      </c>
      <c r="L26" s="3" t="s">
        <v>117</v>
      </c>
      <c r="M26" s="3" t="s">
        <v>118</v>
      </c>
    </row>
    <row r="27" spans="3:13" ht="12.75" x14ac:dyDescent="0.2">
      <c r="C27" s="3" t="s">
        <v>119</v>
      </c>
      <c r="D27" s="3" t="s">
        <v>120</v>
      </c>
      <c r="E27" s="3" t="s">
        <v>121</v>
      </c>
      <c r="F27" s="3" t="s">
        <v>122</v>
      </c>
      <c r="G27" s="3" t="s">
        <v>123</v>
      </c>
      <c r="H27" s="3" t="s">
        <v>124</v>
      </c>
      <c r="I27" s="3" t="s">
        <v>125</v>
      </c>
      <c r="J27" s="3" t="s">
        <v>126</v>
      </c>
      <c r="K27" s="3" t="s">
        <v>127</v>
      </c>
      <c r="L27" s="3" t="s">
        <v>128</v>
      </c>
      <c r="M27" s="3" t="s">
        <v>129</v>
      </c>
    </row>
    <row r="28" spans="3:13" ht="12.75" x14ac:dyDescent="0.2"/>
    <row r="29" spans="3:13" ht="12.75" x14ac:dyDescent="0.2">
      <c r="C29" s="3" t="s">
        <v>130</v>
      </c>
      <c r="D29" s="3" t="s">
        <v>131</v>
      </c>
      <c r="E29" s="3" t="s">
        <v>132</v>
      </c>
      <c r="F29" s="3" t="s">
        <v>133</v>
      </c>
      <c r="G29" s="3" t="s">
        <v>134</v>
      </c>
      <c r="H29" s="3" t="s">
        <v>135</v>
      </c>
      <c r="I29" s="3" t="s">
        <v>136</v>
      </c>
      <c r="J29" s="3" t="s">
        <v>137</v>
      </c>
      <c r="K29" s="3" t="s">
        <v>138</v>
      </c>
      <c r="L29" s="3" t="s">
        <v>139</v>
      </c>
      <c r="M29" s="3" t="s">
        <v>140</v>
      </c>
    </row>
    <row r="30" spans="3:13" ht="12.75" x14ac:dyDescent="0.2">
      <c r="C30" s="3" t="s">
        <v>141</v>
      </c>
      <c r="D30" s="3" t="s">
        <v>142</v>
      </c>
      <c r="E30" s="3" t="s">
        <v>143</v>
      </c>
      <c r="F30" s="3" t="s">
        <v>144</v>
      </c>
      <c r="G30" s="3" t="s">
        <v>145</v>
      </c>
      <c r="H30" s="3" t="s">
        <v>146</v>
      </c>
      <c r="I30" s="3" t="s">
        <v>147</v>
      </c>
      <c r="J30" s="3" t="s">
        <v>148</v>
      </c>
      <c r="K30" s="3" t="s">
        <v>149</v>
      </c>
      <c r="L30" s="3" t="s">
        <v>150</v>
      </c>
      <c r="M30" s="3" t="s">
        <v>151</v>
      </c>
    </row>
    <row r="31" spans="3:13" ht="12.75" x14ac:dyDescent="0.2">
      <c r="C31" s="3" t="s">
        <v>152</v>
      </c>
      <c r="D31" s="3" t="s">
        <v>31</v>
      </c>
      <c r="E31" s="3" t="s">
        <v>31</v>
      </c>
      <c r="F31" s="3" t="s">
        <v>31</v>
      </c>
      <c r="G31" s="3" t="s">
        <v>31</v>
      </c>
      <c r="H31" s="3" t="s">
        <v>31</v>
      </c>
      <c r="I31" s="3" t="s">
        <v>153</v>
      </c>
      <c r="J31" s="3" t="s">
        <v>31</v>
      </c>
      <c r="K31" s="3" t="s">
        <v>31</v>
      </c>
      <c r="L31" s="3" t="s">
        <v>31</v>
      </c>
      <c r="M31" s="3" t="s">
        <v>154</v>
      </c>
    </row>
    <row r="32" spans="3:13" ht="12.75" x14ac:dyDescent="0.2">
      <c r="C32" s="3" t="s">
        <v>155</v>
      </c>
      <c r="D32" s="3" t="s">
        <v>31</v>
      </c>
      <c r="E32" s="3" t="s">
        <v>156</v>
      </c>
      <c r="F32" s="3" t="s">
        <v>157</v>
      </c>
      <c r="G32" s="3" t="s">
        <v>158</v>
      </c>
      <c r="H32" s="3" t="s">
        <v>31</v>
      </c>
      <c r="I32" s="3" t="s">
        <v>159</v>
      </c>
      <c r="J32" s="3" t="s">
        <v>160</v>
      </c>
      <c r="K32" s="3" t="s">
        <v>31</v>
      </c>
      <c r="L32" s="3" t="s">
        <v>158</v>
      </c>
      <c r="M32" s="3" t="s">
        <v>161</v>
      </c>
    </row>
    <row r="33" spans="3:13" ht="12.75" x14ac:dyDescent="0.2">
      <c r="C33" s="3" t="s">
        <v>162</v>
      </c>
      <c r="D33" s="3" t="s">
        <v>31</v>
      </c>
      <c r="E33" s="3" t="s">
        <v>31</v>
      </c>
      <c r="F33" s="3" t="s">
        <v>31</v>
      </c>
      <c r="G33" s="3" t="s">
        <v>31</v>
      </c>
      <c r="H33" s="3" t="s">
        <v>163</v>
      </c>
      <c r="I33" s="3" t="s">
        <v>31</v>
      </c>
      <c r="J33" s="3" t="s">
        <v>164</v>
      </c>
      <c r="K33" s="3" t="s">
        <v>165</v>
      </c>
      <c r="L33" s="3" t="s">
        <v>166</v>
      </c>
      <c r="M33" s="3" t="s">
        <v>167</v>
      </c>
    </row>
    <row r="34" spans="3:13" ht="12.75" x14ac:dyDescent="0.2">
      <c r="C34" s="3" t="s">
        <v>168</v>
      </c>
      <c r="D34" s="3" t="s">
        <v>169</v>
      </c>
      <c r="E34" s="3" t="s">
        <v>170</v>
      </c>
      <c r="F34" s="3" t="s">
        <v>171</v>
      </c>
      <c r="G34" s="3" t="s">
        <v>172</v>
      </c>
      <c r="H34" s="3" t="s">
        <v>173</v>
      </c>
      <c r="I34" s="3" t="s">
        <v>174</v>
      </c>
      <c r="J34" s="3" t="s">
        <v>175</v>
      </c>
      <c r="K34" s="3" t="s">
        <v>176</v>
      </c>
      <c r="L34" s="3" t="s">
        <v>177</v>
      </c>
      <c r="M34" s="3" t="s">
        <v>178</v>
      </c>
    </row>
    <row r="35" spans="3:13" ht="12.75" x14ac:dyDescent="0.2">
      <c r="C35" s="3" t="s">
        <v>179</v>
      </c>
      <c r="D35" s="3" t="s">
        <v>180</v>
      </c>
      <c r="E35" s="3" t="s">
        <v>181</v>
      </c>
      <c r="F35" s="3" t="s">
        <v>182</v>
      </c>
      <c r="G35" s="3" t="s">
        <v>183</v>
      </c>
      <c r="H35" s="3" t="s">
        <v>184</v>
      </c>
      <c r="I35" s="3" t="s">
        <v>185</v>
      </c>
      <c r="J35" s="3" t="s">
        <v>186</v>
      </c>
      <c r="K35" s="3" t="s">
        <v>187</v>
      </c>
      <c r="L35" s="3" t="s">
        <v>188</v>
      </c>
      <c r="M35" s="3" t="s">
        <v>189</v>
      </c>
    </row>
    <row r="36" spans="3:13" ht="12.75" x14ac:dyDescent="0.2"/>
    <row r="37" spans="3:13" ht="12.75" x14ac:dyDescent="0.2">
      <c r="C37" s="3" t="s">
        <v>190</v>
      </c>
      <c r="D37" s="3" t="s">
        <v>191</v>
      </c>
      <c r="E37" s="3" t="s">
        <v>192</v>
      </c>
      <c r="F37" s="3" t="s">
        <v>193</v>
      </c>
      <c r="G37" s="3" t="s">
        <v>194</v>
      </c>
      <c r="H37" s="3" t="s">
        <v>195</v>
      </c>
      <c r="I37" s="3" t="s">
        <v>196</v>
      </c>
      <c r="J37" s="3" t="s">
        <v>197</v>
      </c>
      <c r="K37" s="3" t="s">
        <v>198</v>
      </c>
      <c r="L37" s="3" t="s">
        <v>199</v>
      </c>
      <c r="M37" s="3" t="s">
        <v>200</v>
      </c>
    </row>
    <row r="38" spans="3:13" ht="12.75" x14ac:dyDescent="0.2">
      <c r="C38" s="3" t="s">
        <v>201</v>
      </c>
      <c r="D38" s="3" t="s">
        <v>31</v>
      </c>
      <c r="E38" s="3" t="s">
        <v>31</v>
      </c>
      <c r="F38" s="3" t="s">
        <v>31</v>
      </c>
      <c r="G38" s="3" t="s">
        <v>202</v>
      </c>
      <c r="H38" s="3" t="s">
        <v>203</v>
      </c>
      <c r="I38" s="3" t="s">
        <v>31</v>
      </c>
      <c r="J38" s="3" t="s">
        <v>204</v>
      </c>
      <c r="K38" s="3" t="s">
        <v>205</v>
      </c>
      <c r="L38" s="3" t="s">
        <v>206</v>
      </c>
      <c r="M38" s="3" t="s">
        <v>207</v>
      </c>
    </row>
    <row r="39" spans="3:13" ht="12.75" x14ac:dyDescent="0.2">
      <c r="C39" s="3" t="s">
        <v>208</v>
      </c>
      <c r="D39" s="3" t="s">
        <v>209</v>
      </c>
      <c r="E39" s="3" t="s">
        <v>210</v>
      </c>
      <c r="F39" s="3" t="s">
        <v>211</v>
      </c>
      <c r="G39" s="3" t="s">
        <v>212</v>
      </c>
      <c r="H39" s="3" t="s">
        <v>213</v>
      </c>
      <c r="I39" s="3" t="s">
        <v>214</v>
      </c>
      <c r="J39" s="3" t="s">
        <v>215</v>
      </c>
      <c r="K39" s="3" t="s">
        <v>216</v>
      </c>
      <c r="L39" s="3" t="s">
        <v>217</v>
      </c>
      <c r="M39" s="3" t="s">
        <v>218</v>
      </c>
    </row>
    <row r="40" spans="3:13" ht="12.75" x14ac:dyDescent="0.2">
      <c r="C40" s="3" t="s">
        <v>219</v>
      </c>
      <c r="D40" s="3" t="s">
        <v>220</v>
      </c>
      <c r="E40" s="3" t="s">
        <v>221</v>
      </c>
      <c r="F40" s="3" t="s">
        <v>222</v>
      </c>
      <c r="G40" s="3" t="s">
        <v>223</v>
      </c>
      <c r="H40" s="3" t="s">
        <v>224</v>
      </c>
      <c r="I40" s="3" t="s">
        <v>225</v>
      </c>
      <c r="J40" s="3" t="s">
        <v>226</v>
      </c>
      <c r="K40" s="3" t="s">
        <v>227</v>
      </c>
      <c r="L40" s="3" t="s">
        <v>228</v>
      </c>
      <c r="M40" s="3" t="s">
        <v>229</v>
      </c>
    </row>
    <row r="41" spans="3:13" ht="12.75" x14ac:dyDescent="0.2"/>
    <row r="42" spans="3:13" ht="12.75" x14ac:dyDescent="0.2">
      <c r="C42" s="3" t="s">
        <v>230</v>
      </c>
      <c r="D42" s="3" t="s">
        <v>231</v>
      </c>
      <c r="E42" s="3" t="s">
        <v>232</v>
      </c>
      <c r="F42" s="3" t="s">
        <v>233</v>
      </c>
      <c r="G42" s="3" t="s">
        <v>234</v>
      </c>
      <c r="H42" s="3" t="s">
        <v>235</v>
      </c>
      <c r="I42" s="3" t="s">
        <v>236</v>
      </c>
      <c r="J42" s="3" t="s">
        <v>237</v>
      </c>
      <c r="K42" s="3" t="s">
        <v>238</v>
      </c>
      <c r="L42" s="3" t="s">
        <v>238</v>
      </c>
      <c r="M42" s="3" t="s">
        <v>239</v>
      </c>
    </row>
    <row r="43" spans="3:13" ht="12.75" x14ac:dyDescent="0.2">
      <c r="C43" s="3" t="s">
        <v>240</v>
      </c>
      <c r="D43" s="3" t="s">
        <v>31</v>
      </c>
      <c r="E43" s="3" t="s">
        <v>31</v>
      </c>
      <c r="F43" s="3" t="s">
        <v>31</v>
      </c>
      <c r="G43" s="3" t="s">
        <v>31</v>
      </c>
      <c r="H43" s="3" t="s">
        <v>31</v>
      </c>
      <c r="I43" s="3" t="s">
        <v>31</v>
      </c>
      <c r="J43" s="3" t="s">
        <v>31</v>
      </c>
      <c r="K43" s="3" t="s">
        <v>31</v>
      </c>
      <c r="L43" s="3" t="s">
        <v>31</v>
      </c>
      <c r="M43" s="3" t="s">
        <v>31</v>
      </c>
    </row>
    <row r="44" spans="3:13" ht="12.75" x14ac:dyDescent="0.2">
      <c r="C44" s="3" t="s">
        <v>241</v>
      </c>
      <c r="D44" s="3" t="s">
        <v>242</v>
      </c>
      <c r="E44" s="3" t="s">
        <v>243</v>
      </c>
      <c r="F44" s="3" t="s">
        <v>244</v>
      </c>
      <c r="G44" s="3" t="s">
        <v>245</v>
      </c>
      <c r="H44" s="3" t="s">
        <v>246</v>
      </c>
      <c r="I44" s="3" t="s">
        <v>247</v>
      </c>
      <c r="J44" s="3" t="s">
        <v>248</v>
      </c>
      <c r="K44" s="3" t="s">
        <v>249</v>
      </c>
      <c r="L44" s="3" t="s">
        <v>250</v>
      </c>
      <c r="M44" s="3" t="s">
        <v>251</v>
      </c>
    </row>
    <row r="45" spans="3:13" ht="12.75" x14ac:dyDescent="0.2">
      <c r="C45" s="3" t="s">
        <v>252</v>
      </c>
      <c r="D45" s="3" t="s">
        <v>31</v>
      </c>
      <c r="E45" s="3" t="s">
        <v>31</v>
      </c>
      <c r="F45" s="3" t="s">
        <v>31</v>
      </c>
      <c r="G45" s="3" t="s">
        <v>31</v>
      </c>
      <c r="H45" s="3" t="s">
        <v>31</v>
      </c>
      <c r="I45" s="3" t="s">
        <v>31</v>
      </c>
      <c r="J45" s="3" t="s">
        <v>31</v>
      </c>
      <c r="K45" s="3" t="s">
        <v>31</v>
      </c>
      <c r="L45" s="3" t="s">
        <v>31</v>
      </c>
      <c r="M45" s="3" t="s">
        <v>31</v>
      </c>
    </row>
    <row r="46" spans="3:13" ht="12.75" x14ac:dyDescent="0.2">
      <c r="C46" s="3" t="s">
        <v>253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 t="s">
        <v>254</v>
      </c>
      <c r="J46" s="3" t="s">
        <v>255</v>
      </c>
      <c r="K46" s="3" t="s">
        <v>256</v>
      </c>
      <c r="L46" s="3" t="s">
        <v>257</v>
      </c>
      <c r="M46" s="3" t="s">
        <v>258</v>
      </c>
    </row>
    <row r="47" spans="3:13" ht="12.75" x14ac:dyDescent="0.2">
      <c r="C47" s="3" t="s">
        <v>259</v>
      </c>
      <c r="D47" s="3" t="s">
        <v>260</v>
      </c>
      <c r="E47" s="3" t="s">
        <v>261</v>
      </c>
      <c r="F47" s="3" t="s">
        <v>262</v>
      </c>
      <c r="G47" s="3" t="s">
        <v>263</v>
      </c>
      <c r="H47" s="3" t="s">
        <v>264</v>
      </c>
      <c r="I47" s="3" t="s">
        <v>265</v>
      </c>
      <c r="J47" s="3" t="s">
        <v>266</v>
      </c>
      <c r="K47" s="3" t="s">
        <v>267</v>
      </c>
      <c r="L47" s="3" t="s">
        <v>268</v>
      </c>
      <c r="M47" s="3" t="s">
        <v>269</v>
      </c>
    </row>
    <row r="48" spans="3:13" ht="12.75" x14ac:dyDescent="0.2">
      <c r="C48" s="3" t="s">
        <v>270</v>
      </c>
      <c r="D48" s="3" t="s">
        <v>31</v>
      </c>
      <c r="E48" s="3" t="s">
        <v>31</v>
      </c>
      <c r="F48" s="3" t="s">
        <v>31</v>
      </c>
      <c r="G48" s="3" t="s">
        <v>31</v>
      </c>
      <c r="H48" s="3" t="s">
        <v>31</v>
      </c>
      <c r="I48" s="3" t="s">
        <v>31</v>
      </c>
      <c r="J48" s="3" t="s">
        <v>31</v>
      </c>
      <c r="K48" s="3" t="s">
        <v>31</v>
      </c>
      <c r="L48" s="3" t="s">
        <v>31</v>
      </c>
      <c r="M48" s="3" t="s">
        <v>31</v>
      </c>
    </row>
    <row r="49" spans="3:13" ht="12.75" x14ac:dyDescent="0.2">
      <c r="C49" s="3" t="s">
        <v>271</v>
      </c>
      <c r="D49" s="3" t="s">
        <v>31</v>
      </c>
      <c r="E49" s="3" t="s">
        <v>31</v>
      </c>
      <c r="F49" s="3" t="s">
        <v>31</v>
      </c>
      <c r="G49" s="3" t="s">
        <v>31</v>
      </c>
      <c r="H49" s="3" t="s">
        <v>31</v>
      </c>
      <c r="I49" s="3" t="s">
        <v>31</v>
      </c>
      <c r="J49" s="3" t="s">
        <v>31</v>
      </c>
      <c r="K49" s="3" t="s">
        <v>31</v>
      </c>
      <c r="L49" s="3" t="s">
        <v>31</v>
      </c>
      <c r="M49" s="3" t="s">
        <v>31</v>
      </c>
    </row>
    <row r="50" spans="3:13" ht="12.75" x14ac:dyDescent="0.2">
      <c r="C50" s="3" t="s">
        <v>272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273</v>
      </c>
      <c r="D51" s="3" t="s">
        <v>260</v>
      </c>
      <c r="E51" s="3" t="s">
        <v>261</v>
      </c>
      <c r="F51" s="3" t="s">
        <v>262</v>
      </c>
      <c r="G51" s="3" t="s">
        <v>263</v>
      </c>
      <c r="H51" s="3" t="s">
        <v>264</v>
      </c>
      <c r="I51" s="3" t="s">
        <v>265</v>
      </c>
      <c r="J51" s="3" t="s">
        <v>266</v>
      </c>
      <c r="K51" s="3" t="s">
        <v>267</v>
      </c>
      <c r="L51" s="3" t="s">
        <v>268</v>
      </c>
      <c r="M51" s="3" t="s">
        <v>269</v>
      </c>
    </row>
    <row r="52" spans="3:13" ht="12.75" x14ac:dyDescent="0.2"/>
    <row r="53" spans="3:13" ht="12.75" x14ac:dyDescent="0.2">
      <c r="C53" s="3" t="s">
        <v>274</v>
      </c>
      <c r="D53" s="3" t="s">
        <v>120</v>
      </c>
      <c r="E53" s="3" t="s">
        <v>121</v>
      </c>
      <c r="F53" s="3" t="s">
        <v>122</v>
      </c>
      <c r="G53" s="3" t="s">
        <v>123</v>
      </c>
      <c r="H53" s="3" t="s">
        <v>124</v>
      </c>
      <c r="I53" s="3" t="s">
        <v>125</v>
      </c>
      <c r="J53" s="3" t="s">
        <v>126</v>
      </c>
      <c r="K53" s="3" t="s">
        <v>127</v>
      </c>
      <c r="L53" s="3" t="s">
        <v>128</v>
      </c>
      <c r="M53" s="3" t="s">
        <v>129</v>
      </c>
    </row>
    <row r="54" spans="3:13" ht="12.75" x14ac:dyDescent="0.2"/>
    <row r="55" spans="3:13" ht="12.75" x14ac:dyDescent="0.2">
      <c r="C55" s="3" t="s">
        <v>275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31</v>
      </c>
    </row>
    <row r="56" spans="3:13" ht="12.75" x14ac:dyDescent="0.2">
      <c r="C56" s="3" t="s">
        <v>276</v>
      </c>
      <c r="D56" s="3" t="s">
        <v>191</v>
      </c>
      <c r="E56" s="3" t="s">
        <v>277</v>
      </c>
      <c r="F56" s="3" t="s">
        <v>278</v>
      </c>
      <c r="G56" s="3" t="s">
        <v>279</v>
      </c>
      <c r="H56" s="3" t="s">
        <v>280</v>
      </c>
      <c r="I56" s="3" t="s">
        <v>281</v>
      </c>
      <c r="J56" s="3" t="s">
        <v>282</v>
      </c>
      <c r="K56" s="3" t="s">
        <v>283</v>
      </c>
      <c r="L56" s="3" t="s">
        <v>284</v>
      </c>
      <c r="M56" s="3" t="s">
        <v>285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C82B-4ED9-49B1-9B5B-5155C85C2D8C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286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287</v>
      </c>
      <c r="D12" s="3" t="s">
        <v>288</v>
      </c>
      <c r="E12" s="3" t="s">
        <v>289</v>
      </c>
      <c r="F12" s="3" t="s">
        <v>290</v>
      </c>
      <c r="G12" s="3" t="s">
        <v>291</v>
      </c>
      <c r="H12" s="3" t="s">
        <v>292</v>
      </c>
      <c r="I12" s="3" t="s">
        <v>293</v>
      </c>
      <c r="J12" s="3" t="s">
        <v>294</v>
      </c>
      <c r="K12" s="3" t="s">
        <v>295</v>
      </c>
      <c r="L12" s="3" t="s">
        <v>296</v>
      </c>
      <c r="M12" s="3" t="s">
        <v>297</v>
      </c>
    </row>
    <row r="13" spans="3:13" x14ac:dyDescent="0.2">
      <c r="C13" s="3" t="s">
        <v>298</v>
      </c>
      <c r="D13" s="3" t="s">
        <v>299</v>
      </c>
      <c r="E13" s="3" t="s">
        <v>300</v>
      </c>
      <c r="F13" s="3" t="s">
        <v>301</v>
      </c>
      <c r="G13" s="3" t="s">
        <v>302</v>
      </c>
      <c r="H13" s="3" t="s">
        <v>303</v>
      </c>
      <c r="I13" s="3" t="s">
        <v>304</v>
      </c>
      <c r="J13" s="3" t="s">
        <v>305</v>
      </c>
      <c r="K13" s="3" t="s">
        <v>306</v>
      </c>
      <c r="L13" s="3" t="s">
        <v>307</v>
      </c>
      <c r="M13" s="3" t="s">
        <v>308</v>
      </c>
    </row>
    <row r="15" spans="3:13" x14ac:dyDescent="0.2">
      <c r="C15" s="3" t="s">
        <v>309</v>
      </c>
      <c r="D15" s="3" t="s">
        <v>310</v>
      </c>
      <c r="E15" s="3" t="s">
        <v>311</v>
      </c>
      <c r="F15" s="3" t="s">
        <v>312</v>
      </c>
      <c r="G15" s="3" t="s">
        <v>313</v>
      </c>
      <c r="H15" s="3" t="s">
        <v>314</v>
      </c>
      <c r="I15" s="3" t="s">
        <v>315</v>
      </c>
      <c r="J15" s="3" t="s">
        <v>316</v>
      </c>
      <c r="K15" s="3" t="s">
        <v>317</v>
      </c>
      <c r="L15" s="3" t="s">
        <v>318</v>
      </c>
      <c r="M15" s="3" t="s">
        <v>319</v>
      </c>
    </row>
    <row r="16" spans="3:13" x14ac:dyDescent="0.2">
      <c r="C16" s="3" t="s">
        <v>320</v>
      </c>
      <c r="D16" s="3" t="s">
        <v>321</v>
      </c>
      <c r="E16" s="3" t="s">
        <v>322</v>
      </c>
      <c r="F16" s="3" t="s">
        <v>323</v>
      </c>
      <c r="G16" s="3" t="s">
        <v>324</v>
      </c>
      <c r="H16" s="3" t="s">
        <v>325</v>
      </c>
      <c r="I16" s="3" t="s">
        <v>326</v>
      </c>
      <c r="J16" s="3" t="s">
        <v>327</v>
      </c>
      <c r="K16" s="3" t="s">
        <v>328</v>
      </c>
      <c r="L16" s="3" t="s">
        <v>329</v>
      </c>
      <c r="M16" s="3" t="s">
        <v>330</v>
      </c>
    </row>
    <row r="17" spans="3:13" x14ac:dyDescent="0.2">
      <c r="C17" s="3" t="s">
        <v>331</v>
      </c>
      <c r="D17" s="3" t="s">
        <v>332</v>
      </c>
      <c r="E17" s="3" t="s">
        <v>333</v>
      </c>
      <c r="F17" s="3" t="s">
        <v>334</v>
      </c>
      <c r="G17" s="3" t="s">
        <v>335</v>
      </c>
      <c r="H17" s="3" t="s">
        <v>336</v>
      </c>
      <c r="I17" s="3" t="s">
        <v>337</v>
      </c>
      <c r="J17" s="3" t="s">
        <v>338</v>
      </c>
      <c r="K17" s="3" t="s">
        <v>339</v>
      </c>
      <c r="L17" s="3" t="s">
        <v>340</v>
      </c>
      <c r="M17" s="3" t="s">
        <v>341</v>
      </c>
    </row>
    <row r="19" spans="3:13" x14ac:dyDescent="0.2">
      <c r="C19" s="3" t="s">
        <v>342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343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344</v>
      </c>
      <c r="D21" s="3" t="s">
        <v>345</v>
      </c>
      <c r="E21" s="3" t="s">
        <v>346</v>
      </c>
      <c r="F21" s="3" t="s">
        <v>347</v>
      </c>
      <c r="G21" s="3" t="s">
        <v>348</v>
      </c>
      <c r="H21" s="3" t="s">
        <v>349</v>
      </c>
      <c r="I21" s="3" t="s">
        <v>350</v>
      </c>
      <c r="J21" s="3" t="s">
        <v>351</v>
      </c>
      <c r="K21" s="3" t="s">
        <v>352</v>
      </c>
      <c r="L21" s="3" t="s">
        <v>353</v>
      </c>
      <c r="M21" s="3" t="s">
        <v>354</v>
      </c>
    </row>
    <row r="22" spans="3:13" x14ac:dyDescent="0.2">
      <c r="C22" s="3" t="s">
        <v>355</v>
      </c>
      <c r="D22" s="3" t="s">
        <v>356</v>
      </c>
      <c r="E22" s="3" t="s">
        <v>357</v>
      </c>
      <c r="F22" s="3" t="s">
        <v>358</v>
      </c>
      <c r="G22" s="3" t="s">
        <v>359</v>
      </c>
      <c r="H22" s="3" t="s">
        <v>360</v>
      </c>
      <c r="I22" s="3" t="s">
        <v>361</v>
      </c>
      <c r="J22" s="3" t="s">
        <v>362</v>
      </c>
      <c r="K22" s="3" t="s">
        <v>363</v>
      </c>
      <c r="L22" s="3" t="s">
        <v>364</v>
      </c>
      <c r="M22" s="3" t="s">
        <v>365</v>
      </c>
    </row>
    <row r="23" spans="3:13" x14ac:dyDescent="0.2">
      <c r="C23" s="3" t="s">
        <v>366</v>
      </c>
      <c r="D23" s="3" t="s">
        <v>367</v>
      </c>
      <c r="E23" s="3" t="s">
        <v>368</v>
      </c>
      <c r="F23" s="3" t="s">
        <v>369</v>
      </c>
      <c r="G23" s="3" t="s">
        <v>370</v>
      </c>
      <c r="H23" s="3" t="s">
        <v>371</v>
      </c>
      <c r="I23" s="3" t="s">
        <v>372</v>
      </c>
      <c r="J23" s="3" t="s">
        <v>373</v>
      </c>
      <c r="K23" s="3" t="s">
        <v>374</v>
      </c>
      <c r="L23" s="3" t="s">
        <v>375</v>
      </c>
      <c r="M23" s="3" t="s">
        <v>376</v>
      </c>
    </row>
    <row r="24" spans="3:13" x14ac:dyDescent="0.2">
      <c r="C24" s="3" t="s">
        <v>377</v>
      </c>
      <c r="D24" s="3" t="s">
        <v>378</v>
      </c>
      <c r="E24" s="3" t="s">
        <v>379</v>
      </c>
      <c r="F24" s="3" t="s">
        <v>380</v>
      </c>
      <c r="G24" s="3" t="s">
        <v>381</v>
      </c>
      <c r="H24" s="3" t="s">
        <v>382</v>
      </c>
      <c r="I24" s="3" t="s">
        <v>383</v>
      </c>
      <c r="J24" s="3" t="s">
        <v>384</v>
      </c>
      <c r="K24" s="3" t="s">
        <v>385</v>
      </c>
      <c r="L24" s="3" t="s">
        <v>386</v>
      </c>
      <c r="M24" s="3" t="s">
        <v>387</v>
      </c>
    </row>
    <row r="26" spans="3:13" x14ac:dyDescent="0.2">
      <c r="C26" s="3" t="s">
        <v>388</v>
      </c>
      <c r="D26" s="3" t="s">
        <v>389</v>
      </c>
      <c r="E26" s="3" t="s">
        <v>390</v>
      </c>
      <c r="F26" s="3" t="s">
        <v>391</v>
      </c>
      <c r="G26" s="3" t="s">
        <v>392</v>
      </c>
      <c r="H26" s="3" t="s">
        <v>393</v>
      </c>
      <c r="I26" s="3" t="s">
        <v>394</v>
      </c>
      <c r="J26" s="3" t="s">
        <v>395</v>
      </c>
      <c r="K26" s="3" t="s">
        <v>396</v>
      </c>
      <c r="L26" s="3" t="s">
        <v>397</v>
      </c>
      <c r="M26" s="3" t="s">
        <v>398</v>
      </c>
    </row>
    <row r="27" spans="3:13" x14ac:dyDescent="0.2">
      <c r="C27" s="3" t="s">
        <v>399</v>
      </c>
      <c r="D27" s="3" t="s">
        <v>400</v>
      </c>
      <c r="E27" s="3" t="s">
        <v>401</v>
      </c>
      <c r="F27" s="3" t="s">
        <v>402</v>
      </c>
      <c r="G27" s="3" t="s">
        <v>403</v>
      </c>
      <c r="H27" s="3" t="s">
        <v>404</v>
      </c>
      <c r="I27" s="3" t="s">
        <v>405</v>
      </c>
      <c r="J27" s="3" t="s">
        <v>406</v>
      </c>
      <c r="K27" s="3" t="s">
        <v>407</v>
      </c>
      <c r="L27" s="3" t="s">
        <v>408</v>
      </c>
      <c r="M27" s="3" t="s">
        <v>409</v>
      </c>
    </row>
    <row r="28" spans="3:13" x14ac:dyDescent="0.2">
      <c r="C28" s="3" t="s">
        <v>410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411</v>
      </c>
      <c r="D29" s="3" t="s">
        <v>412</v>
      </c>
      <c r="E29" s="3" t="s">
        <v>413</v>
      </c>
      <c r="F29" s="3" t="s">
        <v>414</v>
      </c>
      <c r="G29" s="3" t="s">
        <v>415</v>
      </c>
      <c r="H29" s="3" t="s">
        <v>416</v>
      </c>
      <c r="I29" s="3" t="s">
        <v>417</v>
      </c>
      <c r="J29" s="3" t="s">
        <v>418</v>
      </c>
      <c r="K29" s="3" t="s">
        <v>419</v>
      </c>
      <c r="L29" s="3" t="s">
        <v>420</v>
      </c>
      <c r="M29" s="3" t="s">
        <v>421</v>
      </c>
    </row>
    <row r="30" spans="3:13" x14ac:dyDescent="0.2">
      <c r="C30" s="3" t="s">
        <v>422</v>
      </c>
      <c r="D30" s="3" t="s">
        <v>423</v>
      </c>
      <c r="E30" s="3" t="s">
        <v>424</v>
      </c>
      <c r="F30" s="3" t="s">
        <v>425</v>
      </c>
      <c r="G30" s="3" t="s">
        <v>426</v>
      </c>
      <c r="H30" s="3" t="s">
        <v>427</v>
      </c>
      <c r="I30" s="3" t="s">
        <v>428</v>
      </c>
      <c r="J30" s="3" t="s">
        <v>429</v>
      </c>
      <c r="K30" s="3" t="s">
        <v>430</v>
      </c>
      <c r="L30" s="3" t="s">
        <v>431</v>
      </c>
      <c r="M30" s="3" t="s">
        <v>432</v>
      </c>
    </row>
    <row r="32" spans="3:13" x14ac:dyDescent="0.2">
      <c r="C32" s="3" t="s">
        <v>433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434</v>
      </c>
      <c r="D33" s="3" t="s">
        <v>423</v>
      </c>
      <c r="E33" s="3" t="s">
        <v>424</v>
      </c>
      <c r="F33" s="3" t="s">
        <v>425</v>
      </c>
      <c r="G33" s="3" t="s">
        <v>426</v>
      </c>
      <c r="H33" s="3" t="s">
        <v>427</v>
      </c>
      <c r="I33" s="3" t="s">
        <v>428</v>
      </c>
      <c r="J33" s="3" t="s">
        <v>429</v>
      </c>
      <c r="K33" s="3" t="s">
        <v>430</v>
      </c>
      <c r="L33" s="3" t="s">
        <v>431</v>
      </c>
      <c r="M33" s="3" t="s">
        <v>432</v>
      </c>
    </row>
    <row r="35" spans="3:13" x14ac:dyDescent="0.2">
      <c r="C35" s="3" t="s">
        <v>435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436</v>
      </c>
      <c r="D36" s="3" t="s">
        <v>423</v>
      </c>
      <c r="E36" s="3" t="s">
        <v>424</v>
      </c>
      <c r="F36" s="3" t="s">
        <v>425</v>
      </c>
      <c r="G36" s="3" t="s">
        <v>426</v>
      </c>
      <c r="H36" s="3" t="s">
        <v>427</v>
      </c>
      <c r="I36" s="3" t="s">
        <v>428</v>
      </c>
      <c r="J36" s="3" t="s">
        <v>429</v>
      </c>
      <c r="K36" s="3" t="s">
        <v>430</v>
      </c>
      <c r="L36" s="3" t="s">
        <v>431</v>
      </c>
      <c r="M36" s="3" t="s">
        <v>432</v>
      </c>
    </row>
    <row r="38" spans="3:13" x14ac:dyDescent="0.2">
      <c r="C38" s="3" t="s">
        <v>437</v>
      </c>
      <c r="D38" s="3">
        <v>0.94</v>
      </c>
      <c r="E38" s="3">
        <v>1.4</v>
      </c>
      <c r="F38" s="3">
        <v>1.19</v>
      </c>
      <c r="G38" s="3">
        <v>1.21</v>
      </c>
      <c r="H38" s="3">
        <v>1.53</v>
      </c>
      <c r="I38" s="3">
        <v>1.94</v>
      </c>
      <c r="J38" s="3">
        <v>2.0699999999999998</v>
      </c>
      <c r="K38" s="3">
        <v>0.28000000000000003</v>
      </c>
      <c r="L38" s="3">
        <v>1.47</v>
      </c>
      <c r="M38" s="3">
        <v>1.48</v>
      </c>
    </row>
    <row r="39" spans="3:13" x14ac:dyDescent="0.2">
      <c r="C39" s="3" t="s">
        <v>438</v>
      </c>
      <c r="D39" s="3">
        <v>0.94</v>
      </c>
      <c r="E39" s="3">
        <v>1.4</v>
      </c>
      <c r="F39" s="3">
        <v>1.19</v>
      </c>
      <c r="G39" s="3">
        <v>1.21</v>
      </c>
      <c r="H39" s="3">
        <v>1.53</v>
      </c>
      <c r="I39" s="3">
        <v>1.94</v>
      </c>
      <c r="J39" s="3">
        <v>2.0699999999999998</v>
      </c>
      <c r="K39" s="3">
        <v>0.28000000000000003</v>
      </c>
      <c r="L39" s="3">
        <v>1.47</v>
      </c>
      <c r="M39" s="3">
        <v>1.48</v>
      </c>
    </row>
    <row r="40" spans="3:13" x14ac:dyDescent="0.2">
      <c r="C40" s="3" t="s">
        <v>439</v>
      </c>
      <c r="D40" s="3" t="s">
        <v>440</v>
      </c>
      <c r="E40" s="3" t="s">
        <v>441</v>
      </c>
      <c r="F40" s="3" t="s">
        <v>442</v>
      </c>
      <c r="G40" s="3" t="s">
        <v>443</v>
      </c>
      <c r="H40" s="3" t="s">
        <v>444</v>
      </c>
      <c r="I40" s="3" t="s">
        <v>445</v>
      </c>
      <c r="J40" s="3" t="s">
        <v>446</v>
      </c>
      <c r="K40" s="3" t="s">
        <v>447</v>
      </c>
      <c r="L40" s="3" t="s">
        <v>448</v>
      </c>
      <c r="M40" s="3" t="s">
        <v>449</v>
      </c>
    </row>
    <row r="41" spans="3:13" x14ac:dyDescent="0.2">
      <c r="C41" s="3" t="s">
        <v>450</v>
      </c>
      <c r="D41" s="3" t="s">
        <v>451</v>
      </c>
      <c r="E41" s="3" t="s">
        <v>441</v>
      </c>
      <c r="F41" s="3" t="s">
        <v>442</v>
      </c>
      <c r="G41" s="3" t="s">
        <v>443</v>
      </c>
      <c r="H41" s="3" t="s">
        <v>444</v>
      </c>
      <c r="I41" s="3" t="s">
        <v>445</v>
      </c>
      <c r="J41" s="3" t="s">
        <v>446</v>
      </c>
      <c r="K41" s="3" t="s">
        <v>447</v>
      </c>
      <c r="L41" s="3" t="s">
        <v>448</v>
      </c>
      <c r="M41" s="3" t="s">
        <v>449</v>
      </c>
    </row>
    <row r="43" spans="3:13" x14ac:dyDescent="0.2">
      <c r="C43" s="3" t="s">
        <v>452</v>
      </c>
      <c r="D43" s="3" t="s">
        <v>453</v>
      </c>
      <c r="E43" s="3" t="s">
        <v>454</v>
      </c>
      <c r="F43" s="3" t="s">
        <v>455</v>
      </c>
      <c r="G43" s="3" t="s">
        <v>456</v>
      </c>
      <c r="H43" s="3" t="s">
        <v>457</v>
      </c>
      <c r="I43" s="3" t="s">
        <v>458</v>
      </c>
      <c r="J43" s="3" t="s">
        <v>459</v>
      </c>
      <c r="K43" s="3" t="s">
        <v>460</v>
      </c>
      <c r="L43" s="3" t="s">
        <v>461</v>
      </c>
      <c r="M43" s="3" t="s">
        <v>462</v>
      </c>
    </row>
    <row r="44" spans="3:13" x14ac:dyDescent="0.2">
      <c r="C44" s="3" t="s">
        <v>463</v>
      </c>
      <c r="D44" s="3" t="s">
        <v>464</v>
      </c>
      <c r="E44" s="3" t="s">
        <v>465</v>
      </c>
      <c r="F44" s="3" t="s">
        <v>466</v>
      </c>
      <c r="G44" s="3" t="s">
        <v>467</v>
      </c>
      <c r="H44" s="3" t="s">
        <v>468</v>
      </c>
      <c r="I44" s="3" t="s">
        <v>469</v>
      </c>
      <c r="J44" s="3" t="s">
        <v>470</v>
      </c>
      <c r="K44" s="3" t="s">
        <v>471</v>
      </c>
      <c r="L44" s="3" t="s">
        <v>472</v>
      </c>
      <c r="M44" s="3" t="s">
        <v>473</v>
      </c>
    </row>
    <row r="46" spans="3:13" x14ac:dyDescent="0.2">
      <c r="C46" s="3" t="s">
        <v>474</v>
      </c>
      <c r="D46" s="3" t="s">
        <v>288</v>
      </c>
      <c r="E46" s="3" t="s">
        <v>289</v>
      </c>
      <c r="F46" s="3" t="s">
        <v>290</v>
      </c>
      <c r="G46" s="3" t="s">
        <v>291</v>
      </c>
      <c r="H46" s="3" t="s">
        <v>292</v>
      </c>
      <c r="I46" s="3" t="s">
        <v>293</v>
      </c>
      <c r="J46" s="3" t="s">
        <v>294</v>
      </c>
      <c r="K46" s="3" t="s">
        <v>295</v>
      </c>
      <c r="L46" s="3" t="s">
        <v>296</v>
      </c>
      <c r="M46" s="3" t="s">
        <v>297</v>
      </c>
    </row>
    <row r="47" spans="3:13" x14ac:dyDescent="0.2">
      <c r="C47" s="3" t="s">
        <v>475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476</v>
      </c>
      <c r="D48" s="3" t="s">
        <v>464</v>
      </c>
      <c r="E48" s="3" t="s">
        <v>465</v>
      </c>
      <c r="F48" s="3" t="s">
        <v>466</v>
      </c>
      <c r="G48" s="3" t="s">
        <v>467</v>
      </c>
      <c r="H48" s="3" t="s">
        <v>468</v>
      </c>
      <c r="I48" s="3" t="s">
        <v>469</v>
      </c>
      <c r="J48" s="3" t="s">
        <v>470</v>
      </c>
      <c r="K48" s="3" t="s">
        <v>471</v>
      </c>
      <c r="L48" s="3" t="s">
        <v>472</v>
      </c>
      <c r="M48" s="3" t="s">
        <v>473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8B5C-A1DB-4CAF-9766-29335EBED050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477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434</v>
      </c>
      <c r="D12" s="3" t="s">
        <v>423</v>
      </c>
      <c r="E12" s="3" t="s">
        <v>424</v>
      </c>
      <c r="F12" s="3" t="s">
        <v>425</v>
      </c>
      <c r="G12" s="3" t="s">
        <v>426</v>
      </c>
      <c r="H12" s="3" t="s">
        <v>427</v>
      </c>
      <c r="I12" s="3" t="s">
        <v>428</v>
      </c>
      <c r="J12" s="3" t="s">
        <v>429</v>
      </c>
      <c r="K12" s="3" t="s">
        <v>430</v>
      </c>
      <c r="L12" s="3" t="s">
        <v>431</v>
      </c>
      <c r="M12" s="3" t="s">
        <v>432</v>
      </c>
    </row>
    <row r="13" spans="3:13" x14ac:dyDescent="0.2">
      <c r="C13" s="3" t="s">
        <v>478</v>
      </c>
      <c r="D13" s="3" t="s">
        <v>479</v>
      </c>
      <c r="E13" s="3" t="s">
        <v>480</v>
      </c>
      <c r="F13" s="3" t="s">
        <v>481</v>
      </c>
      <c r="G13" s="3" t="s">
        <v>482</v>
      </c>
      <c r="H13" s="3" t="s">
        <v>483</v>
      </c>
      <c r="I13" s="3" t="s">
        <v>484</v>
      </c>
      <c r="J13" s="3" t="s">
        <v>485</v>
      </c>
      <c r="K13" s="3" t="s">
        <v>486</v>
      </c>
      <c r="L13" s="3" t="s">
        <v>487</v>
      </c>
      <c r="M13" s="3" t="s">
        <v>488</v>
      </c>
    </row>
    <row r="14" spans="3:13" x14ac:dyDescent="0.2">
      <c r="C14" s="3" t="s">
        <v>489</v>
      </c>
      <c r="D14" s="3">
        <v>901</v>
      </c>
      <c r="E14" s="3">
        <v>828</v>
      </c>
      <c r="F14" s="3" t="s">
        <v>490</v>
      </c>
      <c r="G14" s="3" t="s">
        <v>491</v>
      </c>
      <c r="H14" s="3" t="s">
        <v>492</v>
      </c>
      <c r="I14" s="3" t="s">
        <v>493</v>
      </c>
      <c r="J14" s="3" t="s">
        <v>494</v>
      </c>
      <c r="K14" s="3" t="s">
        <v>495</v>
      </c>
      <c r="L14" s="3" t="s">
        <v>496</v>
      </c>
      <c r="M14" s="3" t="s">
        <v>497</v>
      </c>
    </row>
    <row r="15" spans="3:13" x14ac:dyDescent="0.2">
      <c r="C15" s="3" t="s">
        <v>498</v>
      </c>
      <c r="D15" s="3" t="s">
        <v>499</v>
      </c>
      <c r="E15" s="3" t="s">
        <v>500</v>
      </c>
      <c r="F15" s="3" t="s">
        <v>501</v>
      </c>
      <c r="G15" s="3" t="s">
        <v>502</v>
      </c>
      <c r="H15" s="3" t="s">
        <v>503</v>
      </c>
      <c r="I15" s="3" t="s">
        <v>504</v>
      </c>
      <c r="J15" s="3" t="s">
        <v>505</v>
      </c>
      <c r="K15" s="3">
        <v>-745</v>
      </c>
      <c r="L15" s="3" t="s">
        <v>506</v>
      </c>
      <c r="M15" s="3" t="s">
        <v>507</v>
      </c>
    </row>
    <row r="16" spans="3:13" x14ac:dyDescent="0.2">
      <c r="C16" s="3" t="s">
        <v>508</v>
      </c>
      <c r="D16" s="3" t="s">
        <v>509</v>
      </c>
      <c r="E16" s="3" t="s">
        <v>510</v>
      </c>
      <c r="F16" s="3" t="s">
        <v>511</v>
      </c>
      <c r="G16" s="3" t="s">
        <v>512</v>
      </c>
      <c r="H16" s="3" t="s">
        <v>513</v>
      </c>
      <c r="I16" s="3" t="s">
        <v>514</v>
      </c>
      <c r="J16" s="3" t="s">
        <v>515</v>
      </c>
      <c r="K16" s="3" t="s">
        <v>516</v>
      </c>
      <c r="L16" s="3" t="s">
        <v>517</v>
      </c>
      <c r="M16" s="3" t="s">
        <v>518</v>
      </c>
    </row>
    <row r="17" spans="3:13" x14ac:dyDescent="0.2">
      <c r="C17" s="3" t="s">
        <v>519</v>
      </c>
      <c r="D17" s="3" t="s">
        <v>520</v>
      </c>
      <c r="E17" s="3" t="s">
        <v>521</v>
      </c>
      <c r="F17" s="3" t="s">
        <v>522</v>
      </c>
      <c r="G17" s="3" t="s">
        <v>523</v>
      </c>
      <c r="H17" s="3" t="s">
        <v>524</v>
      </c>
      <c r="I17" s="3" t="s">
        <v>525</v>
      </c>
      <c r="J17" s="3" t="s">
        <v>526</v>
      </c>
      <c r="K17" s="3" t="s">
        <v>527</v>
      </c>
      <c r="L17" s="3" t="s">
        <v>528</v>
      </c>
      <c r="M17" s="3" t="s">
        <v>529</v>
      </c>
    </row>
    <row r="18" spans="3:13" x14ac:dyDescent="0.2">
      <c r="C18" s="3" t="s">
        <v>530</v>
      </c>
      <c r="D18" s="3" t="s">
        <v>531</v>
      </c>
      <c r="E18" s="3" t="s">
        <v>532</v>
      </c>
      <c r="F18" s="3" t="s">
        <v>533</v>
      </c>
      <c r="G18" s="3" t="s">
        <v>534</v>
      </c>
      <c r="H18" s="3" t="s">
        <v>535</v>
      </c>
      <c r="I18" s="3" t="s">
        <v>536</v>
      </c>
      <c r="J18" s="3">
        <v>-780</v>
      </c>
      <c r="K18" s="3" t="s">
        <v>537</v>
      </c>
      <c r="L18" s="3" t="s">
        <v>538</v>
      </c>
      <c r="M18" s="3" t="s">
        <v>539</v>
      </c>
    </row>
    <row r="19" spans="3:13" x14ac:dyDescent="0.2">
      <c r="C19" s="3" t="s">
        <v>540</v>
      </c>
      <c r="D19" s="3" t="s">
        <v>541</v>
      </c>
      <c r="E19" s="3" t="s">
        <v>542</v>
      </c>
      <c r="F19" s="3" t="s">
        <v>543</v>
      </c>
      <c r="G19" s="3" t="s">
        <v>544</v>
      </c>
      <c r="H19" s="3" t="s">
        <v>545</v>
      </c>
      <c r="I19" s="3" t="s">
        <v>546</v>
      </c>
      <c r="J19" s="3" t="s">
        <v>547</v>
      </c>
      <c r="K19" s="3" t="s">
        <v>548</v>
      </c>
      <c r="L19" s="3" t="s">
        <v>549</v>
      </c>
      <c r="M19" s="3" t="s">
        <v>550</v>
      </c>
    </row>
    <row r="20" spans="3:13" x14ac:dyDescent="0.2">
      <c r="C20" s="3" t="s">
        <v>551</v>
      </c>
      <c r="D20" s="3" t="s">
        <v>552</v>
      </c>
      <c r="E20" s="3" t="s">
        <v>553</v>
      </c>
      <c r="F20" s="3" t="s">
        <v>554</v>
      </c>
      <c r="G20" s="3" t="s">
        <v>555</v>
      </c>
      <c r="H20" s="3" t="s">
        <v>556</v>
      </c>
      <c r="I20" s="3" t="s">
        <v>557</v>
      </c>
      <c r="J20" s="3" t="s">
        <v>558</v>
      </c>
      <c r="K20" s="3" t="s">
        <v>559</v>
      </c>
      <c r="L20" s="3" t="s">
        <v>560</v>
      </c>
      <c r="M20" s="3" t="s">
        <v>561</v>
      </c>
    </row>
    <row r="22" spans="3:13" x14ac:dyDescent="0.2">
      <c r="C22" s="3" t="s">
        <v>562</v>
      </c>
      <c r="D22" s="3" t="s">
        <v>563</v>
      </c>
      <c r="E22" s="3" t="s">
        <v>564</v>
      </c>
      <c r="F22" s="3" t="s">
        <v>565</v>
      </c>
      <c r="G22" s="3" t="s">
        <v>566</v>
      </c>
      <c r="H22" s="3" t="s">
        <v>567</v>
      </c>
      <c r="I22" s="3" t="s">
        <v>568</v>
      </c>
      <c r="J22" s="3" t="s">
        <v>569</v>
      </c>
      <c r="K22" s="3" t="s">
        <v>570</v>
      </c>
      <c r="L22" s="3" t="s">
        <v>571</v>
      </c>
      <c r="M22" s="3" t="s">
        <v>572</v>
      </c>
    </row>
    <row r="23" spans="3:13" x14ac:dyDescent="0.2">
      <c r="C23" s="3" t="s">
        <v>573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574</v>
      </c>
      <c r="D24" s="3" t="s">
        <v>575</v>
      </c>
      <c r="E24" s="3" t="s">
        <v>576</v>
      </c>
      <c r="F24" s="3" t="s">
        <v>577</v>
      </c>
      <c r="G24" s="3" t="s">
        <v>578</v>
      </c>
      <c r="H24" s="3" t="s">
        <v>579</v>
      </c>
      <c r="I24" s="3" t="s">
        <v>580</v>
      </c>
      <c r="J24" s="3" t="s">
        <v>581</v>
      </c>
      <c r="K24" s="3" t="s">
        <v>582</v>
      </c>
      <c r="L24" s="3" t="s">
        <v>583</v>
      </c>
      <c r="M24" s="3" t="s">
        <v>584</v>
      </c>
    </row>
    <row r="25" spans="3:13" x14ac:dyDescent="0.2">
      <c r="C25" s="3" t="s">
        <v>585</v>
      </c>
      <c r="D25" s="3" t="s">
        <v>586</v>
      </c>
      <c r="E25" s="3" t="s">
        <v>587</v>
      </c>
      <c r="F25" s="3" t="s">
        <v>588</v>
      </c>
      <c r="G25" s="3" t="s">
        <v>589</v>
      </c>
      <c r="H25" s="3" t="s">
        <v>590</v>
      </c>
      <c r="I25" s="3" t="s">
        <v>591</v>
      </c>
      <c r="J25" s="3" t="s">
        <v>592</v>
      </c>
      <c r="K25" s="3" t="s">
        <v>593</v>
      </c>
      <c r="L25" s="3" t="s">
        <v>594</v>
      </c>
      <c r="M25" s="3" t="s">
        <v>595</v>
      </c>
    </row>
    <row r="27" spans="3:13" x14ac:dyDescent="0.2">
      <c r="C27" s="3" t="s">
        <v>596</v>
      </c>
      <c r="D27" s="3" t="s">
        <v>597</v>
      </c>
      <c r="E27" s="3" t="s">
        <v>598</v>
      </c>
      <c r="F27" s="3" t="s">
        <v>599</v>
      </c>
      <c r="G27" s="3" t="s">
        <v>600</v>
      </c>
      <c r="H27" s="3" t="s">
        <v>601</v>
      </c>
      <c r="I27" s="3" t="s">
        <v>602</v>
      </c>
      <c r="J27" s="3" t="s">
        <v>603</v>
      </c>
      <c r="K27" s="3" t="s">
        <v>604</v>
      </c>
      <c r="L27" s="3" t="s">
        <v>605</v>
      </c>
      <c r="M27" s="3" t="s">
        <v>605</v>
      </c>
    </row>
    <row r="28" spans="3:13" x14ac:dyDescent="0.2">
      <c r="C28" s="3" t="s">
        <v>606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607</v>
      </c>
      <c r="D29" s="3" t="s">
        <v>608</v>
      </c>
      <c r="E29" s="3" t="s">
        <v>609</v>
      </c>
      <c r="F29" s="3" t="s">
        <v>610</v>
      </c>
      <c r="G29" s="3" t="s">
        <v>611</v>
      </c>
      <c r="H29" s="3" t="s">
        <v>612</v>
      </c>
      <c r="I29" s="3" t="s">
        <v>613</v>
      </c>
      <c r="J29" s="3" t="s">
        <v>614</v>
      </c>
      <c r="K29" s="3" t="s">
        <v>615</v>
      </c>
      <c r="L29" s="3" t="s">
        <v>616</v>
      </c>
      <c r="M29" s="3" t="s">
        <v>617</v>
      </c>
    </row>
    <row r="30" spans="3:13" x14ac:dyDescent="0.2">
      <c r="C30" s="3" t="s">
        <v>618</v>
      </c>
      <c r="D30" s="3" t="s">
        <v>619</v>
      </c>
      <c r="E30" s="3" t="s">
        <v>620</v>
      </c>
      <c r="F30" s="3" t="s">
        <v>621</v>
      </c>
      <c r="G30" s="3" t="s">
        <v>622</v>
      </c>
      <c r="H30" s="3" t="s">
        <v>623</v>
      </c>
      <c r="I30" s="3" t="s">
        <v>624</v>
      </c>
      <c r="J30" s="3" t="s">
        <v>625</v>
      </c>
      <c r="K30" s="3" t="s">
        <v>626</v>
      </c>
      <c r="L30" s="3" t="s">
        <v>627</v>
      </c>
      <c r="M30" s="3" t="s">
        <v>628</v>
      </c>
    </row>
    <row r="31" spans="3:13" x14ac:dyDescent="0.2">
      <c r="C31" s="3" t="s">
        <v>629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630</v>
      </c>
      <c r="D32" s="3" t="s">
        <v>631</v>
      </c>
      <c r="E32" s="3" t="s">
        <v>632</v>
      </c>
      <c r="F32" s="3" t="s">
        <v>633</v>
      </c>
      <c r="G32" s="3" t="s">
        <v>634</v>
      </c>
      <c r="H32" s="3" t="s">
        <v>635</v>
      </c>
      <c r="I32" s="3" t="s">
        <v>636</v>
      </c>
      <c r="J32" s="3" t="s">
        <v>637</v>
      </c>
      <c r="K32" s="3" t="s">
        <v>638</v>
      </c>
      <c r="L32" s="3" t="s">
        <v>639</v>
      </c>
      <c r="M32" s="3" t="s">
        <v>640</v>
      </c>
    </row>
    <row r="33" spans="3:13" x14ac:dyDescent="0.2">
      <c r="C33" s="3" t="s">
        <v>641</v>
      </c>
      <c r="D33" s="3" t="s">
        <v>642</v>
      </c>
      <c r="E33" s="3" t="s">
        <v>643</v>
      </c>
      <c r="F33" s="3" t="s">
        <v>644</v>
      </c>
      <c r="G33" s="3" t="s">
        <v>645</v>
      </c>
      <c r="H33" s="3" t="s">
        <v>646</v>
      </c>
      <c r="I33" s="3" t="s">
        <v>647</v>
      </c>
      <c r="J33" s="3" t="s">
        <v>648</v>
      </c>
      <c r="K33" s="3" t="s">
        <v>649</v>
      </c>
      <c r="L33" s="3" t="s">
        <v>650</v>
      </c>
      <c r="M33" s="3" t="s">
        <v>651</v>
      </c>
    </row>
    <row r="35" spans="3:13" x14ac:dyDescent="0.2">
      <c r="C35" s="3" t="s">
        <v>652</v>
      </c>
      <c r="D35" s="3">
        <v>518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653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654</v>
      </c>
      <c r="D36" s="3">
        <v>807</v>
      </c>
      <c r="E36" s="3" t="s">
        <v>655</v>
      </c>
      <c r="F36" s="3" t="s">
        <v>656</v>
      </c>
      <c r="G36" s="3">
        <v>562</v>
      </c>
      <c r="H36" s="3" t="s">
        <v>657</v>
      </c>
      <c r="I36" s="3" t="s">
        <v>658</v>
      </c>
      <c r="J36" s="3" t="s">
        <v>659</v>
      </c>
      <c r="K36" s="3">
        <v>-79</v>
      </c>
      <c r="L36" s="3">
        <v>178</v>
      </c>
      <c r="M36" s="3" t="s">
        <v>660</v>
      </c>
    </row>
    <row r="37" spans="3:13" x14ac:dyDescent="0.2">
      <c r="C37" s="3" t="s">
        <v>661</v>
      </c>
      <c r="D37" s="3" t="s">
        <v>662</v>
      </c>
      <c r="E37" s="3" t="s">
        <v>663</v>
      </c>
      <c r="F37" s="3">
        <v>431</v>
      </c>
      <c r="G37" s="3" t="s">
        <v>664</v>
      </c>
      <c r="H37" s="3" t="s">
        <v>665</v>
      </c>
      <c r="I37" s="3" t="s">
        <v>666</v>
      </c>
      <c r="J37" s="3" t="s">
        <v>667</v>
      </c>
      <c r="K37" s="3" t="s">
        <v>668</v>
      </c>
      <c r="L37" s="3" t="s">
        <v>669</v>
      </c>
      <c r="M37" s="3" t="s">
        <v>670</v>
      </c>
    </row>
    <row r="38" spans="3:13" x14ac:dyDescent="0.2">
      <c r="C38" s="3" t="s">
        <v>671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653</v>
      </c>
      <c r="J38" s="3" t="s">
        <v>32</v>
      </c>
      <c r="K38" s="3" t="s">
        <v>33</v>
      </c>
      <c r="L38" s="3" t="s">
        <v>34</v>
      </c>
      <c r="M38" s="3" t="s">
        <v>672</v>
      </c>
    </row>
    <row r="40" spans="3:13" x14ac:dyDescent="0.2">
      <c r="C40" s="3" t="s">
        <v>673</v>
      </c>
      <c r="D40" s="3" t="s">
        <v>674</v>
      </c>
      <c r="E40" s="3" t="s">
        <v>675</v>
      </c>
      <c r="F40" s="3" t="s">
        <v>676</v>
      </c>
      <c r="G40" s="3" t="s">
        <v>677</v>
      </c>
      <c r="H40" s="3" t="s">
        <v>678</v>
      </c>
      <c r="I40" s="3" t="s">
        <v>679</v>
      </c>
      <c r="J40" s="3" t="s">
        <v>680</v>
      </c>
      <c r="K40" s="3" t="s">
        <v>681</v>
      </c>
      <c r="L40" s="3" t="s">
        <v>682</v>
      </c>
      <c r="M40" s="3" t="s">
        <v>683</v>
      </c>
    </row>
    <row r="41" spans="3:13" x14ac:dyDescent="0.2">
      <c r="C41" s="3" t="s">
        <v>684</v>
      </c>
      <c r="D41" s="3" t="s">
        <v>685</v>
      </c>
      <c r="E41" s="3" t="s">
        <v>686</v>
      </c>
      <c r="F41" s="3" t="s">
        <v>687</v>
      </c>
      <c r="G41" s="3" t="s">
        <v>688</v>
      </c>
      <c r="H41" s="3" t="s">
        <v>689</v>
      </c>
      <c r="I41" s="3" t="s">
        <v>690</v>
      </c>
      <c r="J41" s="3" t="s">
        <v>691</v>
      </c>
      <c r="K41" s="3" t="s">
        <v>692</v>
      </c>
      <c r="L41" s="3" t="s">
        <v>693</v>
      </c>
      <c r="M41" s="3" t="s">
        <v>694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A370D-0462-4E11-9DD3-11B7EB448BDC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695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696</v>
      </c>
      <c r="D12" s="3">
        <v>31.96</v>
      </c>
      <c r="E12" s="3">
        <v>40.53</v>
      </c>
      <c r="F12" s="3">
        <v>40.26</v>
      </c>
      <c r="G12" s="3">
        <v>40.46</v>
      </c>
      <c r="H12" s="3">
        <v>35.42</v>
      </c>
      <c r="I12" s="3">
        <v>25.81</v>
      </c>
      <c r="J12" s="3">
        <v>34.020000000000003</v>
      </c>
      <c r="K12" s="3">
        <v>22.62</v>
      </c>
      <c r="L12" s="3">
        <v>28.53</v>
      </c>
      <c r="M12" s="3">
        <v>29.59</v>
      </c>
    </row>
    <row r="13" spans="3:13" ht="12.75" x14ac:dyDescent="0.2">
      <c r="C13" s="3" t="s">
        <v>697</v>
      </c>
      <c r="D13" s="3" t="s">
        <v>698</v>
      </c>
      <c r="E13" s="3" t="s">
        <v>699</v>
      </c>
      <c r="F13" s="3" t="s">
        <v>700</v>
      </c>
      <c r="G13" s="3" t="s">
        <v>701</v>
      </c>
      <c r="H13" s="3" t="s">
        <v>702</v>
      </c>
      <c r="I13" s="3" t="s">
        <v>703</v>
      </c>
      <c r="J13" s="3" t="s">
        <v>704</v>
      </c>
      <c r="K13" s="3" t="s">
        <v>705</v>
      </c>
      <c r="L13" s="3" t="s">
        <v>706</v>
      </c>
      <c r="M13" s="3" t="s">
        <v>707</v>
      </c>
    </row>
    <row r="14" spans="3:13" ht="12.75" x14ac:dyDescent="0.2"/>
    <row r="15" spans="3:13" ht="12.75" x14ac:dyDescent="0.2">
      <c r="C15" s="3" t="s">
        <v>708</v>
      </c>
      <c r="D15" s="3" t="s">
        <v>709</v>
      </c>
      <c r="E15" s="3" t="s">
        <v>710</v>
      </c>
      <c r="F15" s="3" t="s">
        <v>711</v>
      </c>
      <c r="G15" s="3" t="s">
        <v>712</v>
      </c>
      <c r="H15" s="3" t="s">
        <v>713</v>
      </c>
      <c r="I15" s="3" t="s">
        <v>714</v>
      </c>
      <c r="J15" s="3" t="s">
        <v>715</v>
      </c>
      <c r="K15" s="3" t="s">
        <v>716</v>
      </c>
      <c r="L15" s="3" t="s">
        <v>717</v>
      </c>
      <c r="M15" s="3" t="s">
        <v>718</v>
      </c>
    </row>
    <row r="16" spans="3:13" ht="12.75" x14ac:dyDescent="0.2">
      <c r="C16" s="3" t="s">
        <v>719</v>
      </c>
      <c r="D16" s="3" t="s">
        <v>709</v>
      </c>
      <c r="E16" s="3" t="s">
        <v>710</v>
      </c>
      <c r="F16" s="3" t="s">
        <v>711</v>
      </c>
      <c r="G16" s="3" t="s">
        <v>712</v>
      </c>
      <c r="H16" s="3" t="s">
        <v>713</v>
      </c>
      <c r="I16" s="3" t="s">
        <v>714</v>
      </c>
      <c r="J16" s="3" t="s">
        <v>715</v>
      </c>
      <c r="K16" s="3" t="s">
        <v>716</v>
      </c>
      <c r="L16" s="3" t="s">
        <v>717</v>
      </c>
      <c r="M16" s="3" t="s">
        <v>720</v>
      </c>
    </row>
    <row r="17" spans="3:13" ht="12.75" x14ac:dyDescent="0.2">
      <c r="C17" s="3" t="s">
        <v>721</v>
      </c>
      <c r="D17" s="3" t="s">
        <v>722</v>
      </c>
      <c r="E17" s="3" t="s">
        <v>723</v>
      </c>
      <c r="F17" s="3" t="s">
        <v>724</v>
      </c>
      <c r="G17" s="3" t="s">
        <v>725</v>
      </c>
      <c r="H17" s="3" t="s">
        <v>726</v>
      </c>
      <c r="I17" s="3" t="s">
        <v>727</v>
      </c>
      <c r="J17" s="3" t="s">
        <v>728</v>
      </c>
      <c r="K17" s="3" t="s">
        <v>729</v>
      </c>
      <c r="L17" s="3" t="s">
        <v>730</v>
      </c>
      <c r="M17" s="3" t="s">
        <v>731</v>
      </c>
    </row>
    <row r="18" spans="3:13" ht="12.75" x14ac:dyDescent="0.2">
      <c r="C18" s="3" t="s">
        <v>732</v>
      </c>
      <c r="D18" s="3" t="s">
        <v>733</v>
      </c>
      <c r="E18" s="3" t="s">
        <v>734</v>
      </c>
      <c r="F18" s="3" t="s">
        <v>735</v>
      </c>
      <c r="G18" s="3" t="s">
        <v>736</v>
      </c>
      <c r="H18" s="3" t="s">
        <v>737</v>
      </c>
      <c r="I18" s="3" t="s">
        <v>738</v>
      </c>
      <c r="J18" s="3" t="s">
        <v>739</v>
      </c>
      <c r="K18" s="3" t="s">
        <v>740</v>
      </c>
      <c r="L18" s="3" t="s">
        <v>733</v>
      </c>
      <c r="M18" s="3" t="s">
        <v>741</v>
      </c>
    </row>
    <row r="19" spans="3:13" ht="12.75" x14ac:dyDescent="0.2">
      <c r="C19" s="3" t="s">
        <v>742</v>
      </c>
      <c r="D19" s="3" t="s">
        <v>743</v>
      </c>
      <c r="E19" s="3" t="s">
        <v>744</v>
      </c>
      <c r="F19" s="3" t="s">
        <v>745</v>
      </c>
      <c r="G19" s="3" t="s">
        <v>746</v>
      </c>
      <c r="H19" s="3" t="s">
        <v>747</v>
      </c>
      <c r="I19" s="3" t="s">
        <v>748</v>
      </c>
      <c r="J19" s="3" t="s">
        <v>749</v>
      </c>
      <c r="K19" s="3" t="s">
        <v>750</v>
      </c>
      <c r="L19" s="3" t="s">
        <v>751</v>
      </c>
      <c r="M19" s="3" t="s">
        <v>752</v>
      </c>
    </row>
    <row r="20" spans="3:13" ht="12.75" x14ac:dyDescent="0.2">
      <c r="C20" s="3" t="s">
        <v>753</v>
      </c>
      <c r="D20" s="3" t="s">
        <v>754</v>
      </c>
      <c r="E20" s="3" t="s">
        <v>755</v>
      </c>
      <c r="F20" s="3" t="s">
        <v>756</v>
      </c>
      <c r="G20" s="3" t="s">
        <v>757</v>
      </c>
      <c r="H20" s="3" t="s">
        <v>758</v>
      </c>
      <c r="I20" s="3" t="s">
        <v>759</v>
      </c>
      <c r="J20" s="3" t="s">
        <v>760</v>
      </c>
      <c r="K20" s="3" t="s">
        <v>761</v>
      </c>
      <c r="L20" s="3" t="s">
        <v>762</v>
      </c>
      <c r="M20" s="3" t="s">
        <v>763</v>
      </c>
    </row>
    <row r="21" spans="3:13" ht="12.75" x14ac:dyDescent="0.2">
      <c r="C21" s="3" t="s">
        <v>764</v>
      </c>
      <c r="D21" s="3" t="s">
        <v>765</v>
      </c>
      <c r="E21" s="3" t="s">
        <v>765</v>
      </c>
      <c r="F21" s="3" t="s">
        <v>766</v>
      </c>
      <c r="G21" s="3" t="s">
        <v>767</v>
      </c>
      <c r="H21" s="3" t="s">
        <v>768</v>
      </c>
      <c r="I21" s="3" t="s">
        <v>769</v>
      </c>
      <c r="J21" s="3" t="s">
        <v>770</v>
      </c>
      <c r="K21" s="3" t="s">
        <v>771</v>
      </c>
      <c r="L21" s="3" t="s">
        <v>769</v>
      </c>
      <c r="M21" s="3" t="s">
        <v>770</v>
      </c>
    </row>
    <row r="22" spans="3:13" ht="12.75" x14ac:dyDescent="0.2">
      <c r="C22" s="3" t="s">
        <v>772</v>
      </c>
      <c r="D22" s="3" t="s">
        <v>773</v>
      </c>
      <c r="E22" s="3" t="s">
        <v>774</v>
      </c>
      <c r="F22" s="3" t="s">
        <v>775</v>
      </c>
      <c r="G22" s="3" t="s">
        <v>776</v>
      </c>
      <c r="H22" s="3" t="s">
        <v>775</v>
      </c>
      <c r="I22" s="3" t="s">
        <v>777</v>
      </c>
      <c r="J22" s="3" t="s">
        <v>767</v>
      </c>
      <c r="K22" s="3" t="s">
        <v>778</v>
      </c>
      <c r="L22" s="3" t="s">
        <v>778</v>
      </c>
      <c r="M22" s="3" t="s">
        <v>769</v>
      </c>
    </row>
    <row r="23" spans="3:13" ht="12.75" x14ac:dyDescent="0.2"/>
    <row r="24" spans="3:13" ht="12.75" x14ac:dyDescent="0.2">
      <c r="C24" s="3" t="s">
        <v>779</v>
      </c>
      <c r="D24" s="3" t="s">
        <v>780</v>
      </c>
      <c r="E24" s="3" t="s">
        <v>781</v>
      </c>
      <c r="F24" s="3" t="s">
        <v>782</v>
      </c>
      <c r="G24" s="3" t="s">
        <v>783</v>
      </c>
      <c r="H24" s="3" t="s">
        <v>784</v>
      </c>
      <c r="I24" s="3" t="s">
        <v>785</v>
      </c>
      <c r="J24" s="3" t="s">
        <v>786</v>
      </c>
      <c r="K24" s="3" t="s">
        <v>787</v>
      </c>
      <c r="L24" s="3" t="s">
        <v>788</v>
      </c>
      <c r="M24" s="3" t="s">
        <v>789</v>
      </c>
    </row>
    <row r="25" spans="3:13" ht="12.75" x14ac:dyDescent="0.2">
      <c r="C25" s="3" t="s">
        <v>790</v>
      </c>
      <c r="D25" s="3" t="s">
        <v>791</v>
      </c>
      <c r="E25" s="3" t="s">
        <v>792</v>
      </c>
      <c r="F25" s="3" t="s">
        <v>793</v>
      </c>
      <c r="G25" s="3" t="s">
        <v>794</v>
      </c>
      <c r="H25" s="3" t="s">
        <v>776</v>
      </c>
      <c r="I25" s="3" t="s">
        <v>795</v>
      </c>
      <c r="J25" s="3" t="s">
        <v>796</v>
      </c>
      <c r="K25" s="3" t="s">
        <v>770</v>
      </c>
      <c r="L25" s="3" t="s">
        <v>796</v>
      </c>
      <c r="M25" s="3" t="s">
        <v>797</v>
      </c>
    </row>
    <row r="26" spans="3:13" ht="12.75" x14ac:dyDescent="0.2">
      <c r="C26" s="3" t="s">
        <v>798</v>
      </c>
      <c r="D26" s="3" t="s">
        <v>799</v>
      </c>
      <c r="E26" s="3" t="s">
        <v>800</v>
      </c>
      <c r="F26" s="3" t="s">
        <v>801</v>
      </c>
      <c r="G26" s="3" t="s">
        <v>722</v>
      </c>
      <c r="H26" s="3" t="s">
        <v>734</v>
      </c>
      <c r="I26" s="3" t="s">
        <v>802</v>
      </c>
      <c r="J26" s="3" t="s">
        <v>803</v>
      </c>
      <c r="K26" s="3" t="s">
        <v>804</v>
      </c>
      <c r="L26" s="3" t="s">
        <v>805</v>
      </c>
      <c r="M26" s="3" t="s">
        <v>806</v>
      </c>
    </row>
    <row r="27" spans="3:13" ht="12.75" x14ac:dyDescent="0.2">
      <c r="C27" s="3" t="s">
        <v>807</v>
      </c>
      <c r="D27" s="3" t="s">
        <v>769</v>
      </c>
      <c r="E27" s="3" t="s">
        <v>773</v>
      </c>
      <c r="F27" s="3" t="s">
        <v>796</v>
      </c>
      <c r="G27" s="3" t="s">
        <v>808</v>
      </c>
      <c r="H27" s="3" t="s">
        <v>768</v>
      </c>
      <c r="I27" s="3" t="s">
        <v>809</v>
      </c>
      <c r="J27" s="3" t="s">
        <v>773</v>
      </c>
      <c r="K27" s="3" t="s">
        <v>810</v>
      </c>
      <c r="L27" s="3" t="s">
        <v>769</v>
      </c>
      <c r="M27" s="3" t="s">
        <v>811</v>
      </c>
    </row>
    <row r="28" spans="3:13" ht="12.75" x14ac:dyDescent="0.2"/>
    <row r="29" spans="3:13" ht="12.75" x14ac:dyDescent="0.2">
      <c r="C29" s="3" t="s">
        <v>812</v>
      </c>
      <c r="D29" s="3">
        <v>4.9000000000000004</v>
      </c>
      <c r="E29" s="3">
        <v>4.7</v>
      </c>
      <c r="F29" s="3">
        <v>4.3</v>
      </c>
      <c r="G29" s="3">
        <v>4.4000000000000004</v>
      </c>
      <c r="H29" s="3">
        <v>4.8</v>
      </c>
      <c r="I29" s="3">
        <v>4.7</v>
      </c>
      <c r="J29" s="3">
        <v>4.4000000000000004</v>
      </c>
      <c r="K29" s="3">
        <v>4.3</v>
      </c>
      <c r="L29" s="3">
        <v>4.3</v>
      </c>
      <c r="M29" s="3">
        <v>4.3</v>
      </c>
    </row>
    <row r="30" spans="3:13" ht="12.75" x14ac:dyDescent="0.2">
      <c r="C30" s="3" t="s">
        <v>813</v>
      </c>
      <c r="D30" s="3">
        <v>6</v>
      </c>
      <c r="E30" s="3">
        <v>6</v>
      </c>
      <c r="F30" s="3">
        <v>4</v>
      </c>
      <c r="G30" s="3">
        <v>5</v>
      </c>
      <c r="H30" s="3">
        <v>7</v>
      </c>
      <c r="I30" s="3">
        <v>6</v>
      </c>
      <c r="J30" s="3">
        <v>4</v>
      </c>
      <c r="K30" s="3">
        <v>5</v>
      </c>
      <c r="L30" s="3">
        <v>6</v>
      </c>
      <c r="M30" s="3">
        <v>4</v>
      </c>
    </row>
    <row r="31" spans="3:13" ht="12.75" x14ac:dyDescent="0.2">
      <c r="C31" s="3" t="s">
        <v>814</v>
      </c>
      <c r="D31" s="3">
        <v>0.7</v>
      </c>
      <c r="E31" s="3">
        <v>1.29</v>
      </c>
      <c r="F31" s="3">
        <v>1.5</v>
      </c>
      <c r="G31" s="3">
        <v>1.59</v>
      </c>
      <c r="H31" s="3">
        <v>1.68</v>
      </c>
      <c r="I31" s="3">
        <v>1.8</v>
      </c>
      <c r="J31" s="3">
        <v>1.92</v>
      </c>
      <c r="K31" s="3">
        <v>1.92</v>
      </c>
      <c r="L31" s="3">
        <v>1.92</v>
      </c>
      <c r="M31" s="3">
        <v>1.92</v>
      </c>
    </row>
    <row r="32" spans="3:13" ht="12.75" x14ac:dyDescent="0.2">
      <c r="C32" s="3" t="s">
        <v>815</v>
      </c>
      <c r="D32" s="3" t="s">
        <v>816</v>
      </c>
      <c r="E32" s="3" t="s">
        <v>817</v>
      </c>
      <c r="F32" s="3" t="s">
        <v>818</v>
      </c>
      <c r="G32" s="3" t="s">
        <v>819</v>
      </c>
      <c r="H32" s="3" t="s">
        <v>820</v>
      </c>
      <c r="I32" s="3" t="s">
        <v>821</v>
      </c>
      <c r="J32" s="3" t="s">
        <v>822</v>
      </c>
      <c r="K32" s="3" t="s">
        <v>823</v>
      </c>
      <c r="L32" s="3" t="s">
        <v>824</v>
      </c>
      <c r="M32" s="3" t="s">
        <v>825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D545-49F6-4E3D-AD0D-D6D183F58DBB}">
  <dimension ref="A3:BJ22"/>
  <sheetViews>
    <sheetView showGridLines="0" tabSelected="1" topLeftCell="X1" workbookViewId="0">
      <selection activeCell="AN23" sqref="AN23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826</v>
      </c>
      <c r="C3" s="9"/>
      <c r="D3" s="9"/>
      <c r="E3" s="9"/>
      <c r="F3" s="9"/>
      <c r="H3" s="9" t="s">
        <v>827</v>
      </c>
      <c r="I3" s="9"/>
      <c r="J3" s="9"/>
      <c r="K3" s="9"/>
      <c r="L3" s="9"/>
      <c r="N3" s="11" t="s">
        <v>828</v>
      </c>
      <c r="O3" s="11"/>
      <c r="P3" s="11"/>
      <c r="Q3" s="11"/>
      <c r="R3" s="11"/>
      <c r="S3" s="11"/>
      <c r="T3" s="11"/>
      <c r="V3" s="9" t="s">
        <v>829</v>
      </c>
      <c r="W3" s="9"/>
      <c r="X3" s="9"/>
      <c r="Y3" s="9"/>
      <c r="AA3" s="9" t="s">
        <v>830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831</v>
      </c>
      <c r="C4" s="15" t="s">
        <v>832</v>
      </c>
      <c r="D4" s="14" t="s">
        <v>833</v>
      </c>
      <c r="E4" s="15" t="s">
        <v>834</v>
      </c>
      <c r="F4" s="14" t="s">
        <v>835</v>
      </c>
      <c r="H4" s="16" t="s">
        <v>836</v>
      </c>
      <c r="I4" s="17" t="s">
        <v>837</v>
      </c>
      <c r="J4" s="16" t="s">
        <v>838</v>
      </c>
      <c r="K4" s="17" t="s">
        <v>839</v>
      </c>
      <c r="L4" s="16" t="s">
        <v>840</v>
      </c>
      <c r="N4" s="18" t="s">
        <v>841</v>
      </c>
      <c r="O4" s="19" t="s">
        <v>842</v>
      </c>
      <c r="P4" s="18" t="s">
        <v>843</v>
      </c>
      <c r="Q4" s="19" t="s">
        <v>844</v>
      </c>
      <c r="R4" s="18" t="s">
        <v>845</v>
      </c>
      <c r="S4" s="19" t="s">
        <v>846</v>
      </c>
      <c r="T4" s="18" t="s">
        <v>847</v>
      </c>
      <c r="V4" s="19" t="s">
        <v>848</v>
      </c>
      <c r="W4" s="18" t="s">
        <v>849</v>
      </c>
      <c r="X4" s="19" t="s">
        <v>850</v>
      </c>
      <c r="Y4" s="18" t="s">
        <v>851</v>
      </c>
      <c r="AA4" s="20" t="s">
        <v>452</v>
      </c>
      <c r="AB4" s="21" t="s">
        <v>721</v>
      </c>
      <c r="AC4" s="20" t="s">
        <v>732</v>
      </c>
      <c r="AD4" s="21" t="s">
        <v>753</v>
      </c>
      <c r="AE4" s="20" t="s">
        <v>764</v>
      </c>
      <c r="AF4" s="21" t="s">
        <v>772</v>
      </c>
      <c r="AG4" s="20" t="s">
        <v>779</v>
      </c>
      <c r="AH4" s="21" t="s">
        <v>790</v>
      </c>
      <c r="AI4" s="20" t="s">
        <v>814</v>
      </c>
      <c r="AJ4" s="22"/>
      <c r="AK4" s="21" t="s">
        <v>812</v>
      </c>
      <c r="AL4" s="20" t="s">
        <v>813</v>
      </c>
    </row>
    <row r="5" spans="1:62" ht="63" x14ac:dyDescent="0.2">
      <c r="A5" s="23" t="s">
        <v>852</v>
      </c>
      <c r="B5" s="18" t="s">
        <v>853</v>
      </c>
      <c r="C5" s="24" t="s">
        <v>854</v>
      </c>
      <c r="D5" s="25" t="s">
        <v>855</v>
      </c>
      <c r="E5" s="19" t="s">
        <v>856</v>
      </c>
      <c r="F5" s="18" t="s">
        <v>853</v>
      </c>
      <c r="H5" s="19" t="s">
        <v>857</v>
      </c>
      <c r="I5" s="18" t="s">
        <v>858</v>
      </c>
      <c r="J5" s="19" t="s">
        <v>859</v>
      </c>
      <c r="K5" s="18" t="s">
        <v>860</v>
      </c>
      <c r="L5" s="19" t="s">
        <v>861</v>
      </c>
      <c r="N5" s="18" t="s">
        <v>862</v>
      </c>
      <c r="O5" s="19" t="s">
        <v>863</v>
      </c>
      <c r="P5" s="18" t="s">
        <v>864</v>
      </c>
      <c r="Q5" s="19" t="s">
        <v>865</v>
      </c>
      <c r="R5" s="18" t="s">
        <v>866</v>
      </c>
      <c r="S5" s="19" t="s">
        <v>867</v>
      </c>
      <c r="T5" s="18" t="s">
        <v>868</v>
      </c>
      <c r="V5" s="19" t="s">
        <v>869</v>
      </c>
      <c r="W5" s="18" t="s">
        <v>870</v>
      </c>
      <c r="X5" s="19" t="s">
        <v>871</v>
      </c>
      <c r="Y5" s="18" t="s">
        <v>872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1.6387961815929462</v>
      </c>
      <c r="C7" s="31">
        <f>(sheet!D18-sheet!D15)/sheet!D35</f>
        <v>1.2730744006412591</v>
      </c>
      <c r="D7" s="31">
        <f>sheet!D12/sheet!D35</f>
        <v>0.38860932116051261</v>
      </c>
      <c r="E7" s="31">
        <f>Sheet2!D20/sheet!D35</f>
        <v>0.80176970883084708</v>
      </c>
      <c r="F7" s="31">
        <f>sheet!D18/sheet!D35</f>
        <v>1.6387961815929462</v>
      </c>
      <c r="G7" s="29"/>
      <c r="H7" s="32">
        <f>Sheet1!D33/sheet!D51</f>
        <v>0.15896348308828862</v>
      </c>
      <c r="I7" s="32">
        <f>Sheet1!D33/Sheet1!D12</f>
        <v>4.4805225913407361E-2</v>
      </c>
      <c r="J7" s="32">
        <f>Sheet1!D12/sheet!D27</f>
        <v>1.0741190371231029</v>
      </c>
      <c r="K7" s="32">
        <f>Sheet1!D30/sheet!D27</f>
        <v>4.8126146116192217E-2</v>
      </c>
      <c r="L7" s="32">
        <f>Sheet1!D38</f>
        <v>0.94</v>
      </c>
      <c r="M7" s="29"/>
      <c r="N7" s="32">
        <f>sheet!D40/sheet!D27</f>
        <v>0.69725030440190561</v>
      </c>
      <c r="O7" s="32">
        <f>sheet!D51/sheet!D27</f>
        <v>0.30274969559809445</v>
      </c>
      <c r="P7" s="32">
        <f>sheet!D40/sheet!D51</f>
        <v>2.3030586472579566</v>
      </c>
      <c r="Q7" s="31">
        <f>Sheet1!D24/Sheet1!D26</f>
        <v>-5.8940616351611235</v>
      </c>
      <c r="R7" s="31">
        <f>ABS(Sheet2!D20/(Sheet1!D26+Sheet2!D30))</f>
        <v>0.24370307883230802</v>
      </c>
      <c r="S7" s="31">
        <f>sheet!D40/Sheet1!D43</f>
        <v>5.6770822492107591</v>
      </c>
      <c r="T7" s="31">
        <f>Sheet2!D20/sheet!D40</f>
        <v>0.18102000793473214</v>
      </c>
      <c r="V7" s="31">
        <f>ABS(Sheet1!D15/sheet!D15)</f>
        <v>16.263825160254587</v>
      </c>
      <c r="W7" s="31">
        <f>Sheet1!D12/sheet!D14</f>
        <v>8.035659203644629</v>
      </c>
      <c r="X7" s="31">
        <f>Sheet1!D12/sheet!D27</f>
        <v>1.0741190371231029</v>
      </c>
      <c r="Y7" s="31">
        <f>Sheet1!D12/(sheet!D18-sheet!D35)</f>
        <v>10.681308402076809</v>
      </c>
      <c r="AA7" s="17" t="str">
        <f>Sheet1!D43</f>
        <v>374,727</v>
      </c>
      <c r="AB7" s="17" t="str">
        <f>Sheet3!D17</f>
        <v>15.0x</v>
      </c>
      <c r="AC7" s="17" t="str">
        <f>Sheet3!D18</f>
        <v>20.8x</v>
      </c>
      <c r="AD7" s="17" t="str">
        <f>Sheet3!D20</f>
        <v>-206.7x</v>
      </c>
      <c r="AE7" s="17" t="str">
        <f>Sheet3!D21</f>
        <v>3.2x</v>
      </c>
      <c r="AF7" s="17" t="str">
        <f>Sheet3!D22</f>
        <v>1.9x</v>
      </c>
      <c r="AG7" s="17" t="str">
        <f>Sheet3!D24</f>
        <v>29.8x</v>
      </c>
      <c r="AH7" s="17" t="str">
        <f>Sheet3!D25</f>
        <v>5.5x</v>
      </c>
      <c r="AI7" s="17">
        <f>Sheet3!D31</f>
        <v>0.7</v>
      </c>
      <c r="AK7" s="17">
        <f>Sheet3!D29</f>
        <v>4.9000000000000004</v>
      </c>
      <c r="AL7" s="17">
        <f>Sheet3!D30</f>
        <v>6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1.1492206793546575</v>
      </c>
      <c r="C8" s="34">
        <f>(sheet!E18-sheet!E15)/sheet!E35</f>
        <v>0.9194689676589326</v>
      </c>
      <c r="D8" s="34">
        <f>sheet!E12/sheet!E35</f>
        <v>2.090449994824246E-2</v>
      </c>
      <c r="E8" s="34">
        <f>Sheet2!E20/sheet!E35</f>
        <v>0.85140041110273135</v>
      </c>
      <c r="F8" s="34">
        <f>sheet!E18/sheet!E35</f>
        <v>1.1492206793546575</v>
      </c>
      <c r="G8" s="29"/>
      <c r="H8" s="35">
        <f>Sheet1!E33/sheet!E51</f>
        <v>0.17447452208763439</v>
      </c>
      <c r="I8" s="35">
        <f>Sheet1!E33/Sheet1!E12</f>
        <v>6.3467984803381963E-2</v>
      </c>
      <c r="J8" s="35">
        <f>Sheet1!E12/sheet!E27</f>
        <v>0.94101914758028538</v>
      </c>
      <c r="K8" s="35">
        <f>Sheet1!E30/sheet!E27</f>
        <v>5.9724588958316997E-2</v>
      </c>
      <c r="L8" s="35">
        <f>Sheet1!E38</f>
        <v>1.4</v>
      </c>
      <c r="M8" s="29"/>
      <c r="N8" s="35">
        <f>sheet!E40/sheet!E27</f>
        <v>0.65768876599462034</v>
      </c>
      <c r="O8" s="35">
        <f>sheet!E51/sheet!E27</f>
        <v>0.34231123400537961</v>
      </c>
      <c r="P8" s="35">
        <f>sheet!E40/sheet!E51</f>
        <v>1.9213180890939863</v>
      </c>
      <c r="Q8" s="34">
        <f>Sheet1!E24/Sheet1!E26</f>
        <v>-8.9712120466512477</v>
      </c>
      <c r="R8" s="34">
        <f>ABS(Sheet2!E20/(Sheet1!E26+Sheet2!E30))</f>
        <v>2.2956011204035049</v>
      </c>
      <c r="S8" s="34">
        <f>sheet!E40/Sheet1!E43</f>
        <v>4.3014256307830268</v>
      </c>
      <c r="T8" s="34">
        <f>Sheet2!E20/sheet!E40</f>
        <v>0.18186283509927367</v>
      </c>
      <c r="U8" s="12"/>
      <c r="V8" s="34">
        <f>ABS(Sheet1!E15/sheet!E15)</f>
        <v>23.754594020532295</v>
      </c>
      <c r="W8" s="34">
        <f>Sheet1!E12/sheet!E14</f>
        <v>8.992594890375095</v>
      </c>
      <c r="X8" s="34">
        <f>Sheet1!E12/sheet!E27</f>
        <v>0.94101914758028538</v>
      </c>
      <c r="Y8" s="34">
        <f>Sheet1!E12/(sheet!E18-sheet!E35)</f>
        <v>44.888895770879273</v>
      </c>
      <c r="Z8" s="12"/>
      <c r="AA8" s="36" t="str">
        <f>Sheet1!E43</f>
        <v>588,792</v>
      </c>
      <c r="AB8" s="36" t="str">
        <f>Sheet3!E17</f>
        <v>15.6x</v>
      </c>
      <c r="AC8" s="36" t="str">
        <f>Sheet3!E18</f>
        <v>21.2x</v>
      </c>
      <c r="AD8" s="36" t="str">
        <f>Sheet3!E20</f>
        <v>-26.3x</v>
      </c>
      <c r="AE8" s="36" t="str">
        <f>Sheet3!E21</f>
        <v>3.2x</v>
      </c>
      <c r="AF8" s="36" t="str">
        <f>Sheet3!E22</f>
        <v>2.2x</v>
      </c>
      <c r="AG8" s="36" t="str">
        <f>Sheet3!E24</f>
        <v>29.1x</v>
      </c>
      <c r="AH8" s="36" t="str">
        <f>Sheet3!E25</f>
        <v>5.2x</v>
      </c>
      <c r="AI8" s="36">
        <f>Sheet3!E31</f>
        <v>1.29</v>
      </c>
      <c r="AK8" s="36">
        <f>Sheet3!E29</f>
        <v>4.7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0.86941499079437945</v>
      </c>
      <c r="C9" s="31">
        <f>(sheet!F18-sheet!F15)/sheet!F35</f>
        <v>0.73285785741398335</v>
      </c>
      <c r="D9" s="31">
        <f>sheet!F12/sheet!F35</f>
        <v>2.385124852337589E-2</v>
      </c>
      <c r="E9" s="31">
        <f>Sheet2!F20/sheet!F35</f>
        <v>1.1496472065641927</v>
      </c>
      <c r="F9" s="31">
        <f>sheet!F18/sheet!F35</f>
        <v>0.86941499079437945</v>
      </c>
      <c r="G9" s="29"/>
      <c r="H9" s="32">
        <f>Sheet1!F33/sheet!F51</f>
        <v>0.14440701724273566</v>
      </c>
      <c r="I9" s="32">
        <f>Sheet1!F33/Sheet1!F12</f>
        <v>8.0092658701826205E-2</v>
      </c>
      <c r="J9" s="32">
        <f>Sheet1!F12/sheet!F27</f>
        <v>0.58676585899120903</v>
      </c>
      <c r="K9" s="32">
        <f>Sheet1!F30/sheet!F27</f>
        <v>4.6995637682066785E-2</v>
      </c>
      <c r="L9" s="32">
        <f>Sheet1!F38</f>
        <v>1.19</v>
      </c>
      <c r="M9" s="29"/>
      <c r="N9" s="32">
        <f>sheet!F40/sheet!F27</f>
        <v>0.67456126039172182</v>
      </c>
      <c r="O9" s="32">
        <f>sheet!F51/sheet!F27</f>
        <v>0.32543873960827813</v>
      </c>
      <c r="P9" s="32">
        <f>sheet!F40/sheet!F51</f>
        <v>2.0727749290194311</v>
      </c>
      <c r="Q9" s="31">
        <f>Sheet1!F24/Sheet1!F26</f>
        <v>-6.6596762394252593</v>
      </c>
      <c r="R9" s="31">
        <f>ABS(Sheet2!F20/(Sheet1!F26+Sheet2!F30))</f>
        <v>0.577107318072139</v>
      </c>
      <c r="S9" s="31">
        <f>sheet!F40/Sheet1!F43</f>
        <v>4.3968115027412766</v>
      </c>
      <c r="T9" s="31">
        <f>Sheet2!F20/sheet!F40</f>
        <v>0.22363289639888775</v>
      </c>
      <c r="V9" s="31">
        <f>ABS(Sheet1!F15/sheet!F15)</f>
        <v>23.103846003974592</v>
      </c>
      <c r="W9" s="31">
        <f>Sheet1!F12/sheet!F14</f>
        <v>7.3285931059341989</v>
      </c>
      <c r="X9" s="31">
        <f>Sheet1!F12/sheet!F27</f>
        <v>0.58676585899120903</v>
      </c>
      <c r="Y9" s="31">
        <f>Sheet1!F12/(sheet!F18-sheet!F35)</f>
        <v>-34.24356849854663</v>
      </c>
      <c r="AA9" s="17" t="str">
        <f>Sheet1!F43</f>
        <v>659,182</v>
      </c>
      <c r="AB9" s="17" t="str">
        <f>Sheet3!F17</f>
        <v>12.7x</v>
      </c>
      <c r="AC9" s="17" t="str">
        <f>Sheet3!F18</f>
        <v>17.2x</v>
      </c>
      <c r="AD9" s="17" t="str">
        <f>Sheet3!F20</f>
        <v>-46.6x</v>
      </c>
      <c r="AE9" s="17" t="str">
        <f>Sheet3!F21</f>
        <v>2.8x</v>
      </c>
      <c r="AF9" s="17" t="str">
        <f>Sheet3!F22</f>
        <v>3.0x</v>
      </c>
      <c r="AG9" s="17" t="str">
        <f>Sheet3!F24</f>
        <v>32.6x</v>
      </c>
      <c r="AH9" s="17" t="str">
        <f>Sheet3!F25</f>
        <v>4.9x</v>
      </c>
      <c r="AI9" s="17">
        <f>Sheet3!F31</f>
        <v>1.5</v>
      </c>
      <c r="AK9" s="17">
        <f>Sheet3!F29</f>
        <v>4.3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1.0869529306865644</v>
      </c>
      <c r="C10" s="34">
        <f>(sheet!G18-sheet!G15)/sheet!G35</f>
        <v>0.88445445586371951</v>
      </c>
      <c r="D10" s="34">
        <f>sheet!G12/sheet!G35</f>
        <v>3.092965413674973E-2</v>
      </c>
      <c r="E10" s="34">
        <f>Sheet2!G20/sheet!G35</f>
        <v>0.77512037167394054</v>
      </c>
      <c r="F10" s="34">
        <f>sheet!G18/sheet!G35</f>
        <v>1.0869529306865644</v>
      </c>
      <c r="G10" s="29"/>
      <c r="H10" s="35">
        <f>Sheet1!G33/sheet!G51</f>
        <v>0.11775729456510642</v>
      </c>
      <c r="I10" s="35">
        <f>Sheet1!G33/Sheet1!G12</f>
        <v>8.6738318280361271E-2</v>
      </c>
      <c r="J10" s="35">
        <f>Sheet1!G12/sheet!G27</f>
        <v>0.50435337296379779</v>
      </c>
      <c r="K10" s="35">
        <f>Sheet1!G30/sheet!G27</f>
        <v>4.3746763389907649E-2</v>
      </c>
      <c r="L10" s="35">
        <f>Sheet1!G38</f>
        <v>1.21</v>
      </c>
      <c r="M10" s="29"/>
      <c r="N10" s="35">
        <f>sheet!G40/sheet!G27</f>
        <v>0.62850060752949233</v>
      </c>
      <c r="O10" s="35">
        <f>sheet!G51/sheet!G27</f>
        <v>0.37149939247050762</v>
      </c>
      <c r="P10" s="35">
        <f>sheet!G40/sheet!G51</f>
        <v>1.6917944423809181</v>
      </c>
      <c r="Q10" s="34">
        <f>Sheet1!G24/Sheet1!G26</f>
        <v>-5.9506910660781598</v>
      </c>
      <c r="R10" s="34">
        <f>ABS(Sheet2!G20/(Sheet1!G26+Sheet2!G30))</f>
        <v>0.24398668882045271</v>
      </c>
      <c r="S10" s="34">
        <f>sheet!G40/Sheet1!G43</f>
        <v>5.4909848143030375</v>
      </c>
      <c r="T10" s="34">
        <f>Sheet2!G20/sheet!G40</f>
        <v>0.13254123878614121</v>
      </c>
      <c r="U10" s="12"/>
      <c r="V10" s="34">
        <f>ABS(Sheet1!G15/sheet!G15)</f>
        <v>17.185351700100114</v>
      </c>
      <c r="W10" s="34">
        <f>Sheet1!G12/sheet!G14</f>
        <v>6.8667686586226688</v>
      </c>
      <c r="X10" s="34">
        <f>Sheet1!G12/sheet!G27</f>
        <v>0.50435337296379779</v>
      </c>
      <c r="Y10" s="34">
        <f>Sheet1!G12/(sheet!G18-sheet!G35)</f>
        <v>53.97133111696386</v>
      </c>
      <c r="Z10" s="12"/>
      <c r="AA10" s="36" t="str">
        <f>Sheet1!G43</f>
        <v>567,376</v>
      </c>
      <c r="AB10" s="36" t="str">
        <f>Sheet3!G17</f>
        <v>15.3x</v>
      </c>
      <c r="AC10" s="36" t="str">
        <f>Sheet3!G18</f>
        <v>22.6x</v>
      </c>
      <c r="AD10" s="36" t="str">
        <f>Sheet3!G20</f>
        <v>-48.3x</v>
      </c>
      <c r="AE10" s="36" t="str">
        <f>Sheet3!G21</f>
        <v>2.7x</v>
      </c>
      <c r="AF10" s="36" t="str">
        <f>Sheet3!G22</f>
        <v>3.7x</v>
      </c>
      <c r="AG10" s="36" t="str">
        <f>Sheet3!G24</f>
        <v>37.0x</v>
      </c>
      <c r="AH10" s="36" t="str">
        <f>Sheet3!G25</f>
        <v>4.1x</v>
      </c>
      <c r="AI10" s="36">
        <f>Sheet3!G31</f>
        <v>1.59</v>
      </c>
      <c r="AK10" s="36">
        <f>Sheet3!G29</f>
        <v>4.4000000000000004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1.5594608703748039</v>
      </c>
      <c r="C11" s="31">
        <f>(sheet!H18-sheet!H15)/sheet!H35</f>
        <v>1.3136853935573112</v>
      </c>
      <c r="D11" s="31">
        <f>sheet!H12/sheet!H35</f>
        <v>0.5426226292128854</v>
      </c>
      <c r="E11" s="31">
        <f>Sheet2!H20/sheet!H35</f>
        <v>0.8540436384433272</v>
      </c>
      <c r="F11" s="31">
        <f>sheet!H18/sheet!H35</f>
        <v>1.5594608703748039</v>
      </c>
      <c r="G11" s="29"/>
      <c r="H11" s="32">
        <f>Sheet1!H33/sheet!H51</f>
        <v>0.11693717530896067</v>
      </c>
      <c r="I11" s="32">
        <f>Sheet1!H33/Sheet1!H12</f>
        <v>8.4936761780097805E-2</v>
      </c>
      <c r="J11" s="32">
        <f>Sheet1!H12/sheet!H27</f>
        <v>0.58108420517904957</v>
      </c>
      <c r="K11" s="32">
        <f>Sheet1!H30/sheet!H27</f>
        <v>4.9355410709470408E-2</v>
      </c>
      <c r="L11" s="32">
        <f>Sheet1!H38</f>
        <v>1.53</v>
      </c>
      <c r="M11" s="29"/>
      <c r="N11" s="32">
        <f>sheet!H40/sheet!H27</f>
        <v>0.57793224798642451</v>
      </c>
      <c r="O11" s="32">
        <f>sheet!H51/sheet!H27</f>
        <v>0.42206775201357544</v>
      </c>
      <c r="P11" s="32">
        <f>sheet!H40/sheet!H51</f>
        <v>1.3692878577651577</v>
      </c>
      <c r="Q11" s="31">
        <f>Sheet1!H24/Sheet1!H26</f>
        <v>-7.3705293737895419</v>
      </c>
      <c r="R11" s="31">
        <f>ABS(Sheet2!H20/(Sheet1!H26+Sheet2!H30))</f>
        <v>0.14159186904563711</v>
      </c>
      <c r="S11" s="31">
        <f>sheet!H40/Sheet1!H43</f>
        <v>5.4549644005456814</v>
      </c>
      <c r="T11" s="31">
        <f>Sheet2!H20/sheet!H40</f>
        <v>0.15131664215894203</v>
      </c>
      <c r="V11" s="31">
        <f>ABS(Sheet1!H15/sheet!H15)</f>
        <v>18.330539602654383</v>
      </c>
      <c r="W11" s="31">
        <f>Sheet1!H12/sheet!H14</f>
        <v>7.835643450713925</v>
      </c>
      <c r="X11" s="31">
        <f>Sheet1!H12/sheet!H27</f>
        <v>0.58108420517904957</v>
      </c>
      <c r="Y11" s="31">
        <f>Sheet1!H12/(sheet!H18-sheet!H35)</f>
        <v>10.143452329655373</v>
      </c>
      <c r="AA11" s="17" t="str">
        <f>Sheet1!H43</f>
        <v>622,341</v>
      </c>
      <c r="AB11" s="17" t="str">
        <f>Sheet3!H17</f>
        <v>16.1x</v>
      </c>
      <c r="AC11" s="17" t="str">
        <f>Sheet3!H18</f>
        <v>22.9x</v>
      </c>
      <c r="AD11" s="17" t="str">
        <f>Sheet3!H20</f>
        <v>-31.6x</v>
      </c>
      <c r="AE11" s="17" t="str">
        <f>Sheet3!H21</f>
        <v>2.3x</v>
      </c>
      <c r="AF11" s="17" t="str">
        <f>Sheet3!H22</f>
        <v>3.0x</v>
      </c>
      <c r="AG11" s="17" t="str">
        <f>Sheet3!H24</f>
        <v>30.6x</v>
      </c>
      <c r="AH11" s="17" t="str">
        <f>Sheet3!H25</f>
        <v>3.7x</v>
      </c>
      <c r="AI11" s="17">
        <f>Sheet3!H31</f>
        <v>1.68</v>
      </c>
      <c r="AK11" s="17">
        <f>Sheet3!H29</f>
        <v>4.8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1.0016909552201971</v>
      </c>
      <c r="C12" s="34">
        <f>(sheet!I18-sheet!I15)/sheet!I35</f>
        <v>0.68227263296779594</v>
      </c>
      <c r="D12" s="34">
        <f>sheet!I12/sheet!I35</f>
        <v>0</v>
      </c>
      <c r="E12" s="34">
        <f>Sheet2!I20/sheet!I35</f>
        <v>0.81948137711827063</v>
      </c>
      <c r="F12" s="34">
        <f>sheet!I18/sheet!I35</f>
        <v>1.0016909552201971</v>
      </c>
      <c r="G12" s="29"/>
      <c r="H12" s="35">
        <f>Sheet1!I33/sheet!I51</f>
        <v>0.14380489588078305</v>
      </c>
      <c r="I12" s="35">
        <f>Sheet1!I33/Sheet1!I12</f>
        <v>9.0214773725138628E-2</v>
      </c>
      <c r="J12" s="35">
        <f>Sheet1!I12/sheet!I27</f>
        <v>0.67370815587406518</v>
      </c>
      <c r="K12" s="35">
        <f>Sheet1!I30/sheet!I27</f>
        <v>6.0778428838959224E-2</v>
      </c>
      <c r="L12" s="35">
        <f>Sheet1!I38</f>
        <v>1.94</v>
      </c>
      <c r="M12" s="29"/>
      <c r="N12" s="35">
        <f>sheet!I40/sheet!I27</f>
        <v>0.57735494006166743</v>
      </c>
      <c r="O12" s="35">
        <f>sheet!I51/sheet!I27</f>
        <v>0.42264505993833257</v>
      </c>
      <c r="P12" s="35">
        <f>sheet!I40/sheet!I51</f>
        <v>1.3660515519710754</v>
      </c>
      <c r="Q12" s="34">
        <f>Sheet1!I24/Sheet1!I26</f>
        <v>-9.2926961170599043</v>
      </c>
      <c r="R12" s="34">
        <f>ABS(Sheet2!I20/(Sheet1!I26+Sheet2!I30))</f>
        <v>0.8557985606620615</v>
      </c>
      <c r="S12" s="34">
        <f>sheet!I40/Sheet1!I43</f>
        <v>4.3669537570341328</v>
      </c>
      <c r="T12" s="34">
        <f>Sheet2!I20/sheet!I40</f>
        <v>0.1579284482308054</v>
      </c>
      <c r="U12" s="12"/>
      <c r="V12" s="34">
        <f>ABS(Sheet1!I15/sheet!I15)</f>
        <v>14.811815449404813</v>
      </c>
      <c r="W12" s="34">
        <f>Sheet1!I12/sheet!I14</f>
        <v>10.562371820497839</v>
      </c>
      <c r="X12" s="34">
        <f>Sheet1!I12/sheet!I27</f>
        <v>0.67370815587406518</v>
      </c>
      <c r="Y12" s="34">
        <f>Sheet1!I12/(sheet!I18-sheet!I35)</f>
        <v>3580.7626303127504</v>
      </c>
      <c r="Z12" s="12"/>
      <c r="AA12" s="36" t="str">
        <f>Sheet1!I43</f>
        <v>876,263</v>
      </c>
      <c r="AB12" s="36" t="str">
        <f>Sheet3!I17</f>
        <v>9.9x</v>
      </c>
      <c r="AC12" s="36" t="str">
        <f>Sheet3!I18</f>
        <v>13.6x</v>
      </c>
      <c r="AD12" s="36" t="str">
        <f>Sheet3!I20</f>
        <v>-12.0x</v>
      </c>
      <c r="AE12" s="36" t="str">
        <f>Sheet3!I21</f>
        <v>1.6x</v>
      </c>
      <c r="AF12" s="36" t="str">
        <f>Sheet3!I22</f>
        <v>1.8x</v>
      </c>
      <c r="AG12" s="36" t="str">
        <f>Sheet3!I24</f>
        <v>17.0x</v>
      </c>
      <c r="AH12" s="36" t="str">
        <f>Sheet3!I25</f>
        <v>2.1x</v>
      </c>
      <c r="AI12" s="36">
        <f>Sheet3!I31</f>
        <v>1.8</v>
      </c>
      <c r="AK12" s="36">
        <f>Sheet3!I29</f>
        <v>4.7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0.8033149685235893</v>
      </c>
      <c r="C13" s="31">
        <f>(sheet!J18-sheet!J15)/sheet!J35</f>
        <v>0.6886436439438357</v>
      </c>
      <c r="D13" s="31">
        <f>sheet!J12/sheet!J35</f>
        <v>1.1400789021752568E-2</v>
      </c>
      <c r="E13" s="31">
        <f>Sheet2!J20/sheet!J35</f>
        <v>1.0868756280899579</v>
      </c>
      <c r="F13" s="31">
        <f>sheet!J18/sheet!J35</f>
        <v>0.8033149685235893</v>
      </c>
      <c r="G13" s="29"/>
      <c r="H13" s="32">
        <f>Sheet1!J33/sheet!J51</f>
        <v>0.14526216243032158</v>
      </c>
      <c r="I13" s="32">
        <f>Sheet1!J33/Sheet1!J12</f>
        <v>0.12264820750903668</v>
      </c>
      <c r="J13" s="32">
        <f>Sheet1!J12/sheet!J27</f>
        <v>0.48134568898196317</v>
      </c>
      <c r="K13" s="32">
        <f>Sheet1!J30/sheet!J27</f>
        <v>5.9036185945840057E-2</v>
      </c>
      <c r="L13" s="32">
        <f>Sheet1!J38</f>
        <v>2.0699999999999998</v>
      </c>
      <c r="M13" s="29"/>
      <c r="N13" s="32">
        <f>sheet!J40/sheet!J27</f>
        <v>0.59358868849169066</v>
      </c>
      <c r="O13" s="32">
        <f>sheet!J51/sheet!J27</f>
        <v>0.40641131150830934</v>
      </c>
      <c r="P13" s="32">
        <f>sheet!J40/sheet!J51</f>
        <v>1.4605614353810976</v>
      </c>
      <c r="Q13" s="31">
        <f>Sheet1!J24/Sheet1!J26</f>
        <v>-5.5277671239612527</v>
      </c>
      <c r="R13" s="31">
        <f>ABS(Sheet2!J20/(Sheet1!J26+Sheet2!J30))</f>
        <v>0.82189492118765106</v>
      </c>
      <c r="S13" s="31">
        <f>sheet!J40/Sheet1!J43</f>
        <v>5.2960732465207068</v>
      </c>
      <c r="T13" s="31">
        <f>Sheet2!J20/sheet!J40</f>
        <v>0.19907352291990493</v>
      </c>
      <c r="V13" s="31">
        <f>ABS(Sheet1!J15/sheet!J15)</f>
        <v>27.889978864669839</v>
      </c>
      <c r="W13" s="31">
        <f>Sheet1!J12/sheet!J14</f>
        <v>7.4028207872906977</v>
      </c>
      <c r="X13" s="31">
        <f>Sheet1!J12/sheet!J27</f>
        <v>0.48134568898196317</v>
      </c>
      <c r="Y13" s="31">
        <f>Sheet1!J12/(sheet!J18-sheet!J35)</f>
        <v>-22.509534241119216</v>
      </c>
      <c r="AA13" s="17" t="str">
        <f>Sheet1!J43</f>
        <v>842,197</v>
      </c>
      <c r="AB13" s="17" t="str">
        <f>Sheet3!J17</f>
        <v>10.6x</v>
      </c>
      <c r="AC13" s="17" t="str">
        <f>Sheet3!J18</f>
        <v>14.4x</v>
      </c>
      <c r="AD13" s="17" t="str">
        <f>Sheet3!J20</f>
        <v>-54.7x</v>
      </c>
      <c r="AE13" s="17" t="str">
        <f>Sheet3!J21</f>
        <v>1.7x</v>
      </c>
      <c r="AF13" s="17" t="str">
        <f>Sheet3!J22</f>
        <v>2.7x</v>
      </c>
      <c r="AG13" s="17" t="str">
        <f>Sheet3!J24</f>
        <v>12.5x</v>
      </c>
      <c r="AH13" s="17" t="str">
        <f>Sheet3!J25</f>
        <v>2.4x</v>
      </c>
      <c r="AI13" s="17">
        <f>Sheet3!J31</f>
        <v>1.92</v>
      </c>
      <c r="AK13" s="17">
        <f>Sheet3!J29</f>
        <v>4.4000000000000004</v>
      </c>
      <c r="AL13" s="17">
        <f>Sheet3!J30</f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1.2962250463903684</v>
      </c>
      <c r="C14" s="34">
        <f>(sheet!K18-sheet!K15)/sheet!K35</f>
        <v>0.96994344984028891</v>
      </c>
      <c r="D14" s="34">
        <f>sheet!K12/sheet!K35</f>
        <v>5.8133243558451866E-3</v>
      </c>
      <c r="E14" s="34">
        <f>Sheet2!K20/sheet!K35</f>
        <v>1.3790323550275938</v>
      </c>
      <c r="F14" s="34">
        <f>sheet!K18/sheet!K35</f>
        <v>1.2962250463903684</v>
      </c>
      <c r="G14" s="29"/>
      <c r="H14" s="35">
        <f>Sheet1!K33/sheet!K51</f>
        <v>2.2464805259147444E-2</v>
      </c>
      <c r="I14" s="35">
        <f>Sheet1!K33/Sheet1!K12</f>
        <v>2.0590803018081267E-2</v>
      </c>
      <c r="J14" s="35">
        <f>Sheet1!K12/sheet!K27</f>
        <v>0.3983438998247425</v>
      </c>
      <c r="K14" s="35">
        <f>Sheet1!K30/sheet!K27</f>
        <v>8.2022207747455694E-3</v>
      </c>
      <c r="L14" s="35">
        <f>Sheet1!K38</f>
        <v>0.28000000000000003</v>
      </c>
      <c r="M14" s="29"/>
      <c r="N14" s="35">
        <f>sheet!K40/sheet!K27</f>
        <v>0.63488573882002797</v>
      </c>
      <c r="O14" s="35">
        <f>sheet!K51/sheet!K27</f>
        <v>0.36511426117997203</v>
      </c>
      <c r="P14" s="35">
        <f>sheet!K40/sheet!K51</f>
        <v>1.738868640102448</v>
      </c>
      <c r="Q14" s="34">
        <f>Sheet1!K24/Sheet1!K26</f>
        <v>-1.6110071666026293</v>
      </c>
      <c r="R14" s="34">
        <f>ABS(Sheet2!K20/(Sheet1!K26+Sheet2!K30))</f>
        <v>1.0164571489340961</v>
      </c>
      <c r="S14" s="34">
        <f>sheet!K40/Sheet1!K43</f>
        <v>5.8774367530605929</v>
      </c>
      <c r="T14" s="34">
        <f>Sheet2!K20/sheet!K40</f>
        <v>0.14332822785458674</v>
      </c>
      <c r="U14" s="12"/>
      <c r="V14" s="34">
        <f>ABS(Sheet1!K15/sheet!K15)</f>
        <v>12.72530293631735</v>
      </c>
      <c r="W14" s="34">
        <f>Sheet1!K12/sheet!K14</f>
        <v>6.7285129421539658</v>
      </c>
      <c r="X14" s="34">
        <f>Sheet1!K12/sheet!K27</f>
        <v>0.3983438998247425</v>
      </c>
      <c r="Y14" s="34">
        <f>Sheet1!K12/(sheet!K18-sheet!K35)</f>
        <v>20.379031821625716</v>
      </c>
      <c r="Z14" s="12"/>
      <c r="AA14" s="36" t="str">
        <f>Sheet1!K43</f>
        <v>816,917</v>
      </c>
      <c r="AB14" s="36" t="str">
        <f>Sheet3!K17</f>
        <v>9.4x</v>
      </c>
      <c r="AC14" s="36" t="str">
        <f>Sheet3!K18</f>
        <v>12.9x</v>
      </c>
      <c r="AD14" s="36" t="str">
        <f>Sheet3!K20</f>
        <v>-83.3x</v>
      </c>
      <c r="AE14" s="36" t="str">
        <f>Sheet3!K21</f>
        <v>1.3x</v>
      </c>
      <c r="AF14" s="36" t="str">
        <f>Sheet3!K22</f>
        <v>2.5x</v>
      </c>
      <c r="AG14" s="36" t="str">
        <f>Sheet3!K24</f>
        <v>30.0x</v>
      </c>
      <c r="AH14" s="36" t="str">
        <f>Sheet3!K25</f>
        <v>1.7x</v>
      </c>
      <c r="AI14" s="36">
        <f>Sheet3!K31</f>
        <v>1.92</v>
      </c>
      <c r="AK14" s="36">
        <f>Sheet3!K29</f>
        <v>4.3</v>
      </c>
      <c r="AL14" s="36">
        <f>Sheet3!K30</f>
        <v>5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1.2039182482455399</v>
      </c>
      <c r="C15" s="31">
        <f>(sheet!L18-sheet!L15)/sheet!L35</f>
        <v>0.89641703515711002</v>
      </c>
      <c r="D15" s="31">
        <f>sheet!L12/sheet!L35</f>
        <v>1.745971067704026E-2</v>
      </c>
      <c r="E15" s="31">
        <f>Sheet2!L20/sheet!L35</f>
        <v>0.63950188343616743</v>
      </c>
      <c r="F15" s="31">
        <f>sheet!L18/sheet!L35</f>
        <v>1.2039182482455399</v>
      </c>
      <c r="G15" s="29"/>
      <c r="H15" s="32">
        <f>Sheet1!L33/sheet!L51</f>
        <v>0.12199046219306345</v>
      </c>
      <c r="I15" s="32">
        <f>Sheet1!L33/Sheet1!L12</f>
        <v>6.5037535311598657E-2</v>
      </c>
      <c r="J15" s="32">
        <f>Sheet1!L12/sheet!L27</f>
        <v>0.61312649241000272</v>
      </c>
      <c r="K15" s="32">
        <f>Sheet1!L30/sheet!L27</f>
        <v>3.987623590059218E-2</v>
      </c>
      <c r="L15" s="32">
        <f>Sheet1!L38</f>
        <v>1.47</v>
      </c>
      <c r="M15" s="29"/>
      <c r="N15" s="32">
        <f>sheet!L40/sheet!L27</f>
        <v>0.67312005230799432</v>
      </c>
      <c r="O15" s="32">
        <f>sheet!L51/sheet!L27</f>
        <v>0.32687994769200568</v>
      </c>
      <c r="P15" s="32">
        <f>sheet!L40/sheet!L51</f>
        <v>2.0592271170522354</v>
      </c>
      <c r="Q15" s="31">
        <f>Sheet1!L24/Sheet1!L26</f>
        <v>-3.7214344542268134</v>
      </c>
      <c r="R15" s="31">
        <f>ABS(Sheet2!L20/(Sheet1!L26+Sheet2!L30))</f>
        <v>0.67009650214168648</v>
      </c>
      <c r="S15" s="31">
        <f>sheet!L40/Sheet1!L43</f>
        <v>6.121604979009903</v>
      </c>
      <c r="T15" s="31">
        <f>Sheet2!L20/sheet!L40</f>
        <v>0.10668262230954094</v>
      </c>
      <c r="V15" s="31">
        <f>ABS(Sheet1!L15/sheet!L15)</f>
        <v>14.033134332611422</v>
      </c>
      <c r="W15" s="31">
        <f>Sheet1!L12/sheet!L14</f>
        <v>6.6428213533754432</v>
      </c>
      <c r="X15" s="31">
        <f>Sheet1!L12/sheet!L27</f>
        <v>0.61312649241000272</v>
      </c>
      <c r="Y15" s="31">
        <f>Sheet1!L12/(sheet!L18-sheet!L35)</f>
        <v>26.776240942369569</v>
      </c>
      <c r="AA15" s="17" t="str">
        <f>Sheet1!L43</f>
        <v>893,993</v>
      </c>
      <c r="AB15" s="17" t="str">
        <f>Sheet3!L17</f>
        <v>13.5x</v>
      </c>
      <c r="AC15" s="17" t="str">
        <f>Sheet3!L18</f>
        <v>20.8x</v>
      </c>
      <c r="AD15" s="17" t="str">
        <f>Sheet3!L20</f>
        <v>42.0x</v>
      </c>
      <c r="AE15" s="17" t="str">
        <f>Sheet3!L21</f>
        <v>1.6x</v>
      </c>
      <c r="AF15" s="17" t="str">
        <f>Sheet3!L22</f>
        <v>2.5x</v>
      </c>
      <c r="AG15" s="17" t="str">
        <f>Sheet3!L24</f>
        <v>39.5x</v>
      </c>
      <c r="AH15" s="17" t="str">
        <f>Sheet3!L25</f>
        <v>2.4x</v>
      </c>
      <c r="AI15" s="17">
        <f>Sheet3!L31</f>
        <v>1.92</v>
      </c>
      <c r="AK15" s="17">
        <f>Sheet3!L29</f>
        <v>4.3</v>
      </c>
      <c r="AL15" s="17">
        <f>Sheet3!L30</f>
        <v>6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1.1081331081331081</v>
      </c>
      <c r="C16" s="34">
        <f>(sheet!M18-sheet!M15)/sheet!M35</f>
        <v>0.80724980724980722</v>
      </c>
      <c r="D16" s="34">
        <f>sheet!M12/sheet!M35</f>
        <v>0</v>
      </c>
      <c r="E16" s="34">
        <f>Sheet2!M20/sheet!M35</f>
        <v>0.92532792532792529</v>
      </c>
      <c r="F16" s="34">
        <f>sheet!M18/sheet!M35</f>
        <v>1.1081331081331081</v>
      </c>
      <c r="G16" s="29"/>
      <c r="H16" s="35">
        <f>Sheet1!M33/sheet!M51</f>
        <v>0.11646934277876878</v>
      </c>
      <c r="I16" s="35">
        <f>Sheet1!M33/Sheet1!M12</f>
        <v>4.6499097833028788E-2</v>
      </c>
      <c r="J16" s="35">
        <f>Sheet1!M12/sheet!M27</f>
        <v>0.82400421185903017</v>
      </c>
      <c r="K16" s="35">
        <f>Sheet1!M30/sheet!M27</f>
        <v>3.831545246206082E-2</v>
      </c>
      <c r="L16" s="35">
        <f>Sheet1!M38</f>
        <v>1.48</v>
      </c>
      <c r="M16" s="29"/>
      <c r="N16" s="35">
        <f>sheet!M40/sheet!M27</f>
        <v>0.67102542567926848</v>
      </c>
      <c r="O16" s="35">
        <f>sheet!M51/sheet!M27</f>
        <v>0.32897457432073152</v>
      </c>
      <c r="P16" s="35">
        <f>sheet!M40/sheet!M51</f>
        <v>2.0397485947502338</v>
      </c>
      <c r="Q16" s="34">
        <f>Sheet1!M24/Sheet1!M26</f>
        <v>-3.7936671718311676</v>
      </c>
      <c r="R16" s="34">
        <f>ABS(Sheet2!M20/(Sheet1!M26+Sheet2!M30))</f>
        <v>0.80559117767150634</v>
      </c>
      <c r="S16" s="34">
        <f>sheet!M40/Sheet1!M43</f>
        <v>5.6317570148750811</v>
      </c>
      <c r="T16" s="34">
        <f>Sheet2!M20/sheet!M40</f>
        <v>0.16094121338446382</v>
      </c>
      <c r="U16" s="12"/>
      <c r="V16" s="34">
        <f>ABS(Sheet1!M15/sheet!M15)</f>
        <v>19.557243180904205</v>
      </c>
      <c r="W16" s="34">
        <f>Sheet1!M12/sheet!M14</f>
        <v>9.9610782456075988</v>
      </c>
      <c r="X16" s="34">
        <f>Sheet1!M12/sheet!M27</f>
        <v>0.82400421185903017</v>
      </c>
      <c r="Y16" s="34">
        <f>Sheet1!M12/(sheet!M18-sheet!M35)</f>
        <v>65.292029260262822</v>
      </c>
      <c r="Z16" s="12"/>
      <c r="AA16" s="36" t="str">
        <f>Sheet1!M43</f>
        <v>1,020,902</v>
      </c>
      <c r="AB16" s="36" t="str">
        <f>Sheet3!M17</f>
        <v>10.9x</v>
      </c>
      <c r="AC16" s="36" t="str">
        <f>Sheet3!M18</f>
        <v>14.1x</v>
      </c>
      <c r="AD16" s="36" t="str">
        <f>Sheet3!M20</f>
        <v>146.3x</v>
      </c>
      <c r="AE16" s="36" t="str">
        <f>Sheet3!M21</f>
        <v>1.7x</v>
      </c>
      <c r="AF16" s="36" t="str">
        <f>Sheet3!M22</f>
        <v>1.6x</v>
      </c>
      <c r="AG16" s="36" t="str">
        <f>Sheet3!M24</f>
        <v>22.1x</v>
      </c>
      <c r="AH16" s="36" t="str">
        <f>Sheet3!M25</f>
        <v>2.6x</v>
      </c>
      <c r="AI16" s="36">
        <f>Sheet3!M31</f>
        <v>1.92</v>
      </c>
      <c r="AK16" s="36">
        <f>Sheet3!M29</f>
        <v>4.3</v>
      </c>
      <c r="AL16" s="36">
        <f>Sheet3!M30</f>
        <v>4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2023-05-02T21:35:39Z</dcterms:created>
  <dcterms:modified xsi:type="dcterms:W3CDTF">2023-05-06T17:48:40Z</dcterms:modified>
  <cp:category/>
  <dc:identifier/>
  <cp:version/>
</cp:coreProperties>
</file>