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4" documentId="8_{AB110D13-13AC-4398-95B8-CE52E3897548}" xr6:coauthVersionLast="47" xr6:coauthVersionMax="47" xr10:uidLastSave="{68F6D86C-4CE7-4739-9A0F-E6F74848DD1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<sst xmlns="http://schemas.openxmlformats.org/spreadsheetml/2006/main" count="1311" uniqueCount="987">
  <si>
    <t>Bausch Health Companies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</si>
  <si>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</si>
  <si>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</si>
  <si>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</si>
  <si>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</si>
  <si>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</si>
  <si>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</si>
  <si>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</si>
  <si>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</si>
  <si>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</si>
  <si>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</si>
  <si>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</si>
  <si>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</si>
  <si>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</si>
  <si>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</si>
  <si>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</si>
  <si>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</si>
  <si>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</si>
  <si>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</si>
  <si>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</si>
  <si>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</si>
  <si>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</si>
  <si>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</si>
  <si>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</si>
  <si>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</si>
  <si>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</si>
  <si>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637,734.708</t>
  </si>
  <si>
    <t>373,593.382</t>
  </si>
  <si>
    <t>828,325.56</t>
  </si>
  <si>
    <t>727,808.44</t>
  </si>
  <si>
    <t>905,176.8</t>
  </si>
  <si>
    <t>984,150.58</t>
  </si>
  <si>
    <t>4,211,003.07</t>
  </si>
  <si>
    <t>769,814.1</t>
  </si>
  <si>
    <t>735,956.46</t>
  </si>
  <si>
    <t>763,627.8</t>
  </si>
  <si>
    <t>Short Term Investments</t>
  </si>
  <si>
    <t>26,771.472</t>
  </si>
  <si>
    <t>49,797.01</t>
  </si>
  <si>
    <t>22,199.68</t>
  </si>
  <si>
    <t/>
  </si>
  <si>
    <t>Accounts Receivable, Net</t>
  </si>
  <si>
    <t>1,780,940.304</t>
  </si>
  <si>
    <t>2,403,921.706</t>
  </si>
  <si>
    <t>3,728,158.76</t>
  </si>
  <si>
    <t>3,379,877.94</t>
  </si>
  <si>
    <t>2,677,814.7</t>
  </si>
  <si>
    <t>2,545,687.7</t>
  </si>
  <si>
    <t>2,387,923.11</t>
  </si>
  <si>
    <t>2,006,606.34</t>
  </si>
  <si>
    <t>2,244,540.75</t>
  </si>
  <si>
    <t>2,423,570.5</t>
  </si>
  <si>
    <t>Inventory</t>
  </si>
  <si>
    <t>938,063.88</t>
  </si>
  <si>
    <t>1,029,755.844</t>
  </si>
  <si>
    <t>1,744,062.36</t>
  </si>
  <si>
    <t>1,424,732.02</t>
  </si>
  <si>
    <t>1,317,535.12</t>
  </si>
  <si>
    <t>1,274,891.32</t>
  </si>
  <si>
    <t>1,437,428.43</t>
  </si>
  <si>
    <t>1,392,027.48</t>
  </si>
  <si>
    <t>1,255,678.29</t>
  </si>
  <si>
    <t>1,475,805.5</t>
  </si>
  <si>
    <t>Prepaid Expenses</t>
  </si>
  <si>
    <t>338,042.952</t>
  </si>
  <si>
    <t>703,874.946</t>
  </si>
  <si>
    <t>1,313,943.56</t>
  </si>
  <si>
    <t>934,602.72</t>
  </si>
  <si>
    <t>969,293.49</t>
  </si>
  <si>
    <t>940,471.22</t>
  </si>
  <si>
    <t>999,837.3</t>
  </si>
  <si>
    <t>1,072,650.06</t>
  </si>
  <si>
    <t>909,197.07</t>
  </si>
  <si>
    <t>1,034,417.8</t>
  </si>
  <si>
    <t>Other Current Assets</t>
  </si>
  <si>
    <t>406,671.408</t>
  </si>
  <si>
    <t>223,854.931</t>
  </si>
  <si>
    <t>4,162.44</t>
  </si>
  <si>
    <t>350,476.02</t>
  </si>
  <si>
    <t>96,803.63</t>
  </si>
  <si>
    <t>2,729.96</t>
  </si>
  <si>
    <t>12,984.9</t>
  </si>
  <si>
    <t>1,556,169.66</t>
  </si>
  <si>
    <t>1,944,847.14</t>
  </si>
  <si>
    <t>52,804.05</t>
  </si>
  <si>
    <t>Total Current Assets</t>
  </si>
  <si>
    <t>4,128,224.724</t>
  </si>
  <si>
    <t>4,784,797.819</t>
  </si>
  <si>
    <t>7,640,852.36</t>
  </si>
  <si>
    <t>6,817,497.14</t>
  </si>
  <si>
    <t>5,966,623.74</t>
  </si>
  <si>
    <t>5,747,930.78</t>
  </si>
  <si>
    <t>9,049,176.81</t>
  </si>
  <si>
    <t>6,797,267.64</t>
  </si>
  <si>
    <t>7,090,219.71</t>
  </si>
  <si>
    <t>5,750,225.65</t>
  </si>
  <si>
    <t>Property Plant And Equipment, Net</t>
  </si>
  <si>
    <t>1,311,164.712</t>
  </si>
  <si>
    <t>1,519,735.261</t>
  </si>
  <si>
    <t>2,000,746.16</t>
  </si>
  <si>
    <t>1,761,779.84</t>
  </si>
  <si>
    <t>1,763,837.57</t>
  </si>
  <si>
    <t>1,846,817.94</t>
  </si>
  <si>
    <t>2,255,477.13</t>
  </si>
  <si>
    <t>2,323,438.92</t>
  </si>
  <si>
    <t>2,333,057.85</t>
  </si>
  <si>
    <t>2,465,542.95</t>
  </si>
  <si>
    <t>Real Estate Owned</t>
  </si>
  <si>
    <t>Capitalized / Purchased Software</t>
  </si>
  <si>
    <t>Long-term Investments</t>
  </si>
  <si>
    <t>Goodwill</t>
  </si>
  <si>
    <t>10,360,240.956</t>
  </si>
  <si>
    <t>10,841,156.498</t>
  </si>
  <si>
    <t>25,741,916.44</t>
  </si>
  <si>
    <t>21,208,499.08</t>
  </si>
  <si>
    <t>19,603,363.67</t>
  </si>
  <si>
    <t>17,938,567.16</t>
  </si>
  <si>
    <t>17,043,979.74</t>
  </si>
  <si>
    <t>16,597,446.48</t>
  </si>
  <si>
    <t>15,752,250.21</t>
  </si>
  <si>
    <t>15,634,060.65</t>
  </si>
  <si>
    <t>Other Intangibles</t>
  </si>
  <si>
    <t>13,649,413.752</t>
  </si>
  <si>
    <t>13,060,597.653</t>
  </si>
  <si>
    <t>32,027,200.84</t>
  </si>
  <si>
    <t>25,357,812.88</t>
  </si>
  <si>
    <t>19,123,117.09</t>
  </si>
  <si>
    <t>16,381,124.98</t>
  </si>
  <si>
    <t>13,245,896.49</t>
  </si>
  <si>
    <t>10,745,586.9</t>
  </si>
  <si>
    <t>8,785,954.44</t>
  </si>
  <si>
    <t>7,852,910</t>
  </si>
  <si>
    <t>Other Long-term Assets</t>
  </si>
  <si>
    <t>266,014.944</t>
  </si>
  <si>
    <t>256,396.698</t>
  </si>
  <si>
    <t>527,242.4</t>
  </si>
  <si>
    <t>3,306,022.84</t>
  </si>
  <si>
    <t>683,911.36</t>
  </si>
  <si>
    <t>2,436,489.3</t>
  </si>
  <si>
    <t>2,376,236.7</t>
  </si>
  <si>
    <t>3,234,491.64</t>
  </si>
  <si>
    <t>2,965,322.85</t>
  </si>
  <si>
    <t>3,074,820.45</t>
  </si>
  <si>
    <t>Total Assets</t>
  </si>
  <si>
    <t>29,715,059.088</t>
  </si>
  <si>
    <t>30,462,683.929</t>
  </si>
  <si>
    <t>67,937,958.2</t>
  </si>
  <si>
    <t>58,451,611.78</t>
  </si>
  <si>
    <t>47,140,853.43</t>
  </si>
  <si>
    <t>44,350,930.16</t>
  </si>
  <si>
    <t>43,970,766.87</t>
  </si>
  <si>
    <t>39,698,231.58</t>
  </si>
  <si>
    <t>36,926,805.06</t>
  </si>
  <si>
    <t>34,777,559.7</t>
  </si>
  <si>
    <t>Accounts Payable</t>
  </si>
  <si>
    <t>347,391.72</t>
  </si>
  <si>
    <t>460,911.86</t>
  </si>
  <si>
    <t>602,166.32</t>
  </si>
  <si>
    <t>435,073.68</t>
  </si>
  <si>
    <t>458,874.35</t>
  </si>
  <si>
    <t>561,006.78</t>
  </si>
  <si>
    <t>653,140.47</t>
  </si>
  <si>
    <t>428,805.54</t>
  </si>
  <si>
    <t>514,663.71</t>
  </si>
  <si>
    <t>705,407.95</t>
  </si>
  <si>
    <t>Accrued Expenses</t>
  </si>
  <si>
    <t>1,198,554.552</t>
  </si>
  <si>
    <t>1,446,545.237</t>
  </si>
  <si>
    <t>2,392,015.52</t>
  </si>
  <si>
    <t>1,922,918.24</t>
  </si>
  <si>
    <t>2,108,307.63</t>
  </si>
  <si>
    <t>2,160,763.34</t>
  </si>
  <si>
    <t>3,770,814.96</t>
  </si>
  <si>
    <t>3,913,963.92</t>
  </si>
  <si>
    <t>4,377,802.86</t>
  </si>
  <si>
    <t>2,460,127.15</t>
  </si>
  <si>
    <t>Short-term Borrowings</t>
  </si>
  <si>
    <t>12,854.556</t>
  </si>
  <si>
    <t>7,180.034</t>
  </si>
  <si>
    <t>Current Portion of LT Debt</t>
  </si>
  <si>
    <t>217,571.328</t>
  </si>
  <si>
    <t>1,042.263</t>
  </si>
  <si>
    <t>1,141,896.04</t>
  </si>
  <si>
    <t>1,342.82</t>
  </si>
  <si>
    <t>262,752.71</t>
  </si>
  <si>
    <t>311,215.44</t>
  </si>
  <si>
    <t>1,602,336.66</t>
  </si>
  <si>
    <t>584,906.4</t>
  </si>
  <si>
    <t>Current Portion of Capital Lease Obligations</t>
  </si>
  <si>
    <t>68,819.97</t>
  </si>
  <si>
    <t>66,165.84</t>
  </si>
  <si>
    <t>63,226.5</t>
  </si>
  <si>
    <t>67,697.5</t>
  </si>
  <si>
    <t>Other Current Liabilities</t>
  </si>
  <si>
    <t>892,807.344</t>
  </si>
  <si>
    <t>1,220,837.394</t>
  </si>
  <si>
    <t>3,213,403.68</t>
  </si>
  <si>
    <t>2,486,902.64</t>
  </si>
  <si>
    <t>2,535,752.23</t>
  </si>
  <si>
    <t>2,203,077.72</t>
  </si>
  <si>
    <t>2,017,853.46</t>
  </si>
  <si>
    <t>1,842,464.16</t>
  </si>
  <si>
    <t>1,617,333.87</t>
  </si>
  <si>
    <t>1,517,777.95</t>
  </si>
  <si>
    <t>Total Current Liabilities</t>
  </si>
  <si>
    <t>2,669,179.5</t>
  </si>
  <si>
    <t>3,136,516.788</t>
  </si>
  <si>
    <t>7,371,681.24</t>
  </si>
  <si>
    <t>4,846,237.38</t>
  </si>
  <si>
    <t>5,365,686.92</t>
  </si>
  <si>
    <t>5,236,063.28</t>
  </si>
  <si>
    <t>8,112,965.52</t>
  </si>
  <si>
    <t>6,251,399.46</t>
  </si>
  <si>
    <t>6,573,026.94</t>
  </si>
  <si>
    <t>5,335,916.95</t>
  </si>
  <si>
    <t>Long-term Debt</t>
  </si>
  <si>
    <t>18,233,178.444</t>
  </si>
  <si>
    <t>17,635,089.96</t>
  </si>
  <si>
    <t>41,992,082.2</t>
  </si>
  <si>
    <t>40,076,462.9</t>
  </si>
  <si>
    <t>31,725,189.65</t>
  </si>
  <si>
    <t>32,864,623.46</t>
  </si>
  <si>
    <t>32,022,061.89</t>
  </si>
  <si>
    <t>30,442,648.5</t>
  </si>
  <si>
    <t>28,646,662.62</t>
  </si>
  <si>
    <t>27,531,219.3</t>
  </si>
  <si>
    <t>Capital Leases</t>
  </si>
  <si>
    <t>311,637.6</t>
  </si>
  <si>
    <t>288,839.34</t>
  </si>
  <si>
    <t>270,609.42</t>
  </si>
  <si>
    <t>249,126.8</t>
  </si>
  <si>
    <t>Other Non-current Liabilities</t>
  </si>
  <si>
    <t>3,253,052.556</t>
  </si>
  <si>
    <t>3,435,530.462</t>
  </si>
  <si>
    <t>10,209,077.84</t>
  </si>
  <si>
    <t>9,154,003.94</t>
  </si>
  <si>
    <t>2,577,239.5</t>
  </si>
  <si>
    <t>2,407,824.72</t>
  </si>
  <si>
    <t>2,049,017.22</t>
  </si>
  <si>
    <t>1,945,530.18</t>
  </si>
  <si>
    <t>1,479,500.1</t>
  </si>
  <si>
    <t>1,309,269.65</t>
  </si>
  <si>
    <t>Total Liabilities</t>
  </si>
  <si>
    <t>24,155,410.5</t>
  </si>
  <si>
    <t>24,207,137.21</t>
  </si>
  <si>
    <t>59,572,841.28</t>
  </si>
  <si>
    <t>54,076,704.22</t>
  </si>
  <si>
    <t>39,668,116.07</t>
  </si>
  <si>
    <t>40,508,511.46</t>
  </si>
  <si>
    <t>42,495,682.23</t>
  </si>
  <si>
    <t>38,928,417.48</t>
  </si>
  <si>
    <t>36,969,799.08</t>
  </si>
  <si>
    <t>34,425,532.7</t>
  </si>
  <si>
    <t>Common Stock</t>
  </si>
  <si>
    <t>8,818,862.832</t>
  </si>
  <si>
    <t>9,668,958.044</t>
  </si>
  <si>
    <t>13,731,889.56</t>
  </si>
  <si>
    <t>13,479,227.16</t>
  </si>
  <si>
    <t>12,685,047.1</t>
  </si>
  <si>
    <t>13,814,962.58</t>
  </si>
  <si>
    <t>13,208,240.28</t>
  </si>
  <si>
    <t>13,013,039.34</t>
  </si>
  <si>
    <t>13,046,156.01</t>
  </si>
  <si>
    <t>14,068,894.45</t>
  </si>
  <si>
    <t>Additional Paid In Capital</t>
  </si>
  <si>
    <t>243,067.968</t>
  </si>
  <si>
    <t>282,453.273</t>
  </si>
  <si>
    <t>423,181.4</t>
  </si>
  <si>
    <t>471,329.82</t>
  </si>
  <si>
    <t>477,732.2</t>
  </si>
  <si>
    <t>563,736.74</t>
  </si>
  <si>
    <t>557,052.21</t>
  </si>
  <si>
    <t>577,678.68</t>
  </si>
  <si>
    <t>584,212.86</t>
  </si>
  <si>
    <t>215,278.05</t>
  </si>
  <si>
    <t>Retained Earnings</t>
  </si>
  <si>
    <t>-3,482,947.26</t>
  </si>
  <si>
    <t>-2,776,820.246</t>
  </si>
  <si>
    <t>-3,815,570</t>
  </si>
  <si>
    <t>-6,887,323.78</t>
  </si>
  <si>
    <t>-3,425,842.75</t>
  </si>
  <si>
    <t>-7,731,246.72</t>
  </si>
  <si>
    <t>-9,676,347.48</t>
  </si>
  <si>
    <t>-10,195,901.46</t>
  </si>
  <si>
    <t>-11,331,453.33</t>
  </si>
  <si>
    <t>-12,437,384.7</t>
  </si>
  <si>
    <t>Treasury Stock</t>
  </si>
  <si>
    <t>Other Common Equity Adj</t>
  </si>
  <si>
    <t>-141,081.408</t>
  </si>
  <si>
    <t>-1,060,676.313</t>
  </si>
  <si>
    <t>-2,139,494.16</t>
  </si>
  <si>
    <t>-2,830,664.56</t>
  </si>
  <si>
    <t>-2,383,632.24</t>
  </si>
  <si>
    <t>-2,916,962.26</t>
  </si>
  <si>
    <t>-2,708,650.14</t>
  </si>
  <si>
    <t>-2,714,071.86</t>
  </si>
  <si>
    <t>-2,432,955.72</t>
  </si>
  <si>
    <t>-2,783,721.2</t>
  </si>
  <si>
    <t>Common Equity</t>
  </si>
  <si>
    <t>5,437,902.132</t>
  </si>
  <si>
    <t>6,113,914.758</t>
  </si>
  <si>
    <t>8,200,006.8</t>
  </si>
  <si>
    <t>4,232,568.64</t>
  </si>
  <si>
    <t>7,353,304.31</t>
  </si>
  <si>
    <t>3,730,490.34</t>
  </si>
  <si>
    <t>1,380,294.87</t>
  </si>
  <si>
    <t>680,744.7</t>
  </si>
  <si>
    <t>-134,040.18</t>
  </si>
  <si>
    <t>-936,933.4</t>
  </si>
  <si>
    <t>Total Preferred Equity</t>
  </si>
  <si>
    <t>Minority Interest, Total</t>
  </si>
  <si>
    <t>121,746.456</t>
  </si>
  <si>
    <t>141,631.961</t>
  </si>
  <si>
    <t>165,110.12</t>
  </si>
  <si>
    <t>142,338.92</t>
  </si>
  <si>
    <t>119,433.05</t>
  </si>
  <si>
    <t>111,928.36</t>
  </si>
  <si>
    <t>94,789.77</t>
  </si>
  <si>
    <t>89,069.4</t>
  </si>
  <si>
    <t>91,046.16</t>
  </si>
  <si>
    <t>1,288,960.4</t>
  </si>
  <si>
    <t>Other Equity</t>
  </si>
  <si>
    <t>Total Equity</t>
  </si>
  <si>
    <t>5,559,648.588</t>
  </si>
  <si>
    <t>6,255,546.719</t>
  </si>
  <si>
    <t>8,365,116.92</t>
  </si>
  <si>
    <t>4,374,907.56</t>
  </si>
  <si>
    <t>7,472,737.36</t>
  </si>
  <si>
    <t>3,842,418.7</t>
  </si>
  <si>
    <t>1,475,084.64</t>
  </si>
  <si>
    <t>-42,994.02</t>
  </si>
  <si>
    <t>352,027</t>
  </si>
  <si>
    <t>Total Liabilities And Equity</t>
  </si>
  <si>
    <t>Cash And Short Term Investments</t>
  </si>
  <si>
    <t>664,506.18</t>
  </si>
  <si>
    <t>423,390.392</t>
  </si>
  <si>
    <t>850,525.24</t>
  </si>
  <si>
    <t>Total Debt</t>
  </si>
  <si>
    <t>18,463,604.328</t>
  </si>
  <si>
    <t>17,643,312.257</t>
  </si>
  <si>
    <t>43,156,177.92</t>
  </si>
  <si>
    <t>40,077,805.72</t>
  </si>
  <si>
    <t>31,987,942.36</t>
  </si>
  <si>
    <t>33,175,838.9</t>
  </si>
  <si>
    <t>34,004,856.12</t>
  </si>
  <si>
    <t>30,797,653.68</t>
  </si>
  <si>
    <t>28,980,498.54</t>
  </si>
  <si>
    <t>28,432,950</t>
  </si>
  <si>
    <t>Income Statement</t>
  </si>
  <si>
    <t>Revenue</t>
  </si>
  <si>
    <t>6,125,142.816</t>
  </si>
  <si>
    <t>9,496,174</t>
  </si>
  <si>
    <t>14,488,066.16</t>
  </si>
  <si>
    <t>12,990,440.68</t>
  </si>
  <si>
    <t>10,967,725.56</t>
  </si>
  <si>
    <t>11,438,532.4</t>
  </si>
  <si>
    <t>11,168,312.49</t>
  </si>
  <si>
    <t>10,213,715.34</t>
  </si>
  <si>
    <t>10,665,046.02</t>
  </si>
  <si>
    <t>10,999,489.8</t>
  </si>
  <si>
    <t>Revenue Growth (YoY)</t>
  </si>
  <si>
    <t>65.7%</t>
  </si>
  <si>
    <t>42.2%</t>
  </si>
  <si>
    <t>27.3%</t>
  </si>
  <si>
    <t>-7.4%</t>
  </si>
  <si>
    <t>-9.8%</t>
  </si>
  <si>
    <t>-3.9%</t>
  </si>
  <si>
    <t>2.6%</t>
  </si>
  <si>
    <t>-6.7%</t>
  </si>
  <si>
    <t>5.1%</t>
  </si>
  <si>
    <t>-3.7%</t>
  </si>
  <si>
    <t>Cost of Revenues</t>
  </si>
  <si>
    <t>-1,624,029.732</t>
  </si>
  <si>
    <t>-2,551,228.21</t>
  </si>
  <si>
    <t>-3,393,776.08</t>
  </si>
  <si>
    <t>-3,455,075.86</t>
  </si>
  <si>
    <t>-3,203,320.12</t>
  </si>
  <si>
    <t>-3,209,067.98</t>
  </si>
  <si>
    <t>-3,051,451.5</t>
  </si>
  <si>
    <t>-2,861,672.58</t>
  </si>
  <si>
    <t>-3,027,284.82</t>
  </si>
  <si>
    <t>-3,200,737.8</t>
  </si>
  <si>
    <t>Gross Profit</t>
  </si>
  <si>
    <t>4,501,113.084</t>
  </si>
  <si>
    <t>6,944,945.79</t>
  </si>
  <si>
    <t>11,094,290.08</t>
  </si>
  <si>
    <t>9,535,364.82</t>
  </si>
  <si>
    <t>7,764,405.44</t>
  </si>
  <si>
    <t>8,229,464.42</t>
  </si>
  <si>
    <t>8,116,860.99</t>
  </si>
  <si>
    <t>7,352,042.76</t>
  </si>
  <si>
    <t>7,637,761.2</t>
  </si>
  <si>
    <t>7,798,752</t>
  </si>
  <si>
    <t>Gross Profit Margin</t>
  </si>
  <si>
    <t>73.5%</t>
  </si>
  <si>
    <t>73.1%</t>
  </si>
  <si>
    <t>76.6%</t>
  </si>
  <si>
    <t>73.4%</t>
  </si>
  <si>
    <t>70.8%</t>
  </si>
  <si>
    <t>71.9%</t>
  </si>
  <si>
    <t>72.7%</t>
  </si>
  <si>
    <t>72.0%</t>
  </si>
  <si>
    <t>71.6%</t>
  </si>
  <si>
    <t>70.9%</t>
  </si>
  <si>
    <t>R&amp;D Expenses</t>
  </si>
  <si>
    <t>-166,578.048</t>
  </si>
  <si>
    <t>-308,046.62</t>
  </si>
  <si>
    <t>-610,491.2</t>
  </si>
  <si>
    <t>-629,782.58</t>
  </si>
  <si>
    <t>-463,903.11</t>
  </si>
  <si>
    <t>-603,321.16</t>
  </si>
  <si>
    <t>-670,020.84</t>
  </si>
  <si>
    <t>-617,123.7</t>
  </si>
  <si>
    <t>-598,122.69</t>
  </si>
  <si>
    <t>-717,593.5</t>
  </si>
  <si>
    <t>Selling and Marketing Expense</t>
  </si>
  <si>
    <t>-294,273.72</t>
  </si>
  <si>
    <t>-503,760.45</t>
  </si>
  <si>
    <t>-904,636.96</t>
  </si>
  <si>
    <t>-757,350.48</t>
  </si>
  <si>
    <t>-580,821.78</t>
  </si>
  <si>
    <t>-656,555.38</t>
  </si>
  <si>
    <t>-706,378.56</t>
  </si>
  <si>
    <t>-573,861.42</t>
  </si>
  <si>
    <t>-651,232.95</t>
  </si>
  <si>
    <t>-701,346.1</t>
  </si>
  <si>
    <t>General &amp; Admin Expenses</t>
  </si>
  <si>
    <t>Other Inc / (Exp)</t>
  </si>
  <si>
    <t>-4,548,175.632</t>
  </si>
  <si>
    <t>-3,793,837.32</t>
  </si>
  <si>
    <t>-7,631,140</t>
  </si>
  <si>
    <t>-8,963,323.5</t>
  </si>
  <si>
    <t>-6,610,305.02</t>
  </si>
  <si>
    <t>-10,354,738.28</t>
  </si>
  <si>
    <t>-7,048,203.72</t>
  </si>
  <si>
    <t>-5,414,147.1</t>
  </si>
  <si>
    <t>-5,888,916.21</t>
  </si>
  <si>
    <t>-4,591,244.45</t>
  </si>
  <si>
    <t>Operating Expenses</t>
  </si>
  <si>
    <t>-5,009,027.4</t>
  </si>
  <si>
    <t>-4,605,644.39</t>
  </si>
  <si>
    <t>-9,146,268.16</t>
  </si>
  <si>
    <t>-10,350,456.56</t>
  </si>
  <si>
    <t>-7,655,029.91</t>
  </si>
  <si>
    <t>-11,614,614.82</t>
  </si>
  <si>
    <t>-8,424,603.12</t>
  </si>
  <si>
    <t>-6,605,132.22</t>
  </si>
  <si>
    <t>-7,138,271.85</t>
  </si>
  <si>
    <t>-6,010,184.05</t>
  </si>
  <si>
    <t>Operating Income</t>
  </si>
  <si>
    <t>-507,914.316</t>
  </si>
  <si>
    <t>2,339,301.4</t>
  </si>
  <si>
    <t>1,948,021.92</t>
  </si>
  <si>
    <t>-815,091.74</t>
  </si>
  <si>
    <t>109,375.53</t>
  </si>
  <si>
    <t>-3,385,150.4</t>
  </si>
  <si>
    <t>-307,742.13</t>
  </si>
  <si>
    <t>746,910.54</t>
  </si>
  <si>
    <t>499,489.35</t>
  </si>
  <si>
    <t>1,788,567.95</t>
  </si>
  <si>
    <t>Net Interest Expenses</t>
  </si>
  <si>
    <t>-888,451.668</t>
  </si>
  <si>
    <t>-1,118,695.62</t>
  </si>
  <si>
    <t>-2,163,081.32</t>
  </si>
  <si>
    <t>-2,454,674.96</t>
  </si>
  <si>
    <t>-2,298,143.32</t>
  </si>
  <si>
    <t>-2,284,976.52</t>
  </si>
  <si>
    <t>-2,077,584</t>
  </si>
  <si>
    <t>-1,935,350.82</t>
  </si>
  <si>
    <t>-1,794,368.07</t>
  </si>
  <si>
    <t>-1,963,227.5</t>
  </si>
  <si>
    <t>EBT, Incl. Unusual Items</t>
  </si>
  <si>
    <t>-1,396,365.984</t>
  </si>
  <si>
    <t>1,220,605.78</t>
  </si>
  <si>
    <t>-215,059.4</t>
  </si>
  <si>
    <t>-3,269,766.7</t>
  </si>
  <si>
    <t>-2,188,767.79</t>
  </si>
  <si>
    <t>-5,670,126.92</t>
  </si>
  <si>
    <t>-2,385,326.13</t>
  </si>
  <si>
    <t>-1,188,440.28</t>
  </si>
  <si>
    <t>-1,294,878.72</t>
  </si>
  <si>
    <t>-174,659.55</t>
  </si>
  <si>
    <t>Earnings of Discontinued Ops.</t>
  </si>
  <si>
    <t>Income Tax Expense</t>
  </si>
  <si>
    <t>478,911.888</t>
  </si>
  <si>
    <t>-201,504.18</t>
  </si>
  <si>
    <t>-184,534.84</t>
  </si>
  <si>
    <t>36,256.14</t>
  </si>
  <si>
    <t>5,211,052.55</t>
  </si>
  <si>
    <t>13,649.8</t>
  </si>
  <si>
    <t>70,118.46</t>
  </si>
  <si>
    <t>477,157.5</t>
  </si>
  <si>
    <t>110,014.11</t>
  </si>
  <si>
    <t>-112,377.85</t>
  </si>
  <si>
    <t>Net Income to Company</t>
  </si>
  <si>
    <t>-917,454.096</t>
  </si>
  <si>
    <t>1,019,101.6</t>
  </si>
  <si>
    <t>-399,594.24</t>
  </si>
  <si>
    <t>-3,233,510.56</t>
  </si>
  <si>
    <t>3,022,284.76</t>
  </si>
  <si>
    <t>-5,656,477.12</t>
  </si>
  <si>
    <t>-2,315,207.67</t>
  </si>
  <si>
    <t>-711,282.78</t>
  </si>
  <si>
    <t>-1,184,864.61</t>
  </si>
  <si>
    <t>-287,037.4</t>
  </si>
  <si>
    <t>Minority Interest in Earnings</t>
  </si>
  <si>
    <t>-2,655.9</t>
  </si>
  <si>
    <t>1,158.07</t>
  </si>
  <si>
    <t>-5,549.92</t>
  </si>
  <si>
    <t>-1,342.82</t>
  </si>
  <si>
    <t>-5,459.92</t>
  </si>
  <si>
    <t>-6,492.45</t>
  </si>
  <si>
    <t>-1,272.42</t>
  </si>
  <si>
    <t>-13,909.83</t>
  </si>
  <si>
    <t>-17,601.35</t>
  </si>
  <si>
    <t>Net Income to Stockholders</t>
  </si>
  <si>
    <t>-920,109.996</t>
  </si>
  <si>
    <t>1,020,259.67</t>
  </si>
  <si>
    <t>-405,144.16</t>
  </si>
  <si>
    <t>-3,234,853.38</t>
  </si>
  <si>
    <t>-5,661,937.04</t>
  </si>
  <si>
    <t>-2,321,700.12</t>
  </si>
  <si>
    <t>-712,555.2</t>
  </si>
  <si>
    <t>-1,198,774.44</t>
  </si>
  <si>
    <t>-304,638.75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</si>
  <si>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</si>
  <si>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</si>
  <si>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</si>
  <si>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</si>
  <si>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</si>
  <si>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321,000</t>
  </si>
  <si>
    <t>335,400</t>
  </si>
  <si>
    <t>342,700</t>
  </si>
  <si>
    <t>347,300</t>
  </si>
  <si>
    <t>350,200</t>
  </si>
  <si>
    <t>351,300</t>
  </si>
  <si>
    <t>352,100</t>
  </si>
  <si>
    <t>355,000</t>
  </si>
  <si>
    <t>358,900</t>
  </si>
  <si>
    <t>362,000</t>
  </si>
  <si>
    <t>Weighted Average Diluted Shares Out.</t>
  </si>
  <si>
    <t>341,500</t>
  </si>
  <si>
    <t>351,800</t>
  </si>
  <si>
    <t>EBITDA</t>
  </si>
  <si>
    <t>3,025,282.572</t>
  </si>
  <si>
    <t>4,530,369.84</t>
  </si>
  <si>
    <t>7,083,085.4</t>
  </si>
  <si>
    <t>5,466,620.22</t>
  </si>
  <si>
    <t>4,290,789.47</t>
  </si>
  <si>
    <t>4,530,368.62</t>
  </si>
  <si>
    <t>4,436,940.33</t>
  </si>
  <si>
    <t>3,992,853.96</t>
  </si>
  <si>
    <t>4,122,367.8</t>
  </si>
  <si>
    <t>3,896,668.1</t>
  </si>
  <si>
    <t>EBIT</t>
  </si>
  <si>
    <t>1,527,567.444</t>
  </si>
  <si>
    <t>2,661,244.86</t>
  </si>
  <si>
    <t>3,660,172.24</t>
  </si>
  <si>
    <t>1,618,098.1</t>
  </si>
  <si>
    <t>697,740.45</t>
  </si>
  <si>
    <t>682,490</t>
  </si>
  <si>
    <t>1,742,573.58</t>
  </si>
  <si>
    <t>1,670,687.46</t>
  </si>
  <si>
    <t>2,159,817.24</t>
  </si>
  <si>
    <t>2,009,261.8</t>
  </si>
  <si>
    <t>Revenue (Reported)</t>
  </si>
  <si>
    <t>6,129,392.256</t>
  </si>
  <si>
    <t>9,503,122.42</t>
  </si>
  <si>
    <t>14,495,003.56</t>
  </si>
  <si>
    <t>Operating Income (Reported)</t>
  </si>
  <si>
    <t>-435,036.42</t>
  </si>
  <si>
    <t>2,317,298.07</t>
  </si>
  <si>
    <t>2,118,681.96</t>
  </si>
  <si>
    <t>-760,036.12</t>
  </si>
  <si>
    <t>128,233.38</t>
  </si>
  <si>
    <t>-3,254,112.32</t>
  </si>
  <si>
    <t>-263,593.47</t>
  </si>
  <si>
    <t>860,155.92</t>
  </si>
  <si>
    <t>569,038.5</t>
  </si>
  <si>
    <t>614,693.3</t>
  </si>
  <si>
    <t>Operating Income (Adjusted)</t>
  </si>
  <si>
    <t>Cash Flow Statement</t>
  </si>
  <si>
    <t>Depreciation &amp; Amortization (CF)</t>
  </si>
  <si>
    <t>1,497,715.128</t>
  </si>
  <si>
    <t>1,869,124.98</t>
  </si>
  <si>
    <t>3,422,913.16</t>
  </si>
  <si>
    <t>3,848,522.12</t>
  </si>
  <si>
    <t>3,593,049.02</t>
  </si>
  <si>
    <t>3,847,878.62</t>
  </si>
  <si>
    <t>2,694,366.75</t>
  </si>
  <si>
    <t>2,322,166.5</t>
  </si>
  <si>
    <t>1,962,550.56</t>
  </si>
  <si>
    <t>1,887,406.3</t>
  </si>
  <si>
    <t>Amortization of Deferred Charges (CF)</t>
  </si>
  <si>
    <t>95,081.22</t>
  </si>
  <si>
    <t>81,064.9</t>
  </si>
  <si>
    <t>201,184.6</t>
  </si>
  <si>
    <t>158,452.76</t>
  </si>
  <si>
    <t>189,835.69</t>
  </si>
  <si>
    <t>107,833.42</t>
  </si>
  <si>
    <t>81,804.87</t>
  </si>
  <si>
    <t>77,617.62</t>
  </si>
  <si>
    <t>69,549.15</t>
  </si>
  <si>
    <t>134,041.05</t>
  </si>
  <si>
    <t>Stock-Based Comp</t>
  </si>
  <si>
    <t>104,642.46</t>
  </si>
  <si>
    <t>113,490.86</t>
  </si>
  <si>
    <t>221,565.3</t>
  </si>
  <si>
    <t>118,753.26</t>
  </si>
  <si>
    <t>132,445.98</t>
  </si>
  <si>
    <t>133,604.1</t>
  </si>
  <si>
    <t>161,859.84</t>
  </si>
  <si>
    <t>170,597.7</t>
  </si>
  <si>
    <t>Change In Accounts Receivable</t>
  </si>
  <si>
    <t>-319,345.416</t>
  </si>
  <si>
    <t>-662,416.04</t>
  </si>
  <si>
    <t>-868,562.48</t>
  </si>
  <si>
    <t>-45,655.88</t>
  </si>
  <si>
    <t>524,248.23</t>
  </si>
  <si>
    <t>294,835.68</t>
  </si>
  <si>
    <t>50,641.11</t>
  </si>
  <si>
    <t>216,311.4</t>
  </si>
  <si>
    <t>-289,577.37</t>
  </si>
  <si>
    <t>-77,175.15</t>
  </si>
  <si>
    <t>Change In Inventories</t>
  </si>
  <si>
    <t>-130,351.572</t>
  </si>
  <si>
    <t>-223,507.51</t>
  </si>
  <si>
    <t>-382,944.48</t>
  </si>
  <si>
    <t>-220,222.48</t>
  </si>
  <si>
    <t>8,800.33</t>
  </si>
  <si>
    <t>-6,824.9</t>
  </si>
  <si>
    <t>-271,384.41</t>
  </si>
  <si>
    <t>-97,976.34</t>
  </si>
  <si>
    <t>-20,232.48</t>
  </si>
  <si>
    <t>-268,082.1</t>
  </si>
  <si>
    <t>Change in Other Net Operating Assets</t>
  </si>
  <si>
    <t>129,076.74</t>
  </si>
  <si>
    <t>-127,387.7</t>
  </si>
  <si>
    <t>-126,260.68</t>
  </si>
  <si>
    <t>311,534.24</t>
  </si>
  <si>
    <t>41,487.27</t>
  </si>
  <si>
    <t>-98,278.56</t>
  </si>
  <si>
    <t>1,298.49</t>
  </si>
  <si>
    <t>15,269.04</t>
  </si>
  <si>
    <t>-5,058.12</t>
  </si>
  <si>
    <t>-89,360.7</t>
  </si>
  <si>
    <t>Other Operating Activities</t>
  </si>
  <si>
    <t>650,270.556</t>
  </si>
  <si>
    <t>606,828.68</t>
  </si>
  <si>
    <t>867,175</t>
  </si>
  <si>
    <t>1,763,122.66</t>
  </si>
  <si>
    <t>-4,610,115.73</t>
  </si>
  <si>
    <t>3,446,574.5</t>
  </si>
  <si>
    <t>1,581,560.82</t>
  </si>
  <si>
    <t>-540,778.5</t>
  </si>
  <si>
    <t>1,122,902.64</t>
  </si>
  <si>
    <t>-2,438,463.95</t>
  </si>
  <si>
    <t>Cash from Operations</t>
  </si>
  <si>
    <t>1,106,979.12</t>
  </si>
  <si>
    <t>2,677,457.84</t>
  </si>
  <si>
    <t>3,131,542.36</t>
  </si>
  <si>
    <t>2,802,465.34</t>
  </si>
  <si>
    <t>2,878,965.1</t>
  </si>
  <si>
    <t>2,048,834.98</t>
  </si>
  <si>
    <t>1,949,033.49</t>
  </si>
  <si>
    <t>1,413,658.62</t>
  </si>
  <si>
    <t>1,803,219.78</t>
  </si>
  <si>
    <t>-985,675.6</t>
  </si>
  <si>
    <t>Capital Expenditures</t>
  </si>
  <si>
    <t>-122,490.108</t>
  </si>
  <si>
    <t>-338,156.44</t>
  </si>
  <si>
    <t>-326,057.8</t>
  </si>
  <si>
    <t>-315,562.7</t>
  </si>
  <si>
    <t>-214,979.49</t>
  </si>
  <si>
    <t>-214,301.86</t>
  </si>
  <si>
    <t>-350,592.3</t>
  </si>
  <si>
    <t>-384,270.84</t>
  </si>
  <si>
    <t>-340,158.57</t>
  </si>
  <si>
    <t>-295,161.1</t>
  </si>
  <si>
    <t>Cash Acquisitions</t>
  </si>
  <si>
    <t>-5,581,108.26</t>
  </si>
  <si>
    <t>-1,276,193.14</t>
  </si>
  <si>
    <t>-21,447,665.84</t>
  </si>
  <si>
    <t>-25,513.58</t>
  </si>
  <si>
    <t>6,824.9</t>
  </si>
  <si>
    <t>-233,728.2</t>
  </si>
  <si>
    <t>-60,927.75</t>
  </si>
  <si>
    <t>Other Investing Activities</t>
  </si>
  <si>
    <t>-12,217.14</t>
  </si>
  <si>
    <t>1,498,542.58</t>
  </si>
  <si>
    <t>160,947.68</t>
  </si>
  <si>
    <t>173,223.78</t>
  </si>
  <si>
    <t>3,844,487.02</t>
  </si>
  <si>
    <t>-60,059.12</t>
  </si>
  <si>
    <t>40,253.19</t>
  </si>
  <si>
    <t>52,169.22</t>
  </si>
  <si>
    <t>857,351.34</t>
  </si>
  <si>
    <t>-54,158</t>
  </si>
  <si>
    <t>Cash from Investing</t>
  </si>
  <si>
    <t>-5,715,815.508</t>
  </si>
  <si>
    <t>-115,807</t>
  </si>
  <si>
    <t>-21,612,775.96</t>
  </si>
  <si>
    <t>-167,852.5</t>
  </si>
  <si>
    <t>3,629,507.53</t>
  </si>
  <si>
    <t>-267,536.08</t>
  </si>
  <si>
    <t>-544,067.31</t>
  </si>
  <si>
    <t>-332,101.62</t>
  </si>
  <si>
    <t>517,192.77</t>
  </si>
  <si>
    <t>-410,246.85</t>
  </si>
  <si>
    <t>Dividends Paid (Ex Special Dividends)</t>
  </si>
  <si>
    <t>Special Dividend Paid</t>
  </si>
  <si>
    <t>Long-Term Debt Issued</t>
  </si>
  <si>
    <t>8,908,313.544</t>
  </si>
  <si>
    <t>1,887,654.1</t>
  </si>
  <si>
    <t>24,720,731.16</t>
  </si>
  <si>
    <t>1,638,240.4</t>
  </si>
  <si>
    <t>11,847,758.56</t>
  </si>
  <si>
    <t>12,208,381.12</t>
  </si>
  <si>
    <t>7,739,000.4</t>
  </si>
  <si>
    <t>4,396,211.1</t>
  </si>
  <si>
    <t>2,655,513</t>
  </si>
  <si>
    <t>9,255,602.2</t>
  </si>
  <si>
    <t>Long-Term Debt Repaid</t>
  </si>
  <si>
    <t>-6,720,701.832</t>
  </si>
  <si>
    <t>-4,502,576.16</t>
  </si>
  <si>
    <t>-7,184,371.44</t>
  </si>
  <si>
    <t>-3,271,109.52</t>
  </si>
  <si>
    <t>-17,855,869.57</t>
  </si>
  <si>
    <t>-13,787,662.98</t>
  </si>
  <si>
    <t>-5,721,146.94</t>
  </si>
  <si>
    <t>-7,178,993.64</t>
  </si>
  <si>
    <t>-4,349,983.2</t>
  </si>
  <si>
    <t>-10,623,091.7</t>
  </si>
  <si>
    <t>Repurchase of Common Stock</t>
  </si>
  <si>
    <t>-128,651.796</t>
  </si>
  <si>
    <t>-50,955.08</t>
  </si>
  <si>
    <t>-221,996.8</t>
  </si>
  <si>
    <t>-14,771.02</t>
  </si>
  <si>
    <t>-5,028.76</t>
  </si>
  <si>
    <t>-13,649.8</t>
  </si>
  <si>
    <t>-51,939.6</t>
  </si>
  <si>
    <t>-38,172.6</t>
  </si>
  <si>
    <t>-65,755.56</t>
  </si>
  <si>
    <t>-41,972.45</t>
  </si>
  <si>
    <t>Other Financing Activities</t>
  </si>
  <si>
    <t>2,219,907.456</t>
  </si>
  <si>
    <t>-182,975.06</t>
  </si>
  <si>
    <t>1,588,664.6</t>
  </si>
  <si>
    <t>-988,315.52</t>
  </si>
  <si>
    <t>-226,294.2</t>
  </si>
  <si>
    <t>-253,886.28</t>
  </si>
  <si>
    <t>-92,192.79</t>
  </si>
  <si>
    <t>-153,008.13</t>
  </si>
  <si>
    <t>767,689.65</t>
  </si>
  <si>
    <t>Cash from Financing</t>
  </si>
  <si>
    <t>4,278,867.372</t>
  </si>
  <si>
    <t>-2,848,852.2</t>
  </si>
  <si>
    <t>18,903,027.52</t>
  </si>
  <si>
    <t>-2,635,955.66</t>
  </si>
  <si>
    <t>-6,239,433.97</t>
  </si>
  <si>
    <t>-1,846,817.94</t>
  </si>
  <si>
    <t>1,873,721.07</t>
  </si>
  <si>
    <t>-2,918,931.48</t>
  </si>
  <si>
    <t>-1,913,233.89</t>
  </si>
  <si>
    <t>-641,772.3</t>
  </si>
  <si>
    <t>Beginning Cash (CF)</t>
  </si>
  <si>
    <t>913,122.675</t>
  </si>
  <si>
    <t>374,056.61</t>
  </si>
  <si>
    <t>1,001,980.43</t>
  </si>
  <si>
    <t>986,880.54</t>
  </si>
  <si>
    <t>4,212,301.56</t>
  </si>
  <si>
    <t>2,310,714.72</t>
  </si>
  <si>
    <t>2,679,539.07</t>
  </si>
  <si>
    <t>Foreign Exchange Rate Adjustments</t>
  </si>
  <si>
    <t>-5,524.272</t>
  </si>
  <si>
    <t>-33,584.03</t>
  </si>
  <si>
    <t>-41,624.4</t>
  </si>
  <si>
    <t>-72,512.28</t>
  </si>
  <si>
    <t>51,544.79</t>
  </si>
  <si>
    <t>-35,489.48</t>
  </si>
  <si>
    <t>-5,193.96</t>
  </si>
  <si>
    <t>20,358.72</t>
  </si>
  <si>
    <t>-24,026.07</t>
  </si>
  <si>
    <t>-31,140.85</t>
  </si>
  <si>
    <t>Additions / Reductions</t>
  </si>
  <si>
    <t>-269,863.695</t>
  </si>
  <si>
    <t>-230,094.068</t>
  </si>
  <si>
    <t>495,893.35</t>
  </si>
  <si>
    <t>-28,004.84</t>
  </si>
  <si>
    <t>222,627.2</t>
  </si>
  <si>
    <t>20,389.59</t>
  </si>
  <si>
    <t>3,230,614.98</t>
  </si>
  <si>
    <t>-1,921,945.56</t>
  </si>
  <si>
    <t>392,850.42</t>
  </si>
  <si>
    <t>-1,848,213.77</t>
  </si>
  <si>
    <t>Ending Cash (CF)</t>
  </si>
  <si>
    <t>800,184.45</t>
  </si>
  <si>
    <t>Levered Free Cash Flow</t>
  </si>
  <si>
    <t>984,489.012</t>
  </si>
  <si>
    <t>2,805,484.56</t>
  </si>
  <si>
    <t>2,663,985.61</t>
  </si>
  <si>
    <t>1,834,533.12</t>
  </si>
  <si>
    <t>1,598,441.19</t>
  </si>
  <si>
    <t>1,029,387.78</t>
  </si>
  <si>
    <t>1,463,061.21</t>
  </si>
  <si>
    <t>-1,280,836.7</t>
  </si>
  <si>
    <t>Cash Interest Paid</t>
  </si>
  <si>
    <t>693,614.844</t>
  </si>
  <si>
    <t>1,081,637.38</t>
  </si>
  <si>
    <t>1,760,712.12</t>
  </si>
  <si>
    <t>2,306,964.76</t>
  </si>
  <si>
    <t>2,147,280.52</t>
  </si>
  <si>
    <t>2,272,691.7</t>
  </si>
  <si>
    <t>1,995,779.13</t>
  </si>
  <si>
    <t>1,875,547.08</t>
  </si>
  <si>
    <t>1,794,368.07</t>
  </si>
  <si>
    <t>2,085,083</t>
  </si>
  <si>
    <t>Valuation Ratios</t>
  </si>
  <si>
    <t>Price Close (Split Adjusted)</t>
  </si>
  <si>
    <t>Market Cap</t>
  </si>
  <si>
    <t>41,528,366.693</t>
  </si>
  <si>
    <t>55,631,495.3</t>
  </si>
  <si>
    <t>48,390,165.484</t>
  </si>
  <si>
    <t>6,778,778.722</t>
  </si>
  <si>
    <t>9,098,101.995</t>
  </si>
  <si>
    <t>8,817,793.27</t>
  </si>
  <si>
    <t>13,692,242.055</t>
  </si>
  <si>
    <t>9,396,957.024</t>
  </si>
  <si>
    <t>12,545,556.656</t>
  </si>
  <si>
    <t>3,076,894.515</t>
  </si>
  <si>
    <t>Total Enterprise Value (TEV)</t>
  </si>
  <si>
    <t>59,503,969.58</t>
  </si>
  <si>
    <t>73,632,419.573</t>
  </si>
  <si>
    <t>89,417,532.84</t>
  </si>
  <si>
    <t>46,918,354.162</t>
  </si>
  <si>
    <t>42,126,997.675</t>
  </si>
  <si>
    <t>41,361,646.43</t>
  </si>
  <si>
    <t>43,691,256.525</t>
  </si>
  <si>
    <t>39,214,847.304</t>
  </si>
  <si>
    <t>40,032,645.266</t>
  </si>
  <si>
    <t>32,440,008.165</t>
  </si>
  <si>
    <t>Enterprise Value (EV)</t>
  </si>
  <si>
    <t>32,463,459.472</t>
  </si>
  <si>
    <t>EV/EBITDA</t>
  </si>
  <si>
    <t>23.7x</t>
  </si>
  <si>
    <t>16.9x</t>
  </si>
  <si>
    <t>13.0x</t>
  </si>
  <si>
    <t>8.0x</t>
  </si>
  <si>
    <t>9.4x</t>
  </si>
  <si>
    <t>9.1x</t>
  </si>
  <si>
    <t>10.0x</t>
  </si>
  <si>
    <t>9.8x</t>
  </si>
  <si>
    <t>9.7x</t>
  </si>
  <si>
    <t>8.3x</t>
  </si>
  <si>
    <t>EV / EBIT</t>
  </si>
  <si>
    <t>51.1x</t>
  </si>
  <si>
    <t>30.0x</t>
  </si>
  <si>
    <t>22.8x</t>
  </si>
  <si>
    <t>23.3x</t>
  </si>
  <si>
    <t>40.1x</t>
  </si>
  <si>
    <t>120.7x</t>
  </si>
  <si>
    <t>27.1x</t>
  </si>
  <si>
    <t>24.7x</t>
  </si>
  <si>
    <t>19.1x</t>
  </si>
  <si>
    <t>16.2x</t>
  </si>
  <si>
    <t>EV / LTM EBITDA - CAPEX</t>
  </si>
  <si>
    <t>24.5x</t>
  </si>
  <si>
    <t>18.2x</t>
  </si>
  <si>
    <t>13.6x</t>
  </si>
  <si>
    <t>8.5x</t>
  </si>
  <si>
    <t>9.5x</t>
  </si>
  <si>
    <t>10.8x</t>
  </si>
  <si>
    <t>10.9x</t>
  </si>
  <si>
    <t>10.5x</t>
  </si>
  <si>
    <t>9.0x</t>
  </si>
  <si>
    <t>EV / Free Cash Flow</t>
  </si>
  <si>
    <t>29.6x</t>
  </si>
  <si>
    <t>22.2x</t>
  </si>
  <si>
    <t>16.7x</t>
  </si>
  <si>
    <t>10.2x</t>
  </si>
  <si>
    <t>6.8x</t>
  </si>
  <si>
    <t>11.3x</t>
  </si>
  <si>
    <t>11.8x</t>
  </si>
  <si>
    <t>8.9x</t>
  </si>
  <si>
    <t>EV / Invested Capital</t>
  </si>
  <si>
    <t>2.5x</t>
  </si>
  <si>
    <t>3.0x</t>
  </si>
  <si>
    <t>1.7x</t>
  </si>
  <si>
    <t>1.0x</t>
  </si>
  <si>
    <t>1.1x</t>
  </si>
  <si>
    <t>1.3x</t>
  </si>
  <si>
    <t>1.2x</t>
  </si>
  <si>
    <t>1.4x</t>
  </si>
  <si>
    <t>EV / Revenue</t>
  </si>
  <si>
    <t>12.1x</t>
  </si>
  <si>
    <t>7.9x</t>
  </si>
  <si>
    <t>6.5x</t>
  </si>
  <si>
    <t>3.5x</t>
  </si>
  <si>
    <t>3.7x</t>
  </si>
  <si>
    <t>3.6x</t>
  </si>
  <si>
    <t>4.0x</t>
  </si>
  <si>
    <t>3.8x</t>
  </si>
  <si>
    <t>P/E Ratio</t>
  </si>
  <si>
    <t>-36.2x</t>
  </si>
  <si>
    <t>95.6x</t>
  </si>
  <si>
    <t>58.5x</t>
  </si>
  <si>
    <t>-2.2x</t>
  </si>
  <si>
    <t>5.3x</t>
  </si>
  <si>
    <t>-2.0x</t>
  </si>
  <si>
    <t>-17.1x</t>
  </si>
  <si>
    <t>-3.8x</t>
  </si>
  <si>
    <t>-8.5x</t>
  </si>
  <si>
    <t>-11.5x</t>
  </si>
  <si>
    <t>Price/Book</t>
  </si>
  <si>
    <t>5.5x</t>
  </si>
  <si>
    <t>2.0x</t>
  </si>
  <si>
    <t>4.2x</t>
  </si>
  <si>
    <t>12.6x</t>
  </si>
  <si>
    <t>-48.6x</t>
  </si>
  <si>
    <t>-3.7x</t>
  </si>
  <si>
    <t>Price / Operating Cash Flow</t>
  </si>
  <si>
    <t>47.1x</t>
  </si>
  <si>
    <t>27.3x</t>
  </si>
  <si>
    <t>14.1x</t>
  </si>
  <si>
    <t>2.3x</t>
  </si>
  <si>
    <t>3.3x</t>
  </si>
  <si>
    <t>6.6x</t>
  </si>
  <si>
    <t>7.8x</t>
  </si>
  <si>
    <t>-3.6x</t>
  </si>
  <si>
    <t>Price / LTM Sales</t>
  </si>
  <si>
    <t>6.0x</t>
  </si>
  <si>
    <t>0.5x</t>
  </si>
  <si>
    <t>0.8x</t>
  </si>
  <si>
    <t>0.9x</t>
  </si>
  <si>
    <t>0.3x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</si>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</sst>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F7C95A5-1A60-53F4-E2DA-198A37DE798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40</v>
      </c>
      <c r="I13" s="3" t="s">
        <v>40</v>
      </c>
      <c r="J13" s="3" t="s">
        <v>40</v>
      </c>
      <c r="K13" s="3" t="s">
        <v>40</v>
      </c>
      <c r="L13" s="3" t="s">
        <v>40</v>
      </c>
      <c r="M13" s="3" t="s">
        <v>40</v>
      </c>
    </row>
    <row r="14" spans="3:13" ht="12.75" x14ac:dyDescent="0.2">
      <c r="C14" s="3" t="s">
        <v>41</v>
      </c>
      <c r="D14" s="3" t="s">
        <v>42</v>
      </c>
      <c r="E14" s="3" t="s">
        <v>43</v>
      </c>
      <c r="F14" s="3" t="s">
        <v>44</v>
      </c>
      <c r="G14" s="3" t="s">
        <v>45</v>
      </c>
      <c r="H14" s="3" t="s">
        <v>46</v>
      </c>
      <c r="I14" s="3" t="s">
        <v>47</v>
      </c>
      <c r="J14" s="3" t="s">
        <v>48</v>
      </c>
      <c r="K14" s="3" t="s">
        <v>49</v>
      </c>
      <c r="L14" s="3" t="s">
        <v>50</v>
      </c>
      <c r="M14" s="3" t="s">
        <v>51</v>
      </c>
    </row>
    <row r="15" spans="3:13" ht="12.75" x14ac:dyDescent="0.2">
      <c r="C15" s="3" t="s">
        <v>52</v>
      </c>
      <c r="D15" s="3" t="s">
        <v>53</v>
      </c>
      <c r="E15" s="3" t="s">
        <v>54</v>
      </c>
      <c r="F15" s="3" t="s">
        <v>55</v>
      </c>
      <c r="G15" s="3" t="s">
        <v>56</v>
      </c>
      <c r="H15" s="3" t="s">
        <v>57</v>
      </c>
      <c r="I15" s="3" t="s">
        <v>58</v>
      </c>
      <c r="J15" s="3" t="s">
        <v>59</v>
      </c>
      <c r="K15" s="3" t="s">
        <v>60</v>
      </c>
      <c r="L15" s="3" t="s">
        <v>61</v>
      </c>
      <c r="M15" s="3" t="s">
        <v>62</v>
      </c>
    </row>
    <row r="16" spans="3:13" ht="12.75" x14ac:dyDescent="0.2">
      <c r="C16" s="3" t="s">
        <v>63</v>
      </c>
      <c r="D16" s="3" t="s">
        <v>64</v>
      </c>
      <c r="E16" s="3" t="s">
        <v>65</v>
      </c>
      <c r="F16" s="3" t="s">
        <v>66</v>
      </c>
      <c r="G16" s="3" t="s">
        <v>67</v>
      </c>
      <c r="H16" s="3" t="s">
        <v>68</v>
      </c>
      <c r="I16" s="3" t="s">
        <v>69</v>
      </c>
      <c r="J16" s="3" t="s">
        <v>70</v>
      </c>
      <c r="K16" s="3" t="s">
        <v>71</v>
      </c>
      <c r="L16" s="3" t="s">
        <v>72</v>
      </c>
      <c r="M16" s="3" t="s">
        <v>73</v>
      </c>
    </row>
    <row r="17" spans="3:13" ht="12.75" x14ac:dyDescent="0.2">
      <c r="C17" s="3" t="s">
        <v>74</v>
      </c>
      <c r="D17" s="3" t="s">
        <v>75</v>
      </c>
      <c r="E17" s="3" t="s">
        <v>76</v>
      </c>
      <c r="F17" s="3" t="s">
        <v>77</v>
      </c>
      <c r="G17" s="3" t="s">
        <v>78</v>
      </c>
      <c r="H17" s="3" t="s">
        <v>79</v>
      </c>
      <c r="I17" s="3" t="s">
        <v>80</v>
      </c>
      <c r="J17" s="3" t="s">
        <v>81</v>
      </c>
      <c r="K17" s="3" t="s">
        <v>82</v>
      </c>
      <c r="L17" s="3" t="s">
        <v>83</v>
      </c>
      <c r="M17" s="3" t="s">
        <v>84</v>
      </c>
    </row>
    <row r="18" spans="3:13" ht="12.75" x14ac:dyDescent="0.2">
      <c r="C18" s="3" t="s">
        <v>85</v>
      </c>
      <c r="D18" s="3" t="s">
        <v>86</v>
      </c>
      <c r="E18" s="3" t="s">
        <v>87</v>
      </c>
      <c r="F18" s="3" t="s">
        <v>88</v>
      </c>
      <c r="G18" s="3" t="s">
        <v>89</v>
      </c>
      <c r="H18" s="3" t="s">
        <v>90</v>
      </c>
      <c r="I18" s="3" t="s">
        <v>91</v>
      </c>
      <c r="J18" s="3" t="s">
        <v>92</v>
      </c>
      <c r="K18" s="3" t="s">
        <v>93</v>
      </c>
      <c r="L18" s="3" t="s">
        <v>94</v>
      </c>
      <c r="M18" s="3" t="s">
        <v>95</v>
      </c>
    </row>
    <row r="19" spans="3:13" ht="12.75" x14ac:dyDescent="0.2"/>
    <row r="20" spans="3:13" ht="12.75" x14ac:dyDescent="0.2">
      <c r="C20" s="3" t="s">
        <v>96</v>
      </c>
      <c r="D20" s="3" t="s">
        <v>97</v>
      </c>
      <c r="E20" s="3" t="s">
        <v>98</v>
      </c>
      <c r="F20" s="3" t="s">
        <v>99</v>
      </c>
      <c r="G20" s="3" t="s">
        <v>100</v>
      </c>
      <c r="H20" s="3" t="s">
        <v>101</v>
      </c>
      <c r="I20" s="3" t="s">
        <v>102</v>
      </c>
      <c r="J20" s="3" t="s">
        <v>103</v>
      </c>
      <c r="K20" s="3" t="s">
        <v>104</v>
      </c>
      <c r="L20" s="3" t="s">
        <v>105</v>
      </c>
      <c r="M20" s="3" t="s">
        <v>106</v>
      </c>
    </row>
    <row r="21" spans="3:13" ht="12.75" x14ac:dyDescent="0.2">
      <c r="C21" s="3" t="s">
        <v>107</v>
      </c>
      <c r="D21" s="3" t="s">
        <v>40</v>
      </c>
      <c r="E21" s="3" t="s">
        <v>40</v>
      </c>
      <c r="F21" s="3" t="s">
        <v>40</v>
      </c>
      <c r="G21" s="3" t="s">
        <v>40</v>
      </c>
      <c r="H21" s="3" t="s">
        <v>40</v>
      </c>
      <c r="I21" s="3" t="s">
        <v>40</v>
      </c>
      <c r="J21" s="3" t="s">
        <v>40</v>
      </c>
      <c r="K21" s="3" t="s">
        <v>40</v>
      </c>
      <c r="L21" s="3" t="s">
        <v>40</v>
      </c>
      <c r="M21" s="3" t="s">
        <v>40</v>
      </c>
    </row>
    <row r="22" spans="3:13" ht="12.75" x14ac:dyDescent="0.2">
      <c r="C22" s="3" t="s">
        <v>108</v>
      </c>
      <c r="D22" s="3" t="s">
        <v>40</v>
      </c>
      <c r="E22" s="3" t="s">
        <v>40</v>
      </c>
      <c r="F22" s="3" t="s">
        <v>40</v>
      </c>
      <c r="G22" s="3" t="s">
        <v>40</v>
      </c>
      <c r="H22" s="3" t="s">
        <v>40</v>
      </c>
      <c r="I22" s="3" t="s">
        <v>40</v>
      </c>
      <c r="J22" s="3" t="s">
        <v>40</v>
      </c>
      <c r="K22" s="3" t="s">
        <v>40</v>
      </c>
      <c r="L22" s="3" t="s">
        <v>40</v>
      </c>
      <c r="M22" s="3" t="s">
        <v>40</v>
      </c>
    </row>
    <row r="23" spans="3:13" ht="12.75" x14ac:dyDescent="0.2">
      <c r="C23" s="3" t="s">
        <v>109</v>
      </c>
      <c r="D23" s="3" t="s">
        <v>40</v>
      </c>
      <c r="E23" s="3" t="s">
        <v>40</v>
      </c>
      <c r="F23" s="3" t="s">
        <v>40</v>
      </c>
      <c r="G23" s="3" t="s">
        <v>40</v>
      </c>
      <c r="H23" s="3" t="s">
        <v>40</v>
      </c>
      <c r="I23" s="3" t="s">
        <v>40</v>
      </c>
      <c r="J23" s="3" t="s">
        <v>40</v>
      </c>
      <c r="K23" s="3" t="s">
        <v>40</v>
      </c>
      <c r="L23" s="3" t="s">
        <v>40</v>
      </c>
      <c r="M23" s="3" t="s">
        <v>40</v>
      </c>
    </row>
    <row r="24" spans="3:13" ht="12.75" x14ac:dyDescent="0.2">
      <c r="C24" s="3" t="s">
        <v>110</v>
      </c>
      <c r="D24" s="3" t="s">
        <v>111</v>
      </c>
      <c r="E24" s="3" t="s">
        <v>112</v>
      </c>
      <c r="F24" s="3" t="s">
        <v>113</v>
      </c>
      <c r="G24" s="3" t="s">
        <v>114</v>
      </c>
      <c r="H24" s="3" t="s">
        <v>115</v>
      </c>
      <c r="I24" s="3" t="s">
        <v>116</v>
      </c>
      <c r="J24" s="3" t="s">
        <v>117</v>
      </c>
      <c r="K24" s="3" t="s">
        <v>118</v>
      </c>
      <c r="L24" s="3" t="s">
        <v>119</v>
      </c>
      <c r="M24" s="3" t="s">
        <v>120</v>
      </c>
    </row>
    <row r="25" spans="3:13" ht="12.75" x14ac:dyDescent="0.2">
      <c r="C25" s="3" t="s">
        <v>121</v>
      </c>
      <c r="D25" s="3" t="s">
        <v>122</v>
      </c>
      <c r="E25" s="3" t="s">
        <v>123</v>
      </c>
      <c r="F25" s="3" t="s">
        <v>124</v>
      </c>
      <c r="G25" s="3" t="s">
        <v>125</v>
      </c>
      <c r="H25" s="3" t="s">
        <v>126</v>
      </c>
      <c r="I25" s="3" t="s">
        <v>127</v>
      </c>
      <c r="J25" s="3" t="s">
        <v>128</v>
      </c>
      <c r="K25" s="3" t="s">
        <v>129</v>
      </c>
      <c r="L25" s="3" t="s">
        <v>130</v>
      </c>
      <c r="M25" s="3" t="s">
        <v>131</v>
      </c>
    </row>
    <row r="26" spans="3:13" ht="12.75" x14ac:dyDescent="0.2">
      <c r="C26" s="3" t="s">
        <v>132</v>
      </c>
      <c r="D26" s="3" t="s">
        <v>133</v>
      </c>
      <c r="E26" s="3" t="s">
        <v>134</v>
      </c>
      <c r="F26" s="3" t="s">
        <v>135</v>
      </c>
      <c r="G26" s="3" t="s">
        <v>136</v>
      </c>
      <c r="H26" s="3" t="s">
        <v>137</v>
      </c>
      <c r="I26" s="3" t="s">
        <v>138</v>
      </c>
      <c r="J26" s="3" t="s">
        <v>139</v>
      </c>
      <c r="K26" s="3" t="s">
        <v>140</v>
      </c>
      <c r="L26" s="3" t="s">
        <v>141</v>
      </c>
      <c r="M26" s="3" t="s">
        <v>142</v>
      </c>
    </row>
    <row r="27" spans="3:13" ht="12.75" x14ac:dyDescent="0.2">
      <c r="C27" s="3" t="s">
        <v>143</v>
      </c>
      <c r="D27" s="3" t="s">
        <v>144</v>
      </c>
      <c r="E27" s="3" t="s">
        <v>145</v>
      </c>
      <c r="F27" s="3" t="s">
        <v>146</v>
      </c>
      <c r="G27" s="3" t="s">
        <v>147</v>
      </c>
      <c r="H27" s="3" t="s">
        <v>148</v>
      </c>
      <c r="I27" s="3" t="s">
        <v>149</v>
      </c>
      <c r="J27" s="3" t="s">
        <v>150</v>
      </c>
      <c r="K27" s="3" t="s">
        <v>151</v>
      </c>
      <c r="L27" s="3" t="s">
        <v>152</v>
      </c>
      <c r="M27" s="3" t="s">
        <v>153</v>
      </c>
    </row>
    <row r="28" spans="3:13" ht="12.75" x14ac:dyDescent="0.2"/>
    <row r="29" spans="3:13" ht="12.75" x14ac:dyDescent="0.2">
      <c r="C29" s="3" t="s">
        <v>154</v>
      </c>
      <c r="D29" s="3" t="s">
        <v>155</v>
      </c>
      <c r="E29" s="3" t="s">
        <v>156</v>
      </c>
      <c r="F29" s="3" t="s">
        <v>157</v>
      </c>
      <c r="G29" s="3" t="s">
        <v>158</v>
      </c>
      <c r="H29" s="3" t="s">
        <v>159</v>
      </c>
      <c r="I29" s="3" t="s">
        <v>160</v>
      </c>
      <c r="J29" s="3" t="s">
        <v>161</v>
      </c>
      <c r="K29" s="3" t="s">
        <v>162</v>
      </c>
      <c r="L29" s="3" t="s">
        <v>163</v>
      </c>
      <c r="M29" s="3" t="s">
        <v>164</v>
      </c>
    </row>
    <row r="30" spans="3:13" ht="12.75" x14ac:dyDescent="0.2">
      <c r="C30" s="3" t="s">
        <v>165</v>
      </c>
      <c r="D30" s="3" t="s">
        <v>166</v>
      </c>
      <c r="E30" s="3" t="s">
        <v>167</v>
      </c>
      <c r="F30" s="3" t="s">
        <v>168</v>
      </c>
      <c r="G30" s="3" t="s">
        <v>169</v>
      </c>
      <c r="H30" s="3" t="s">
        <v>170</v>
      </c>
      <c r="I30" s="3" t="s">
        <v>171</v>
      </c>
      <c r="J30" s="3" t="s">
        <v>172</v>
      </c>
      <c r="K30" s="3" t="s">
        <v>173</v>
      </c>
      <c r="L30" s="3" t="s">
        <v>174</v>
      </c>
      <c r="M30" s="3" t="s">
        <v>175</v>
      </c>
    </row>
    <row r="31" spans="3:13" ht="12.75" x14ac:dyDescent="0.2">
      <c r="C31" s="3" t="s">
        <v>176</v>
      </c>
      <c r="D31" s="3" t="s">
        <v>177</v>
      </c>
      <c r="E31" s="3" t="s">
        <v>178</v>
      </c>
      <c r="F31" s="3" t="s">
        <v>39</v>
      </c>
      <c r="G31" s="3" t="s">
        <v>40</v>
      </c>
      <c r="H31" s="3" t="s">
        <v>40</v>
      </c>
      <c r="I31" s="3" t="s">
        <v>40</v>
      </c>
      <c r="J31" s="3" t="s">
        <v>40</v>
      </c>
      <c r="K31" s="3" t="s">
        <v>40</v>
      </c>
      <c r="L31" s="3" t="s">
        <v>40</v>
      </c>
      <c r="M31" s="3" t="s">
        <v>40</v>
      </c>
    </row>
    <row r="32" spans="3:13" ht="12.75" x14ac:dyDescent="0.2">
      <c r="C32" s="3" t="s">
        <v>179</v>
      </c>
      <c r="D32" s="3" t="s">
        <v>180</v>
      </c>
      <c r="E32" s="3" t="s">
        <v>181</v>
      </c>
      <c r="F32" s="3" t="s">
        <v>182</v>
      </c>
      <c r="G32" s="3" t="s">
        <v>183</v>
      </c>
      <c r="H32" s="3" t="s">
        <v>184</v>
      </c>
      <c r="I32" s="3" t="s">
        <v>185</v>
      </c>
      <c r="J32" s="3" t="s">
        <v>186</v>
      </c>
      <c r="K32" s="3" t="s">
        <v>40</v>
      </c>
      <c r="L32" s="3" t="s">
        <v>40</v>
      </c>
      <c r="M32" s="3" t="s">
        <v>187</v>
      </c>
    </row>
    <row r="33" spans="3:13" ht="12.75" x14ac:dyDescent="0.2">
      <c r="C33" s="3" t="s">
        <v>188</v>
      </c>
      <c r="D33" s="3" t="s">
        <v>40</v>
      </c>
      <c r="E33" s="3" t="s">
        <v>40</v>
      </c>
      <c r="F33" s="3" t="s">
        <v>40</v>
      </c>
      <c r="G33" s="3" t="s">
        <v>40</v>
      </c>
      <c r="H33" s="3" t="s">
        <v>40</v>
      </c>
      <c r="I33" s="3" t="s">
        <v>40</v>
      </c>
      <c r="J33" s="3" t="s">
        <v>189</v>
      </c>
      <c r="K33" s="3" t="s">
        <v>190</v>
      </c>
      <c r="L33" s="3" t="s">
        <v>191</v>
      </c>
      <c r="M33" s="3" t="s">
        <v>192</v>
      </c>
    </row>
    <row r="34" spans="3:13" ht="12.75" x14ac:dyDescent="0.2">
      <c r="C34" s="3" t="s">
        <v>193</v>
      </c>
      <c r="D34" s="3" t="s">
        <v>194</v>
      </c>
      <c r="E34" s="3" t="s">
        <v>195</v>
      </c>
      <c r="F34" s="3" t="s">
        <v>196</v>
      </c>
      <c r="G34" s="3" t="s">
        <v>197</v>
      </c>
      <c r="H34" s="3" t="s">
        <v>198</v>
      </c>
      <c r="I34" s="3" t="s">
        <v>199</v>
      </c>
      <c r="J34" s="3" t="s">
        <v>200</v>
      </c>
      <c r="K34" s="3" t="s">
        <v>201</v>
      </c>
      <c r="L34" s="3" t="s">
        <v>202</v>
      </c>
      <c r="M34" s="3" t="s">
        <v>203</v>
      </c>
    </row>
    <row r="35" spans="3:13" ht="12.75" x14ac:dyDescent="0.2">
      <c r="C35" s="3" t="s">
        <v>204</v>
      </c>
      <c r="D35" s="3" t="s">
        <v>205</v>
      </c>
      <c r="E35" s="3" t="s">
        <v>206</v>
      </c>
      <c r="F35" s="3" t="s">
        <v>207</v>
      </c>
      <c r="G35" s="3" t="s">
        <v>208</v>
      </c>
      <c r="H35" s="3" t="s">
        <v>209</v>
      </c>
      <c r="I35" s="3" t="s">
        <v>210</v>
      </c>
      <c r="J35" s="3" t="s">
        <v>211</v>
      </c>
      <c r="K35" s="3" t="s">
        <v>212</v>
      </c>
      <c r="L35" s="3" t="s">
        <v>213</v>
      </c>
      <c r="M35" s="3" t="s">
        <v>214</v>
      </c>
    </row>
    <row r="36" spans="3:13" ht="12.75" x14ac:dyDescent="0.2"/>
    <row r="37" spans="3:13" ht="12.75" x14ac:dyDescent="0.2">
      <c r="C37" s="3" t="s">
        <v>215</v>
      </c>
      <c r="D37" s="3" t="s">
        <v>216</v>
      </c>
      <c r="E37" s="3" t="s">
        <v>217</v>
      </c>
      <c r="F37" s="3" t="s">
        <v>218</v>
      </c>
      <c r="G37" s="3" t="s">
        <v>219</v>
      </c>
      <c r="H37" s="3" t="s">
        <v>220</v>
      </c>
      <c r="I37" s="3" t="s">
        <v>221</v>
      </c>
      <c r="J37" s="3" t="s">
        <v>222</v>
      </c>
      <c r="K37" s="3" t="s">
        <v>223</v>
      </c>
      <c r="L37" s="3" t="s">
        <v>224</v>
      </c>
      <c r="M37" s="3" t="s">
        <v>225</v>
      </c>
    </row>
    <row r="38" spans="3:13" ht="12.75" x14ac:dyDescent="0.2">
      <c r="C38" s="3" t="s">
        <v>226</v>
      </c>
      <c r="D38" s="3" t="s">
        <v>40</v>
      </c>
      <c r="E38" s="3" t="s">
        <v>40</v>
      </c>
      <c r="F38" s="3" t="s">
        <v>40</v>
      </c>
      <c r="G38" s="3" t="s">
        <v>40</v>
      </c>
      <c r="H38" s="3" t="s">
        <v>40</v>
      </c>
      <c r="I38" s="3" t="s">
        <v>40</v>
      </c>
      <c r="J38" s="3" t="s">
        <v>227</v>
      </c>
      <c r="K38" s="3" t="s">
        <v>228</v>
      </c>
      <c r="L38" s="3" t="s">
        <v>229</v>
      </c>
      <c r="M38" s="3" t="s">
        <v>230</v>
      </c>
    </row>
    <row r="39" spans="3:13" ht="12.75" x14ac:dyDescent="0.2">
      <c r="C39" s="3" t="s">
        <v>231</v>
      </c>
      <c r="D39" s="3" t="s">
        <v>232</v>
      </c>
      <c r="E39" s="3" t="s">
        <v>233</v>
      </c>
      <c r="F39" s="3" t="s">
        <v>234</v>
      </c>
      <c r="G39" s="3" t="s">
        <v>235</v>
      </c>
      <c r="H39" s="3" t="s">
        <v>236</v>
      </c>
      <c r="I39" s="3" t="s">
        <v>237</v>
      </c>
      <c r="J39" s="3" t="s">
        <v>238</v>
      </c>
      <c r="K39" s="3" t="s">
        <v>239</v>
      </c>
      <c r="L39" s="3" t="s">
        <v>240</v>
      </c>
      <c r="M39" s="3" t="s">
        <v>241</v>
      </c>
    </row>
    <row r="40" spans="3:13" ht="12.75" x14ac:dyDescent="0.2">
      <c r="C40" s="3" t="s">
        <v>242</v>
      </c>
      <c r="D40" s="3" t="s">
        <v>243</v>
      </c>
      <c r="E40" s="3" t="s">
        <v>244</v>
      </c>
      <c r="F40" s="3" t="s">
        <v>245</v>
      </c>
      <c r="G40" s="3" t="s">
        <v>246</v>
      </c>
      <c r="H40" s="3" t="s">
        <v>247</v>
      </c>
      <c r="I40" s="3" t="s">
        <v>248</v>
      </c>
      <c r="J40" s="3" t="s">
        <v>249</v>
      </c>
      <c r="K40" s="3" t="s">
        <v>250</v>
      </c>
      <c r="L40" s="3" t="s">
        <v>251</v>
      </c>
      <c r="M40" s="3" t="s">
        <v>252</v>
      </c>
    </row>
    <row r="41" spans="3:13" ht="12.75" x14ac:dyDescent="0.2"/>
    <row r="42" spans="3:13" ht="12.75" x14ac:dyDescent="0.2">
      <c r="C42" s="3" t="s">
        <v>253</v>
      </c>
      <c r="D42" s="3" t="s">
        <v>254</v>
      </c>
      <c r="E42" s="3" t="s">
        <v>255</v>
      </c>
      <c r="F42" s="3" t="s">
        <v>256</v>
      </c>
      <c r="G42" s="3" t="s">
        <v>257</v>
      </c>
      <c r="H42" s="3" t="s">
        <v>258</v>
      </c>
      <c r="I42" s="3" t="s">
        <v>259</v>
      </c>
      <c r="J42" s="3" t="s">
        <v>260</v>
      </c>
      <c r="K42" s="3" t="s">
        <v>261</v>
      </c>
      <c r="L42" s="3" t="s">
        <v>262</v>
      </c>
      <c r="M42" s="3" t="s">
        <v>263</v>
      </c>
    </row>
    <row r="43" spans="3:13" ht="12.75" x14ac:dyDescent="0.2">
      <c r="C43" s="3" t="s">
        <v>264</v>
      </c>
      <c r="D43" s="3" t="s">
        <v>265</v>
      </c>
      <c r="E43" s="3" t="s">
        <v>266</v>
      </c>
      <c r="F43" s="3" t="s">
        <v>267</v>
      </c>
      <c r="G43" s="3" t="s">
        <v>268</v>
      </c>
      <c r="H43" s="3" t="s">
        <v>269</v>
      </c>
      <c r="I43" s="3" t="s">
        <v>270</v>
      </c>
      <c r="J43" s="3" t="s">
        <v>271</v>
      </c>
      <c r="K43" s="3" t="s">
        <v>272</v>
      </c>
      <c r="L43" s="3" t="s">
        <v>273</v>
      </c>
      <c r="M43" s="3" t="s">
        <v>274</v>
      </c>
    </row>
    <row r="44" spans="3:13" ht="12.75" x14ac:dyDescent="0.2">
      <c r="C44" s="3" t="s">
        <v>275</v>
      </c>
      <c r="D44" s="3" t="s">
        <v>276</v>
      </c>
      <c r="E44" s="3" t="s">
        <v>277</v>
      </c>
      <c r="F44" s="3" t="s">
        <v>278</v>
      </c>
      <c r="G44" s="3" t="s">
        <v>279</v>
      </c>
      <c r="H44" s="3" t="s">
        <v>280</v>
      </c>
      <c r="I44" s="3" t="s">
        <v>281</v>
      </c>
      <c r="J44" s="3" t="s">
        <v>282</v>
      </c>
      <c r="K44" s="3" t="s">
        <v>283</v>
      </c>
      <c r="L44" s="3" t="s">
        <v>284</v>
      </c>
      <c r="M44" s="3" t="s">
        <v>285</v>
      </c>
    </row>
    <row r="45" spans="3:13" ht="12.75" x14ac:dyDescent="0.2">
      <c r="C45" s="3" t="s">
        <v>286</v>
      </c>
      <c r="D45" s="3" t="s">
        <v>40</v>
      </c>
      <c r="E45" s="3" t="s">
        <v>40</v>
      </c>
      <c r="F45" s="3" t="s">
        <v>40</v>
      </c>
      <c r="G45" s="3" t="s">
        <v>40</v>
      </c>
      <c r="H45" s="3" t="s">
        <v>40</v>
      </c>
      <c r="I45" s="3" t="s">
        <v>40</v>
      </c>
      <c r="J45" s="3" t="s">
        <v>40</v>
      </c>
      <c r="K45" s="3" t="s">
        <v>40</v>
      </c>
      <c r="L45" s="3" t="s">
        <v>40</v>
      </c>
      <c r="M45" s="3" t="s">
        <v>40</v>
      </c>
    </row>
    <row r="46" spans="3:13" ht="12.75" x14ac:dyDescent="0.2">
      <c r="C46" s="3" t="s">
        <v>287</v>
      </c>
      <c r="D46" s="3" t="s">
        <v>288</v>
      </c>
      <c r="E46" s="3" t="s">
        <v>289</v>
      </c>
      <c r="F46" s="3" t="s">
        <v>290</v>
      </c>
      <c r="G46" s="3" t="s">
        <v>291</v>
      </c>
      <c r="H46" s="3" t="s">
        <v>292</v>
      </c>
      <c r="I46" s="3" t="s">
        <v>293</v>
      </c>
      <c r="J46" s="3" t="s">
        <v>294</v>
      </c>
      <c r="K46" s="3" t="s">
        <v>295</v>
      </c>
      <c r="L46" s="3" t="s">
        <v>296</v>
      </c>
      <c r="M46" s="3" t="s">
        <v>297</v>
      </c>
    </row>
    <row r="47" spans="3:13" ht="12.75" x14ac:dyDescent="0.2">
      <c r="C47" s="3" t="s">
        <v>298</v>
      </c>
      <c r="D47" s="3" t="s">
        <v>299</v>
      </c>
      <c r="E47" s="3" t="s">
        <v>300</v>
      </c>
      <c r="F47" s="3" t="s">
        <v>301</v>
      </c>
      <c r="G47" s="3" t="s">
        <v>302</v>
      </c>
      <c r="H47" s="3" t="s">
        <v>303</v>
      </c>
      <c r="I47" s="3" t="s">
        <v>304</v>
      </c>
      <c r="J47" s="3" t="s">
        <v>305</v>
      </c>
      <c r="K47" s="3" t="s">
        <v>306</v>
      </c>
      <c r="L47" s="3" t="s">
        <v>307</v>
      </c>
      <c r="M47" s="3" t="s">
        <v>308</v>
      </c>
    </row>
    <row r="48" spans="3:13" ht="12.75" x14ac:dyDescent="0.2">
      <c r="C48" s="3" t="s">
        <v>309</v>
      </c>
      <c r="D48" s="3" t="s">
        <v>40</v>
      </c>
      <c r="E48" s="3" t="s">
        <v>40</v>
      </c>
      <c r="F48" s="3" t="s">
        <v>40</v>
      </c>
      <c r="G48" s="3" t="s">
        <v>40</v>
      </c>
      <c r="H48" s="3" t="s">
        <v>40</v>
      </c>
      <c r="I48" s="3" t="s">
        <v>40</v>
      </c>
      <c r="J48" s="3" t="s">
        <v>40</v>
      </c>
      <c r="K48" s="3" t="s">
        <v>40</v>
      </c>
      <c r="L48" s="3" t="s">
        <v>40</v>
      </c>
      <c r="M48" s="3" t="s">
        <v>40</v>
      </c>
    </row>
    <row r="49" spans="3:13" ht="12.75" x14ac:dyDescent="0.2">
      <c r="C49" s="3" t="s">
        <v>310</v>
      </c>
      <c r="D49" s="3" t="s">
        <v>311</v>
      </c>
      <c r="E49" s="3" t="s">
        <v>312</v>
      </c>
      <c r="F49" s="3" t="s">
        <v>313</v>
      </c>
      <c r="G49" s="3" t="s">
        <v>314</v>
      </c>
      <c r="H49" s="3" t="s">
        <v>315</v>
      </c>
      <c r="I49" s="3" t="s">
        <v>316</v>
      </c>
      <c r="J49" s="3" t="s">
        <v>317</v>
      </c>
      <c r="K49" s="3" t="s">
        <v>318</v>
      </c>
      <c r="L49" s="3" t="s">
        <v>319</v>
      </c>
      <c r="M49" s="3" t="s">
        <v>320</v>
      </c>
    </row>
    <row r="50" spans="3:13" ht="12.75" x14ac:dyDescent="0.2">
      <c r="C50" s="3" t="s">
        <v>321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322</v>
      </c>
      <c r="D51" s="3" t="s">
        <v>323</v>
      </c>
      <c r="E51" s="3" t="s">
        <v>324</v>
      </c>
      <c r="F51" s="3" t="s">
        <v>325</v>
      </c>
      <c r="G51" s="3" t="s">
        <v>326</v>
      </c>
      <c r="H51" s="3" t="s">
        <v>327</v>
      </c>
      <c r="I51" s="3" t="s">
        <v>328</v>
      </c>
      <c r="J51" s="3" t="s">
        <v>329</v>
      </c>
      <c r="K51" s="3" t="s">
        <v>33</v>
      </c>
      <c r="L51" s="3" t="s">
        <v>330</v>
      </c>
      <c r="M51" s="3" t="s">
        <v>331</v>
      </c>
    </row>
    <row r="52" spans="3:13" ht="12.75" x14ac:dyDescent="0.2"/>
    <row r="53" spans="3:13" ht="12.75" x14ac:dyDescent="0.2">
      <c r="C53" s="3" t="s">
        <v>332</v>
      </c>
      <c r="D53" s="3" t="s">
        <v>144</v>
      </c>
      <c r="E53" s="3" t="s">
        <v>145</v>
      </c>
      <c r="F53" s="3" t="s">
        <v>146</v>
      </c>
      <c r="G53" s="3" t="s">
        <v>147</v>
      </c>
      <c r="H53" s="3" t="s">
        <v>148</v>
      </c>
      <c r="I53" s="3" t="s">
        <v>149</v>
      </c>
      <c r="J53" s="3" t="s">
        <v>150</v>
      </c>
      <c r="K53" s="3" t="s">
        <v>151</v>
      </c>
      <c r="L53" s="3" t="s">
        <v>152</v>
      </c>
      <c r="M53" s="3" t="s">
        <v>153</v>
      </c>
    </row>
    <row r="54" spans="3:13" ht="12.75" x14ac:dyDescent="0.2"/>
    <row r="55" spans="3:13" ht="12.75" x14ac:dyDescent="0.2">
      <c r="C55" s="3" t="s">
        <v>333</v>
      </c>
      <c r="D55" s="3" t="s">
        <v>334</v>
      </c>
      <c r="E55" s="3" t="s">
        <v>335</v>
      </c>
      <c r="F55" s="3" t="s">
        <v>336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337</v>
      </c>
      <c r="D56" s="3" t="s">
        <v>338</v>
      </c>
      <c r="E56" s="3" t="s">
        <v>339</v>
      </c>
      <c r="F56" s="3" t="s">
        <v>340</v>
      </c>
      <c r="G56" s="3" t="s">
        <v>341</v>
      </c>
      <c r="H56" s="3" t="s">
        <v>342</v>
      </c>
      <c r="I56" s="3" t="s">
        <v>343</v>
      </c>
      <c r="J56" s="3" t="s">
        <v>344</v>
      </c>
      <c r="K56" s="3" t="s">
        <v>345</v>
      </c>
      <c r="L56" s="3" t="s">
        <v>346</v>
      </c>
      <c r="M56" s="3" t="s">
        <v>347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120D-2FA0-457C-838A-60AD0FAB8D3A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348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349</v>
      </c>
      <c r="D12" s="3" t="s">
        <v>350</v>
      </c>
      <c r="E12" s="3" t="s">
        <v>351</v>
      </c>
      <c r="F12" s="3" t="s">
        <v>352</v>
      </c>
      <c r="G12" s="3" t="s">
        <v>353</v>
      </c>
      <c r="H12" s="3" t="s">
        <v>354</v>
      </c>
      <c r="I12" s="3" t="s">
        <v>355</v>
      </c>
      <c r="J12" s="3" t="s">
        <v>356</v>
      </c>
      <c r="K12" s="3" t="s">
        <v>357</v>
      </c>
      <c r="L12" s="3" t="s">
        <v>358</v>
      </c>
      <c r="M12" s="3" t="s">
        <v>359</v>
      </c>
    </row>
    <row r="13" spans="3:13" x14ac:dyDescent="0.2">
      <c r="C13" s="3" t="s">
        <v>360</v>
      </c>
      <c r="D13" s="3" t="s">
        <v>361</v>
      </c>
      <c r="E13" s="3" t="s">
        <v>362</v>
      </c>
      <c r="F13" s="3" t="s">
        <v>363</v>
      </c>
      <c r="G13" s="3" t="s">
        <v>364</v>
      </c>
      <c r="H13" s="3" t="s">
        <v>365</v>
      </c>
      <c r="I13" s="3" t="s">
        <v>366</v>
      </c>
      <c r="J13" s="3" t="s">
        <v>367</v>
      </c>
      <c r="K13" s="3" t="s">
        <v>368</v>
      </c>
      <c r="L13" s="3" t="s">
        <v>369</v>
      </c>
      <c r="M13" s="3" t="s">
        <v>370</v>
      </c>
    </row>
    <row r="15" spans="3:13" x14ac:dyDescent="0.2">
      <c r="C15" s="3" t="s">
        <v>371</v>
      </c>
      <c r="D15" s="3" t="s">
        <v>372</v>
      </c>
      <c r="E15" s="3" t="s">
        <v>373</v>
      </c>
      <c r="F15" s="3" t="s">
        <v>374</v>
      </c>
      <c r="G15" s="3" t="s">
        <v>375</v>
      </c>
      <c r="H15" s="3" t="s">
        <v>376</v>
      </c>
      <c r="I15" s="3" t="s">
        <v>377</v>
      </c>
      <c r="J15" s="3" t="s">
        <v>378</v>
      </c>
      <c r="K15" s="3" t="s">
        <v>379</v>
      </c>
      <c r="L15" s="3" t="s">
        <v>380</v>
      </c>
      <c r="M15" s="3" t="s">
        <v>381</v>
      </c>
    </row>
    <row r="16" spans="3:13" x14ac:dyDescent="0.2">
      <c r="C16" s="3" t="s">
        <v>382</v>
      </c>
      <c r="D16" s="3" t="s">
        <v>383</v>
      </c>
      <c r="E16" s="3" t="s">
        <v>384</v>
      </c>
      <c r="F16" s="3" t="s">
        <v>385</v>
      </c>
      <c r="G16" s="3" t="s">
        <v>386</v>
      </c>
      <c r="H16" s="3" t="s">
        <v>387</v>
      </c>
      <c r="I16" s="3" t="s">
        <v>388</v>
      </c>
      <c r="J16" s="3" t="s">
        <v>389</v>
      </c>
      <c r="K16" s="3" t="s">
        <v>390</v>
      </c>
      <c r="L16" s="3" t="s">
        <v>391</v>
      </c>
      <c r="M16" s="3" t="s">
        <v>392</v>
      </c>
    </row>
    <row r="17" spans="3:13" x14ac:dyDescent="0.2">
      <c r="C17" s="3" t="s">
        <v>393</v>
      </c>
      <c r="D17" s="3" t="s">
        <v>394</v>
      </c>
      <c r="E17" s="3" t="s">
        <v>395</v>
      </c>
      <c r="F17" s="3" t="s">
        <v>396</v>
      </c>
      <c r="G17" s="3" t="s">
        <v>397</v>
      </c>
      <c r="H17" s="3" t="s">
        <v>398</v>
      </c>
      <c r="I17" s="3" t="s">
        <v>399</v>
      </c>
      <c r="J17" s="3" t="s">
        <v>400</v>
      </c>
      <c r="K17" s="3" t="s">
        <v>401</v>
      </c>
      <c r="L17" s="3" t="s">
        <v>402</v>
      </c>
      <c r="M17" s="3" t="s">
        <v>403</v>
      </c>
    </row>
    <row r="19" spans="3:13" x14ac:dyDescent="0.2">
      <c r="C19" s="3" t="s">
        <v>404</v>
      </c>
      <c r="D19" s="3" t="s">
        <v>405</v>
      </c>
      <c r="E19" s="3" t="s">
        <v>406</v>
      </c>
      <c r="F19" s="3" t="s">
        <v>407</v>
      </c>
      <c r="G19" s="3" t="s">
        <v>408</v>
      </c>
      <c r="H19" s="3" t="s">
        <v>409</v>
      </c>
      <c r="I19" s="3" t="s">
        <v>410</v>
      </c>
      <c r="J19" s="3" t="s">
        <v>411</v>
      </c>
      <c r="K19" s="3" t="s">
        <v>412</v>
      </c>
      <c r="L19" s="3" t="s">
        <v>413</v>
      </c>
      <c r="M19" s="3" t="s">
        <v>414</v>
      </c>
    </row>
    <row r="20" spans="3:13" x14ac:dyDescent="0.2">
      <c r="C20" s="3" t="s">
        <v>415</v>
      </c>
      <c r="D20" s="3" t="s">
        <v>416</v>
      </c>
      <c r="E20" s="3" t="s">
        <v>417</v>
      </c>
      <c r="F20" s="3" t="s">
        <v>418</v>
      </c>
      <c r="G20" s="3" t="s">
        <v>419</v>
      </c>
      <c r="H20" s="3" t="s">
        <v>420</v>
      </c>
      <c r="I20" s="3" t="s">
        <v>421</v>
      </c>
      <c r="J20" s="3" t="s">
        <v>422</v>
      </c>
      <c r="K20" s="3" t="s">
        <v>423</v>
      </c>
      <c r="L20" s="3" t="s">
        <v>424</v>
      </c>
      <c r="M20" s="3" t="s">
        <v>425</v>
      </c>
    </row>
    <row r="21" spans="3:13" x14ac:dyDescent="0.2">
      <c r="C21" s="3" t="s">
        <v>426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3:13" x14ac:dyDescent="0.2">
      <c r="C22" s="3" t="s">
        <v>427</v>
      </c>
      <c r="D22" s="3" t="s">
        <v>428</v>
      </c>
      <c r="E22" s="3" t="s">
        <v>429</v>
      </c>
      <c r="F22" s="3" t="s">
        <v>430</v>
      </c>
      <c r="G22" s="3" t="s">
        <v>431</v>
      </c>
      <c r="H22" s="3" t="s">
        <v>432</v>
      </c>
      <c r="I22" s="3" t="s">
        <v>433</v>
      </c>
      <c r="J22" s="3" t="s">
        <v>434</v>
      </c>
      <c r="K22" s="3" t="s">
        <v>435</v>
      </c>
      <c r="L22" s="3" t="s">
        <v>436</v>
      </c>
      <c r="M22" s="3" t="s">
        <v>437</v>
      </c>
    </row>
    <row r="23" spans="3:13" x14ac:dyDescent="0.2">
      <c r="C23" s="3" t="s">
        <v>438</v>
      </c>
      <c r="D23" s="3" t="s">
        <v>439</v>
      </c>
      <c r="E23" s="3" t="s">
        <v>440</v>
      </c>
      <c r="F23" s="3" t="s">
        <v>441</v>
      </c>
      <c r="G23" s="3" t="s">
        <v>442</v>
      </c>
      <c r="H23" s="3" t="s">
        <v>443</v>
      </c>
      <c r="I23" s="3" t="s">
        <v>444</v>
      </c>
      <c r="J23" s="3" t="s">
        <v>445</v>
      </c>
      <c r="K23" s="3" t="s">
        <v>446</v>
      </c>
      <c r="L23" s="3" t="s">
        <v>447</v>
      </c>
      <c r="M23" s="3" t="s">
        <v>448</v>
      </c>
    </row>
    <row r="24" spans="3:13" x14ac:dyDescent="0.2">
      <c r="C24" s="3" t="s">
        <v>449</v>
      </c>
      <c r="D24" s="3" t="s">
        <v>450</v>
      </c>
      <c r="E24" s="3" t="s">
        <v>451</v>
      </c>
      <c r="F24" s="3" t="s">
        <v>452</v>
      </c>
      <c r="G24" s="3" t="s">
        <v>453</v>
      </c>
      <c r="H24" s="3" t="s">
        <v>454</v>
      </c>
      <c r="I24" s="3" t="s">
        <v>455</v>
      </c>
      <c r="J24" s="3" t="s">
        <v>456</v>
      </c>
      <c r="K24" s="3" t="s">
        <v>457</v>
      </c>
      <c r="L24" s="3" t="s">
        <v>458</v>
      </c>
      <c r="M24" s="3" t="s">
        <v>459</v>
      </c>
    </row>
    <row r="26" spans="3:13" x14ac:dyDescent="0.2">
      <c r="C26" s="3" t="s">
        <v>460</v>
      </c>
      <c r="D26" s="3" t="s">
        <v>461</v>
      </c>
      <c r="E26" s="3" t="s">
        <v>462</v>
      </c>
      <c r="F26" s="3" t="s">
        <v>463</v>
      </c>
      <c r="G26" s="3" t="s">
        <v>464</v>
      </c>
      <c r="H26" s="3" t="s">
        <v>465</v>
      </c>
      <c r="I26" s="3" t="s">
        <v>466</v>
      </c>
      <c r="J26" s="3" t="s">
        <v>467</v>
      </c>
      <c r="K26" s="3" t="s">
        <v>468</v>
      </c>
      <c r="L26" s="3" t="s">
        <v>469</v>
      </c>
      <c r="M26" s="3" t="s">
        <v>470</v>
      </c>
    </row>
    <row r="27" spans="3:13" x14ac:dyDescent="0.2">
      <c r="C27" s="3" t="s">
        <v>471</v>
      </c>
      <c r="D27" s="3" t="s">
        <v>472</v>
      </c>
      <c r="E27" s="3" t="s">
        <v>473</v>
      </c>
      <c r="F27" s="3" t="s">
        <v>474</v>
      </c>
      <c r="G27" s="3" t="s">
        <v>475</v>
      </c>
      <c r="H27" s="3" t="s">
        <v>476</v>
      </c>
      <c r="I27" s="3" t="s">
        <v>477</v>
      </c>
      <c r="J27" s="3" t="s">
        <v>478</v>
      </c>
      <c r="K27" s="3" t="s">
        <v>479</v>
      </c>
      <c r="L27" s="3" t="s">
        <v>480</v>
      </c>
      <c r="M27" s="3" t="s">
        <v>481</v>
      </c>
    </row>
    <row r="28" spans="3:13" x14ac:dyDescent="0.2">
      <c r="C28" s="3" t="s">
        <v>482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483</v>
      </c>
      <c r="D29" s="3" t="s">
        <v>484</v>
      </c>
      <c r="E29" s="3" t="s">
        <v>485</v>
      </c>
      <c r="F29" s="3" t="s">
        <v>486</v>
      </c>
      <c r="G29" s="3" t="s">
        <v>487</v>
      </c>
      <c r="H29" s="3" t="s">
        <v>488</v>
      </c>
      <c r="I29" s="3" t="s">
        <v>489</v>
      </c>
      <c r="J29" s="3" t="s">
        <v>490</v>
      </c>
      <c r="K29" s="3" t="s">
        <v>491</v>
      </c>
      <c r="L29" s="3" t="s">
        <v>492</v>
      </c>
      <c r="M29" s="3" t="s">
        <v>493</v>
      </c>
    </row>
    <row r="30" spans="3:13" x14ac:dyDescent="0.2">
      <c r="C30" s="3" t="s">
        <v>494</v>
      </c>
      <c r="D30" s="3" t="s">
        <v>495</v>
      </c>
      <c r="E30" s="3" t="s">
        <v>496</v>
      </c>
      <c r="F30" s="3" t="s">
        <v>497</v>
      </c>
      <c r="G30" s="3" t="s">
        <v>498</v>
      </c>
      <c r="H30" s="3" t="s">
        <v>499</v>
      </c>
      <c r="I30" s="3" t="s">
        <v>500</v>
      </c>
      <c r="J30" s="3" t="s">
        <v>501</v>
      </c>
      <c r="K30" s="3" t="s">
        <v>502</v>
      </c>
      <c r="L30" s="3" t="s">
        <v>503</v>
      </c>
      <c r="M30" s="3" t="s">
        <v>504</v>
      </c>
    </row>
    <row r="32" spans="3:13" x14ac:dyDescent="0.2">
      <c r="C32" s="3" t="s">
        <v>505</v>
      </c>
      <c r="D32" s="3" t="s">
        <v>506</v>
      </c>
      <c r="E32" s="3" t="s">
        <v>507</v>
      </c>
      <c r="F32" s="3" t="s">
        <v>508</v>
      </c>
      <c r="G32" s="3" t="s">
        <v>509</v>
      </c>
      <c r="H32" s="3" t="s">
        <v>3</v>
      </c>
      <c r="I32" s="3" t="s">
        <v>510</v>
      </c>
      <c r="J32" s="3" t="s">
        <v>511</v>
      </c>
      <c r="K32" s="3" t="s">
        <v>512</v>
      </c>
      <c r="L32" s="3" t="s">
        <v>513</v>
      </c>
      <c r="M32" s="3" t="s">
        <v>514</v>
      </c>
    </row>
    <row r="33" spans="3:13" x14ac:dyDescent="0.2">
      <c r="C33" s="3" t="s">
        <v>515</v>
      </c>
      <c r="D33" s="3" t="s">
        <v>516</v>
      </c>
      <c r="E33" s="3" t="s">
        <v>517</v>
      </c>
      <c r="F33" s="3" t="s">
        <v>518</v>
      </c>
      <c r="G33" s="3" t="s">
        <v>519</v>
      </c>
      <c r="H33" s="3" t="s">
        <v>499</v>
      </c>
      <c r="I33" s="3" t="s">
        <v>520</v>
      </c>
      <c r="J33" s="3" t="s">
        <v>521</v>
      </c>
      <c r="K33" s="3" t="s">
        <v>522</v>
      </c>
      <c r="L33" s="3" t="s">
        <v>523</v>
      </c>
      <c r="M33" s="3" t="s">
        <v>524</v>
      </c>
    </row>
    <row r="35" spans="3:13" x14ac:dyDescent="0.2">
      <c r="C35" s="3" t="s">
        <v>525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526</v>
      </c>
      <c r="D36" s="3" t="s">
        <v>516</v>
      </c>
      <c r="E36" s="3" t="s">
        <v>517</v>
      </c>
      <c r="F36" s="3" t="s">
        <v>518</v>
      </c>
      <c r="G36" s="3" t="s">
        <v>519</v>
      </c>
      <c r="H36" s="3" t="s">
        <v>499</v>
      </c>
      <c r="I36" s="3" t="s">
        <v>520</v>
      </c>
      <c r="J36" s="3" t="s">
        <v>521</v>
      </c>
      <c r="K36" s="3" t="s">
        <v>522</v>
      </c>
      <c r="L36" s="3" t="s">
        <v>523</v>
      </c>
      <c r="M36" s="3" t="s">
        <v>524</v>
      </c>
    </row>
    <row r="38" spans="3:13" x14ac:dyDescent="0.2">
      <c r="C38" s="3" t="s">
        <v>527</v>
      </c>
      <c r="D38" s="3">
        <v>-2.87</v>
      </c>
      <c r="E38" s="3">
        <v>3.04</v>
      </c>
      <c r="F38" s="3">
        <v>-1.18</v>
      </c>
      <c r="G38" s="3">
        <v>-9.31</v>
      </c>
      <c r="H38" s="3">
        <v>8.6300000000000008</v>
      </c>
      <c r="I38" s="3">
        <v>-16.12</v>
      </c>
      <c r="J38" s="3">
        <v>-6.59</v>
      </c>
      <c r="K38" s="3">
        <v>-2.0099999999999998</v>
      </c>
      <c r="L38" s="3">
        <v>-3.34</v>
      </c>
      <c r="M38" s="3">
        <v>-0.84</v>
      </c>
    </row>
    <row r="39" spans="3:13" x14ac:dyDescent="0.2">
      <c r="C39" s="3" t="s">
        <v>528</v>
      </c>
      <c r="D39" s="3">
        <v>-2.87</v>
      </c>
      <c r="E39" s="3">
        <v>2.99</v>
      </c>
      <c r="F39" s="3">
        <v>-1.18</v>
      </c>
      <c r="G39" s="3">
        <v>-9.32</v>
      </c>
      <c r="H39" s="3">
        <v>8.59</v>
      </c>
      <c r="I39" s="3">
        <v>-16.12</v>
      </c>
      <c r="J39" s="3">
        <v>-6.6</v>
      </c>
      <c r="K39" s="3">
        <v>-2.0099999999999998</v>
      </c>
      <c r="L39" s="3">
        <v>-3.34</v>
      </c>
      <c r="M39" s="3">
        <v>-0.84</v>
      </c>
    </row>
    <row r="40" spans="3:13" x14ac:dyDescent="0.2">
      <c r="C40" s="3" t="s">
        <v>529</v>
      </c>
      <c r="D40" s="3" t="s">
        <v>530</v>
      </c>
      <c r="E40" s="3" t="s">
        <v>531</v>
      </c>
      <c r="F40" s="3" t="s">
        <v>532</v>
      </c>
      <c r="G40" s="3" t="s">
        <v>533</v>
      </c>
      <c r="H40" s="3" t="s">
        <v>534</v>
      </c>
      <c r="I40" s="3" t="s">
        <v>535</v>
      </c>
      <c r="J40" s="3" t="s">
        <v>536</v>
      </c>
      <c r="K40" s="3" t="s">
        <v>537</v>
      </c>
      <c r="L40" s="3" t="s">
        <v>538</v>
      </c>
      <c r="M40" s="3" t="s">
        <v>539</v>
      </c>
    </row>
    <row r="41" spans="3:13" x14ac:dyDescent="0.2">
      <c r="C41" s="3" t="s">
        <v>540</v>
      </c>
      <c r="D41" s="3" t="s">
        <v>530</v>
      </c>
      <c r="E41" s="3" t="s">
        <v>541</v>
      </c>
      <c r="F41" s="3" t="s">
        <v>532</v>
      </c>
      <c r="G41" s="3" t="s">
        <v>533</v>
      </c>
      <c r="H41" s="3" t="s">
        <v>542</v>
      </c>
      <c r="I41" s="3" t="s">
        <v>535</v>
      </c>
      <c r="J41" s="3" t="s">
        <v>536</v>
      </c>
      <c r="K41" s="3" t="s">
        <v>537</v>
      </c>
      <c r="L41" s="3" t="s">
        <v>538</v>
      </c>
      <c r="M41" s="3" t="s">
        <v>539</v>
      </c>
    </row>
    <row r="43" spans="3:13" x14ac:dyDescent="0.2">
      <c r="C43" s="3" t="s">
        <v>543</v>
      </c>
      <c r="D43" s="3" t="s">
        <v>544</v>
      </c>
      <c r="E43" s="3" t="s">
        <v>545</v>
      </c>
      <c r="F43" s="3" t="s">
        <v>546</v>
      </c>
      <c r="G43" s="3" t="s">
        <v>547</v>
      </c>
      <c r="H43" s="3" t="s">
        <v>548</v>
      </c>
      <c r="I43" s="3" t="s">
        <v>549</v>
      </c>
      <c r="J43" s="3" t="s">
        <v>550</v>
      </c>
      <c r="K43" s="3" t="s">
        <v>551</v>
      </c>
      <c r="L43" s="3" t="s">
        <v>552</v>
      </c>
      <c r="M43" s="3" t="s">
        <v>553</v>
      </c>
    </row>
    <row r="44" spans="3:13" x14ac:dyDescent="0.2">
      <c r="C44" s="3" t="s">
        <v>554</v>
      </c>
      <c r="D44" s="3" t="s">
        <v>555</v>
      </c>
      <c r="E44" s="3" t="s">
        <v>556</v>
      </c>
      <c r="F44" s="3" t="s">
        <v>557</v>
      </c>
      <c r="G44" s="3" t="s">
        <v>558</v>
      </c>
      <c r="H44" s="3" t="s">
        <v>559</v>
      </c>
      <c r="I44" s="3" t="s">
        <v>560</v>
      </c>
      <c r="J44" s="3" t="s">
        <v>561</v>
      </c>
      <c r="K44" s="3" t="s">
        <v>562</v>
      </c>
      <c r="L44" s="3" t="s">
        <v>563</v>
      </c>
      <c r="M44" s="3" t="s">
        <v>564</v>
      </c>
    </row>
    <row r="46" spans="3:13" x14ac:dyDescent="0.2">
      <c r="C46" s="3" t="s">
        <v>565</v>
      </c>
      <c r="D46" s="3" t="s">
        <v>566</v>
      </c>
      <c r="E46" s="3" t="s">
        <v>567</v>
      </c>
      <c r="F46" s="3" t="s">
        <v>568</v>
      </c>
      <c r="G46" s="3" t="s">
        <v>353</v>
      </c>
      <c r="H46" s="3" t="s">
        <v>354</v>
      </c>
      <c r="I46" s="3" t="s">
        <v>355</v>
      </c>
      <c r="J46" s="3" t="s">
        <v>356</v>
      </c>
      <c r="K46" s="3" t="s">
        <v>357</v>
      </c>
      <c r="L46" s="3" t="s">
        <v>358</v>
      </c>
      <c r="M46" s="3" t="s">
        <v>359</v>
      </c>
    </row>
    <row r="47" spans="3:13" x14ac:dyDescent="0.2">
      <c r="C47" s="3" t="s">
        <v>569</v>
      </c>
      <c r="D47" s="3" t="s">
        <v>570</v>
      </c>
      <c r="E47" s="3" t="s">
        <v>571</v>
      </c>
      <c r="F47" s="3" t="s">
        <v>572</v>
      </c>
      <c r="G47" s="3" t="s">
        <v>573</v>
      </c>
      <c r="H47" s="3" t="s">
        <v>574</v>
      </c>
      <c r="I47" s="3" t="s">
        <v>575</v>
      </c>
      <c r="J47" s="3" t="s">
        <v>576</v>
      </c>
      <c r="K47" s="3" t="s">
        <v>577</v>
      </c>
      <c r="L47" s="3" t="s">
        <v>578</v>
      </c>
      <c r="M47" s="3" t="s">
        <v>579</v>
      </c>
    </row>
    <row r="48" spans="3:13" x14ac:dyDescent="0.2">
      <c r="C48" s="3" t="s">
        <v>580</v>
      </c>
      <c r="D48" s="3" t="s">
        <v>555</v>
      </c>
      <c r="E48" s="3" t="s">
        <v>556</v>
      </c>
      <c r="F48" s="3" t="s">
        <v>557</v>
      </c>
      <c r="G48" s="3" t="s">
        <v>558</v>
      </c>
      <c r="H48" s="3" t="s">
        <v>559</v>
      </c>
      <c r="I48" s="3" t="s">
        <v>560</v>
      </c>
      <c r="J48" s="3" t="s">
        <v>561</v>
      </c>
      <c r="K48" s="3" t="s">
        <v>562</v>
      </c>
      <c r="L48" s="3" t="s">
        <v>563</v>
      </c>
      <c r="M48" s="3" t="s">
        <v>564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9668-AD3E-4F10-97B8-50A760379182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581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515</v>
      </c>
      <c r="D12" s="3" t="s">
        <v>516</v>
      </c>
      <c r="E12" s="3" t="s">
        <v>517</v>
      </c>
      <c r="F12" s="3" t="s">
        <v>518</v>
      </c>
      <c r="G12" s="3" t="s">
        <v>519</v>
      </c>
      <c r="H12" s="3" t="s">
        <v>499</v>
      </c>
      <c r="I12" s="3" t="s">
        <v>520</v>
      </c>
      <c r="J12" s="3" t="s">
        <v>521</v>
      </c>
      <c r="K12" s="3" t="s">
        <v>522</v>
      </c>
      <c r="L12" s="3" t="s">
        <v>523</v>
      </c>
      <c r="M12" s="3" t="s">
        <v>524</v>
      </c>
    </row>
    <row r="13" spans="3:13" x14ac:dyDescent="0.2">
      <c r="C13" s="3" t="s">
        <v>582</v>
      </c>
      <c r="D13" s="3" t="s">
        <v>583</v>
      </c>
      <c r="E13" s="3" t="s">
        <v>584</v>
      </c>
      <c r="F13" s="3" t="s">
        <v>585</v>
      </c>
      <c r="G13" s="3" t="s">
        <v>586</v>
      </c>
      <c r="H13" s="3" t="s">
        <v>587</v>
      </c>
      <c r="I13" s="3" t="s">
        <v>588</v>
      </c>
      <c r="J13" s="3" t="s">
        <v>589</v>
      </c>
      <c r="K13" s="3" t="s">
        <v>590</v>
      </c>
      <c r="L13" s="3" t="s">
        <v>591</v>
      </c>
      <c r="M13" s="3" t="s">
        <v>592</v>
      </c>
    </row>
    <row r="14" spans="3:13" x14ac:dyDescent="0.2">
      <c r="C14" s="3" t="s">
        <v>593</v>
      </c>
      <c r="D14" s="3" t="s">
        <v>594</v>
      </c>
      <c r="E14" s="3" t="s">
        <v>595</v>
      </c>
      <c r="F14" s="3" t="s">
        <v>596</v>
      </c>
      <c r="G14" s="3" t="s">
        <v>597</v>
      </c>
      <c r="H14" s="3" t="s">
        <v>598</v>
      </c>
      <c r="I14" s="3" t="s">
        <v>599</v>
      </c>
      <c r="J14" s="3" t="s">
        <v>600</v>
      </c>
      <c r="K14" s="3" t="s">
        <v>601</v>
      </c>
      <c r="L14" s="3" t="s">
        <v>602</v>
      </c>
      <c r="M14" s="3" t="s">
        <v>603</v>
      </c>
    </row>
    <row r="15" spans="3:13" x14ac:dyDescent="0.2">
      <c r="C15" s="3" t="s">
        <v>604</v>
      </c>
      <c r="D15" s="3" t="s">
        <v>605</v>
      </c>
      <c r="E15" s="3" t="s">
        <v>606</v>
      </c>
      <c r="F15" s="3" t="s">
        <v>267</v>
      </c>
      <c r="G15" s="3" t="s">
        <v>607</v>
      </c>
      <c r="H15" s="3" t="s">
        <v>454</v>
      </c>
      <c r="I15" s="3" t="s">
        <v>608</v>
      </c>
      <c r="J15" s="3" t="s">
        <v>609</v>
      </c>
      <c r="K15" s="3" t="s">
        <v>610</v>
      </c>
      <c r="L15" s="3" t="s">
        <v>611</v>
      </c>
      <c r="M15" s="3" t="s">
        <v>612</v>
      </c>
    </row>
    <row r="16" spans="3:13" x14ac:dyDescent="0.2">
      <c r="C16" s="3" t="s">
        <v>613</v>
      </c>
      <c r="D16" s="3" t="s">
        <v>614</v>
      </c>
      <c r="E16" s="3" t="s">
        <v>615</v>
      </c>
      <c r="F16" s="3" t="s">
        <v>616</v>
      </c>
      <c r="G16" s="3" t="s">
        <v>617</v>
      </c>
      <c r="H16" s="3" t="s">
        <v>618</v>
      </c>
      <c r="I16" s="3" t="s">
        <v>619</v>
      </c>
      <c r="J16" s="3" t="s">
        <v>620</v>
      </c>
      <c r="K16" s="3" t="s">
        <v>621</v>
      </c>
      <c r="L16" s="3" t="s">
        <v>622</v>
      </c>
      <c r="M16" s="3" t="s">
        <v>623</v>
      </c>
    </row>
    <row r="17" spans="3:13" x14ac:dyDescent="0.2">
      <c r="C17" s="3" t="s">
        <v>624</v>
      </c>
      <c r="D17" s="3" t="s">
        <v>625</v>
      </c>
      <c r="E17" s="3" t="s">
        <v>626</v>
      </c>
      <c r="F17" s="3" t="s">
        <v>627</v>
      </c>
      <c r="G17" s="3" t="s">
        <v>628</v>
      </c>
      <c r="H17" s="3" t="s">
        <v>629</v>
      </c>
      <c r="I17" s="3" t="s">
        <v>630</v>
      </c>
      <c r="J17" s="3" t="s">
        <v>631</v>
      </c>
      <c r="K17" s="3" t="s">
        <v>632</v>
      </c>
      <c r="L17" s="3" t="s">
        <v>633</v>
      </c>
      <c r="M17" s="3" t="s">
        <v>634</v>
      </c>
    </row>
    <row r="18" spans="3:13" x14ac:dyDescent="0.2">
      <c r="C18" s="3" t="s">
        <v>635</v>
      </c>
      <c r="D18" s="3" t="s">
        <v>636</v>
      </c>
      <c r="E18" s="3" t="s">
        <v>637</v>
      </c>
      <c r="F18" s="3" t="s">
        <v>638</v>
      </c>
      <c r="G18" s="3" t="s">
        <v>639</v>
      </c>
      <c r="H18" s="3" t="s">
        <v>640</v>
      </c>
      <c r="I18" s="3" t="s">
        <v>641</v>
      </c>
      <c r="J18" s="3" t="s">
        <v>642</v>
      </c>
      <c r="K18" s="3" t="s">
        <v>643</v>
      </c>
      <c r="L18" s="3" t="s">
        <v>644</v>
      </c>
      <c r="M18" s="3" t="s">
        <v>645</v>
      </c>
    </row>
    <row r="19" spans="3:13" x14ac:dyDescent="0.2">
      <c r="C19" s="3" t="s">
        <v>646</v>
      </c>
      <c r="D19" s="3" t="s">
        <v>647</v>
      </c>
      <c r="E19" s="3" t="s">
        <v>648</v>
      </c>
      <c r="F19" s="3" t="s">
        <v>649</v>
      </c>
      <c r="G19" s="3" t="s">
        <v>650</v>
      </c>
      <c r="H19" s="3" t="s">
        <v>651</v>
      </c>
      <c r="I19" s="3" t="s">
        <v>652</v>
      </c>
      <c r="J19" s="3" t="s">
        <v>653</v>
      </c>
      <c r="K19" s="3" t="s">
        <v>654</v>
      </c>
      <c r="L19" s="3" t="s">
        <v>655</v>
      </c>
      <c r="M19" s="3" t="s">
        <v>656</v>
      </c>
    </row>
    <row r="20" spans="3:13" x14ac:dyDescent="0.2">
      <c r="C20" s="3" t="s">
        <v>657</v>
      </c>
      <c r="D20" s="3" t="s">
        <v>658</v>
      </c>
      <c r="E20" s="3" t="s">
        <v>659</v>
      </c>
      <c r="F20" s="3" t="s">
        <v>660</v>
      </c>
      <c r="G20" s="3" t="s">
        <v>661</v>
      </c>
      <c r="H20" s="3" t="s">
        <v>662</v>
      </c>
      <c r="I20" s="3" t="s">
        <v>663</v>
      </c>
      <c r="J20" s="3" t="s">
        <v>664</v>
      </c>
      <c r="K20" s="3" t="s">
        <v>665</v>
      </c>
      <c r="L20" s="3" t="s">
        <v>666</v>
      </c>
      <c r="M20" s="3" t="s">
        <v>667</v>
      </c>
    </row>
    <row r="22" spans="3:13" x14ac:dyDescent="0.2">
      <c r="C22" s="3" t="s">
        <v>668</v>
      </c>
      <c r="D22" s="3" t="s">
        <v>669</v>
      </c>
      <c r="E22" s="3" t="s">
        <v>670</v>
      </c>
      <c r="F22" s="3" t="s">
        <v>671</v>
      </c>
      <c r="G22" s="3" t="s">
        <v>672</v>
      </c>
      <c r="H22" s="3" t="s">
        <v>673</v>
      </c>
      <c r="I22" s="3" t="s">
        <v>674</v>
      </c>
      <c r="J22" s="3" t="s">
        <v>675</v>
      </c>
      <c r="K22" s="3" t="s">
        <v>676</v>
      </c>
      <c r="L22" s="3" t="s">
        <v>677</v>
      </c>
      <c r="M22" s="3" t="s">
        <v>678</v>
      </c>
    </row>
    <row r="23" spans="3:13" x14ac:dyDescent="0.2">
      <c r="C23" s="3" t="s">
        <v>679</v>
      </c>
      <c r="D23" s="3" t="s">
        <v>680</v>
      </c>
      <c r="E23" s="3" t="s">
        <v>681</v>
      </c>
      <c r="F23" s="3" t="s">
        <v>682</v>
      </c>
      <c r="G23" s="3" t="s">
        <v>683</v>
      </c>
      <c r="H23" s="3" t="s">
        <v>3</v>
      </c>
      <c r="I23" s="3" t="s">
        <v>684</v>
      </c>
      <c r="J23" s="3" t="s">
        <v>685</v>
      </c>
      <c r="K23" s="3" t="s">
        <v>3</v>
      </c>
      <c r="L23" s="3" t="s">
        <v>3</v>
      </c>
      <c r="M23" s="3" t="s">
        <v>686</v>
      </c>
    </row>
    <row r="24" spans="3:13" x14ac:dyDescent="0.2">
      <c r="C24" s="3" t="s">
        <v>687</v>
      </c>
      <c r="D24" s="3" t="s">
        <v>688</v>
      </c>
      <c r="E24" s="3" t="s">
        <v>689</v>
      </c>
      <c r="F24" s="3" t="s">
        <v>690</v>
      </c>
      <c r="G24" s="3" t="s">
        <v>691</v>
      </c>
      <c r="H24" s="3" t="s">
        <v>692</v>
      </c>
      <c r="I24" s="3" t="s">
        <v>693</v>
      </c>
      <c r="J24" s="3" t="s">
        <v>694</v>
      </c>
      <c r="K24" s="3" t="s">
        <v>695</v>
      </c>
      <c r="L24" s="3" t="s">
        <v>696</v>
      </c>
      <c r="M24" s="3" t="s">
        <v>697</v>
      </c>
    </row>
    <row r="25" spans="3:13" x14ac:dyDescent="0.2">
      <c r="C25" s="3" t="s">
        <v>698</v>
      </c>
      <c r="D25" s="3" t="s">
        <v>699</v>
      </c>
      <c r="E25" s="3" t="s">
        <v>700</v>
      </c>
      <c r="F25" s="3" t="s">
        <v>701</v>
      </c>
      <c r="G25" s="3" t="s">
        <v>702</v>
      </c>
      <c r="H25" s="3" t="s">
        <v>703</v>
      </c>
      <c r="I25" s="3" t="s">
        <v>704</v>
      </c>
      <c r="J25" s="3" t="s">
        <v>705</v>
      </c>
      <c r="K25" s="3" t="s">
        <v>706</v>
      </c>
      <c r="L25" s="3" t="s">
        <v>707</v>
      </c>
      <c r="M25" s="3" t="s">
        <v>708</v>
      </c>
    </row>
    <row r="27" spans="3:13" x14ac:dyDescent="0.2">
      <c r="C27" s="3" t="s">
        <v>709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710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711</v>
      </c>
      <c r="D29" s="3" t="s">
        <v>712</v>
      </c>
      <c r="E29" s="3" t="s">
        <v>713</v>
      </c>
      <c r="F29" s="3" t="s">
        <v>714</v>
      </c>
      <c r="G29" s="3" t="s">
        <v>715</v>
      </c>
      <c r="H29" s="3" t="s">
        <v>716</v>
      </c>
      <c r="I29" s="3" t="s">
        <v>717</v>
      </c>
      <c r="J29" s="3" t="s">
        <v>718</v>
      </c>
      <c r="K29" s="3" t="s">
        <v>719</v>
      </c>
      <c r="L29" s="3" t="s">
        <v>720</v>
      </c>
      <c r="M29" s="3" t="s">
        <v>721</v>
      </c>
    </row>
    <row r="30" spans="3:13" x14ac:dyDescent="0.2">
      <c r="C30" s="3" t="s">
        <v>722</v>
      </c>
      <c r="D30" s="3" t="s">
        <v>723</v>
      </c>
      <c r="E30" s="3" t="s">
        <v>724</v>
      </c>
      <c r="F30" s="3" t="s">
        <v>725</v>
      </c>
      <c r="G30" s="3" t="s">
        <v>726</v>
      </c>
      <c r="H30" s="3" t="s">
        <v>727</v>
      </c>
      <c r="I30" s="3" t="s">
        <v>728</v>
      </c>
      <c r="J30" s="3" t="s">
        <v>729</v>
      </c>
      <c r="K30" s="3" t="s">
        <v>730</v>
      </c>
      <c r="L30" s="3" t="s">
        <v>731</v>
      </c>
      <c r="M30" s="3" t="s">
        <v>732</v>
      </c>
    </row>
    <row r="31" spans="3:13" x14ac:dyDescent="0.2">
      <c r="C31" s="3" t="s">
        <v>733</v>
      </c>
      <c r="D31" s="3" t="s">
        <v>734</v>
      </c>
      <c r="E31" s="3" t="s">
        <v>735</v>
      </c>
      <c r="F31" s="3" t="s">
        <v>736</v>
      </c>
      <c r="G31" s="3" t="s">
        <v>737</v>
      </c>
      <c r="H31" s="3" t="s">
        <v>738</v>
      </c>
      <c r="I31" s="3" t="s">
        <v>739</v>
      </c>
      <c r="J31" s="3" t="s">
        <v>740</v>
      </c>
      <c r="K31" s="3" t="s">
        <v>741</v>
      </c>
      <c r="L31" s="3" t="s">
        <v>742</v>
      </c>
      <c r="M31" s="3" t="s">
        <v>743</v>
      </c>
    </row>
    <row r="32" spans="3:13" x14ac:dyDescent="0.2">
      <c r="C32" s="3" t="s">
        <v>744</v>
      </c>
      <c r="D32" s="3" t="s">
        <v>745</v>
      </c>
      <c r="E32" s="3" t="s">
        <v>746</v>
      </c>
      <c r="F32" s="3" t="s">
        <v>747</v>
      </c>
      <c r="G32" s="3" t="s">
        <v>748</v>
      </c>
      <c r="H32" s="3" t="s">
        <v>749</v>
      </c>
      <c r="I32" s="3" t="s">
        <v>750</v>
      </c>
      <c r="J32" s="3" t="s">
        <v>751</v>
      </c>
      <c r="K32" s="3" t="s">
        <v>632</v>
      </c>
      <c r="L32" s="3" t="s">
        <v>752</v>
      </c>
      <c r="M32" s="3" t="s">
        <v>753</v>
      </c>
    </row>
    <row r="33" spans="3:13" x14ac:dyDescent="0.2">
      <c r="C33" s="3" t="s">
        <v>754</v>
      </c>
      <c r="D33" s="3" t="s">
        <v>755</v>
      </c>
      <c r="E33" s="3" t="s">
        <v>756</v>
      </c>
      <c r="F33" s="3" t="s">
        <v>757</v>
      </c>
      <c r="G33" s="3" t="s">
        <v>758</v>
      </c>
      <c r="H33" s="3" t="s">
        <v>759</v>
      </c>
      <c r="I33" s="3" t="s">
        <v>760</v>
      </c>
      <c r="J33" s="3" t="s">
        <v>761</v>
      </c>
      <c r="K33" s="3" t="s">
        <v>762</v>
      </c>
      <c r="L33" s="3" t="s">
        <v>763</v>
      </c>
      <c r="M33" s="3" t="s">
        <v>764</v>
      </c>
    </row>
    <row r="35" spans="3:13" x14ac:dyDescent="0.2">
      <c r="C35" s="3" t="s">
        <v>765</v>
      </c>
      <c r="D35" s="3" t="s">
        <v>766</v>
      </c>
      <c r="E35" s="3" t="s">
        <v>26</v>
      </c>
      <c r="F35" s="3" t="s">
        <v>767</v>
      </c>
      <c r="G35" s="3" t="s">
        <v>28</v>
      </c>
      <c r="H35" s="3" t="s">
        <v>29</v>
      </c>
      <c r="I35" s="3" t="s">
        <v>768</v>
      </c>
      <c r="J35" s="3" t="s">
        <v>769</v>
      </c>
      <c r="K35" s="3" t="s">
        <v>770</v>
      </c>
      <c r="L35" s="3" t="s">
        <v>771</v>
      </c>
      <c r="M35" s="3" t="s">
        <v>772</v>
      </c>
    </row>
    <row r="36" spans="3:13" x14ac:dyDescent="0.2">
      <c r="C36" s="3" t="s">
        <v>773</v>
      </c>
      <c r="D36" s="3" t="s">
        <v>774</v>
      </c>
      <c r="E36" s="3" t="s">
        <v>775</v>
      </c>
      <c r="F36" s="3" t="s">
        <v>776</v>
      </c>
      <c r="G36" s="3" t="s">
        <v>777</v>
      </c>
      <c r="H36" s="3" t="s">
        <v>778</v>
      </c>
      <c r="I36" s="3" t="s">
        <v>779</v>
      </c>
      <c r="J36" s="3" t="s">
        <v>780</v>
      </c>
      <c r="K36" s="3" t="s">
        <v>781</v>
      </c>
      <c r="L36" s="3" t="s">
        <v>782</v>
      </c>
      <c r="M36" s="3" t="s">
        <v>783</v>
      </c>
    </row>
    <row r="37" spans="3:13" x14ac:dyDescent="0.2">
      <c r="C37" s="3" t="s">
        <v>784</v>
      </c>
      <c r="D37" s="3" t="s">
        <v>785</v>
      </c>
      <c r="E37" s="3" t="s">
        <v>786</v>
      </c>
      <c r="F37" s="3" t="s">
        <v>787</v>
      </c>
      <c r="G37" s="3" t="s">
        <v>788</v>
      </c>
      <c r="H37" s="3" t="s">
        <v>789</v>
      </c>
      <c r="I37" s="3" t="s">
        <v>790</v>
      </c>
      <c r="J37" s="3" t="s">
        <v>791</v>
      </c>
      <c r="K37" s="3" t="s">
        <v>792</v>
      </c>
      <c r="L37" s="3" t="s">
        <v>793</v>
      </c>
      <c r="M37" s="3" t="s">
        <v>794</v>
      </c>
    </row>
    <row r="38" spans="3:13" x14ac:dyDescent="0.2">
      <c r="C38" s="3" t="s">
        <v>795</v>
      </c>
      <c r="D38" s="3" t="s">
        <v>26</v>
      </c>
      <c r="E38" s="3" t="s">
        <v>767</v>
      </c>
      <c r="F38" s="3" t="s">
        <v>28</v>
      </c>
      <c r="G38" s="3" t="s">
        <v>29</v>
      </c>
      <c r="H38" s="3" t="s">
        <v>768</v>
      </c>
      <c r="I38" s="3" t="s">
        <v>769</v>
      </c>
      <c r="J38" s="3" t="s">
        <v>770</v>
      </c>
      <c r="K38" s="3" t="s">
        <v>771</v>
      </c>
      <c r="L38" s="3" t="s">
        <v>772</v>
      </c>
      <c r="M38" s="3" t="s">
        <v>796</v>
      </c>
    </row>
    <row r="40" spans="3:13" x14ac:dyDescent="0.2">
      <c r="C40" s="3" t="s">
        <v>797</v>
      </c>
      <c r="D40" s="3" t="s">
        <v>798</v>
      </c>
      <c r="E40" s="3" t="s">
        <v>451</v>
      </c>
      <c r="F40" s="3" t="s">
        <v>799</v>
      </c>
      <c r="G40" s="3" t="s">
        <v>197</v>
      </c>
      <c r="H40" s="3" t="s">
        <v>800</v>
      </c>
      <c r="I40" s="3" t="s">
        <v>801</v>
      </c>
      <c r="J40" s="3" t="s">
        <v>802</v>
      </c>
      <c r="K40" s="3" t="s">
        <v>803</v>
      </c>
      <c r="L40" s="3" t="s">
        <v>804</v>
      </c>
      <c r="M40" s="3" t="s">
        <v>805</v>
      </c>
    </row>
    <row r="41" spans="3:13" x14ac:dyDescent="0.2">
      <c r="C41" s="3" t="s">
        <v>806</v>
      </c>
      <c r="D41" s="3" t="s">
        <v>807</v>
      </c>
      <c r="E41" s="3" t="s">
        <v>808</v>
      </c>
      <c r="F41" s="3" t="s">
        <v>809</v>
      </c>
      <c r="G41" s="3" t="s">
        <v>810</v>
      </c>
      <c r="H41" s="3" t="s">
        <v>811</v>
      </c>
      <c r="I41" s="3" t="s">
        <v>812</v>
      </c>
      <c r="J41" s="3" t="s">
        <v>813</v>
      </c>
      <c r="K41" s="3" t="s">
        <v>814</v>
      </c>
      <c r="L41" s="3" t="s">
        <v>815</v>
      </c>
      <c r="M41" s="3" t="s">
        <v>816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2BAE-9DF6-4DF9-8104-B21334E69B99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817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818</v>
      </c>
      <c r="D12" s="3">
        <v>124.62</v>
      </c>
      <c r="E12" s="3">
        <v>166.33</v>
      </c>
      <c r="F12" s="3">
        <v>140.56</v>
      </c>
      <c r="G12" s="3">
        <v>19.47</v>
      </c>
      <c r="H12" s="3">
        <v>26.2</v>
      </c>
      <c r="I12" s="3">
        <v>25.25</v>
      </c>
      <c r="J12" s="3">
        <v>38.869999999999997</v>
      </c>
      <c r="K12" s="3">
        <v>26.41</v>
      </c>
      <c r="L12" s="3">
        <v>34.94</v>
      </c>
      <c r="M12" s="3">
        <v>8.5</v>
      </c>
    </row>
    <row r="13" spans="3:13" ht="12.75" x14ac:dyDescent="0.2">
      <c r="C13" s="3" t="s">
        <v>819</v>
      </c>
      <c r="D13" s="3" t="s">
        <v>820</v>
      </c>
      <c r="E13" s="3" t="s">
        <v>821</v>
      </c>
      <c r="F13" s="3" t="s">
        <v>822</v>
      </c>
      <c r="G13" s="3" t="s">
        <v>823</v>
      </c>
      <c r="H13" s="3" t="s">
        <v>824</v>
      </c>
      <c r="I13" s="3" t="s">
        <v>825</v>
      </c>
      <c r="J13" s="3" t="s">
        <v>826</v>
      </c>
      <c r="K13" s="3" t="s">
        <v>827</v>
      </c>
      <c r="L13" s="3" t="s">
        <v>828</v>
      </c>
      <c r="M13" s="3" t="s">
        <v>829</v>
      </c>
    </row>
    <row r="14" spans="3:13" ht="12.75" x14ac:dyDescent="0.2"/>
    <row r="15" spans="3:13" ht="12.75" x14ac:dyDescent="0.2">
      <c r="C15" s="3" t="s">
        <v>830</v>
      </c>
      <c r="D15" s="3" t="s">
        <v>831</v>
      </c>
      <c r="E15" s="3" t="s">
        <v>832</v>
      </c>
      <c r="F15" s="3" t="s">
        <v>833</v>
      </c>
      <c r="G15" s="3" t="s">
        <v>834</v>
      </c>
      <c r="H15" s="3" t="s">
        <v>835</v>
      </c>
      <c r="I15" s="3" t="s">
        <v>836</v>
      </c>
      <c r="J15" s="3" t="s">
        <v>837</v>
      </c>
      <c r="K15" s="3" t="s">
        <v>838</v>
      </c>
      <c r="L15" s="3" t="s">
        <v>839</v>
      </c>
      <c r="M15" s="3" t="s">
        <v>840</v>
      </c>
    </row>
    <row r="16" spans="3:13" ht="12.75" x14ac:dyDescent="0.2">
      <c r="C16" s="3" t="s">
        <v>841</v>
      </c>
      <c r="D16" s="3" t="s">
        <v>831</v>
      </c>
      <c r="E16" s="3" t="s">
        <v>832</v>
      </c>
      <c r="F16" s="3" t="s">
        <v>833</v>
      </c>
      <c r="G16" s="3" t="s">
        <v>834</v>
      </c>
      <c r="H16" s="3" t="s">
        <v>835</v>
      </c>
      <c r="I16" s="3" t="s">
        <v>836</v>
      </c>
      <c r="J16" s="3" t="s">
        <v>837</v>
      </c>
      <c r="K16" s="3" t="s">
        <v>838</v>
      </c>
      <c r="L16" s="3" t="s">
        <v>839</v>
      </c>
      <c r="M16" s="3" t="s">
        <v>842</v>
      </c>
    </row>
    <row r="17" spans="3:13" ht="12.75" x14ac:dyDescent="0.2">
      <c r="C17" s="3" t="s">
        <v>843</v>
      </c>
      <c r="D17" s="3" t="s">
        <v>844</v>
      </c>
      <c r="E17" s="3" t="s">
        <v>845</v>
      </c>
      <c r="F17" s="3" t="s">
        <v>846</v>
      </c>
      <c r="G17" s="3" t="s">
        <v>847</v>
      </c>
      <c r="H17" s="3" t="s">
        <v>848</v>
      </c>
      <c r="I17" s="3" t="s">
        <v>849</v>
      </c>
      <c r="J17" s="3" t="s">
        <v>850</v>
      </c>
      <c r="K17" s="3" t="s">
        <v>851</v>
      </c>
      <c r="L17" s="3" t="s">
        <v>852</v>
      </c>
      <c r="M17" s="3" t="s">
        <v>853</v>
      </c>
    </row>
    <row r="18" spans="3:13" ht="12.75" x14ac:dyDescent="0.2">
      <c r="C18" s="3" t="s">
        <v>854</v>
      </c>
      <c r="D18" s="3" t="s">
        <v>855</v>
      </c>
      <c r="E18" s="3" t="s">
        <v>856</v>
      </c>
      <c r="F18" s="3" t="s">
        <v>857</v>
      </c>
      <c r="G18" s="3" t="s">
        <v>858</v>
      </c>
      <c r="H18" s="3" t="s">
        <v>859</v>
      </c>
      <c r="I18" s="3" t="s">
        <v>860</v>
      </c>
      <c r="J18" s="3" t="s">
        <v>861</v>
      </c>
      <c r="K18" s="3" t="s">
        <v>862</v>
      </c>
      <c r="L18" s="3" t="s">
        <v>863</v>
      </c>
      <c r="M18" s="3" t="s">
        <v>864</v>
      </c>
    </row>
    <row r="19" spans="3:13" ht="12.75" x14ac:dyDescent="0.2">
      <c r="C19" s="3" t="s">
        <v>865</v>
      </c>
      <c r="D19" s="3" t="s">
        <v>866</v>
      </c>
      <c r="E19" s="3" t="s">
        <v>867</v>
      </c>
      <c r="F19" s="3" t="s">
        <v>868</v>
      </c>
      <c r="G19" s="3" t="s">
        <v>869</v>
      </c>
      <c r="H19" s="3" t="s">
        <v>851</v>
      </c>
      <c r="I19" s="3" t="s">
        <v>870</v>
      </c>
      <c r="J19" s="3" t="s">
        <v>871</v>
      </c>
      <c r="K19" s="3" t="s">
        <v>872</v>
      </c>
      <c r="L19" s="3" t="s">
        <v>873</v>
      </c>
      <c r="M19" s="3" t="s">
        <v>874</v>
      </c>
    </row>
    <row r="20" spans="3:13" ht="12.75" x14ac:dyDescent="0.2">
      <c r="C20" s="3" t="s">
        <v>875</v>
      </c>
      <c r="D20" s="3" t="s">
        <v>876</v>
      </c>
      <c r="E20" s="3" t="s">
        <v>877</v>
      </c>
      <c r="F20" s="3" t="s">
        <v>878</v>
      </c>
      <c r="G20" s="3" t="s">
        <v>847</v>
      </c>
      <c r="H20" s="3" t="s">
        <v>879</v>
      </c>
      <c r="I20" s="3" t="s">
        <v>880</v>
      </c>
      <c r="J20" s="3" t="s">
        <v>881</v>
      </c>
      <c r="K20" s="3" t="s">
        <v>882</v>
      </c>
      <c r="L20" s="3" t="s">
        <v>883</v>
      </c>
      <c r="M20" s="3" t="s">
        <v>881</v>
      </c>
    </row>
    <row r="21" spans="3:13" ht="12.75" x14ac:dyDescent="0.2">
      <c r="C21" s="3" t="s">
        <v>884</v>
      </c>
      <c r="D21" s="3" t="s">
        <v>885</v>
      </c>
      <c r="E21" s="3" t="s">
        <v>886</v>
      </c>
      <c r="F21" s="3" t="s">
        <v>887</v>
      </c>
      <c r="G21" s="3" t="s">
        <v>888</v>
      </c>
      <c r="H21" s="3" t="s">
        <v>888</v>
      </c>
      <c r="I21" s="3" t="s">
        <v>889</v>
      </c>
      <c r="J21" s="3" t="s">
        <v>890</v>
      </c>
      <c r="K21" s="3" t="s">
        <v>891</v>
      </c>
      <c r="L21" s="3" t="s">
        <v>892</v>
      </c>
      <c r="M21" s="3" t="s">
        <v>889</v>
      </c>
    </row>
    <row r="22" spans="3:13" ht="12.75" x14ac:dyDescent="0.2">
      <c r="C22" s="3" t="s">
        <v>893</v>
      </c>
      <c r="D22" s="3" t="s">
        <v>894</v>
      </c>
      <c r="E22" s="3" t="s">
        <v>895</v>
      </c>
      <c r="F22" s="3" t="s">
        <v>896</v>
      </c>
      <c r="G22" s="3" t="s">
        <v>897</v>
      </c>
      <c r="H22" s="3" t="s">
        <v>898</v>
      </c>
      <c r="I22" s="3" t="s">
        <v>899</v>
      </c>
      <c r="J22" s="3" t="s">
        <v>900</v>
      </c>
      <c r="K22" s="3" t="s">
        <v>901</v>
      </c>
      <c r="L22" s="3" t="s">
        <v>898</v>
      </c>
      <c r="M22" s="3" t="s">
        <v>886</v>
      </c>
    </row>
    <row r="23" spans="3:13" ht="12.75" x14ac:dyDescent="0.2"/>
    <row r="24" spans="3:13" ht="12.75" x14ac:dyDescent="0.2">
      <c r="C24" s="3" t="s">
        <v>902</v>
      </c>
      <c r="D24" s="3" t="s">
        <v>903</v>
      </c>
      <c r="E24" s="3" t="s">
        <v>904</v>
      </c>
      <c r="F24" s="3" t="s">
        <v>905</v>
      </c>
      <c r="G24" s="3" t="s">
        <v>906</v>
      </c>
      <c r="H24" s="3" t="s">
        <v>907</v>
      </c>
      <c r="I24" s="3" t="s">
        <v>908</v>
      </c>
      <c r="J24" s="3" t="s">
        <v>909</v>
      </c>
      <c r="K24" s="3" t="s">
        <v>910</v>
      </c>
      <c r="L24" s="3" t="s">
        <v>911</v>
      </c>
      <c r="M24" s="3" t="s">
        <v>912</v>
      </c>
    </row>
    <row r="25" spans="3:13" ht="12.75" x14ac:dyDescent="0.2">
      <c r="C25" s="3" t="s">
        <v>913</v>
      </c>
      <c r="D25" s="3" t="s">
        <v>895</v>
      </c>
      <c r="E25" s="3" t="s">
        <v>848</v>
      </c>
      <c r="F25" s="3" t="s">
        <v>914</v>
      </c>
      <c r="G25" s="3" t="s">
        <v>891</v>
      </c>
      <c r="H25" s="3" t="s">
        <v>892</v>
      </c>
      <c r="I25" s="3" t="s">
        <v>915</v>
      </c>
      <c r="J25" s="3" t="s">
        <v>916</v>
      </c>
      <c r="K25" s="3" t="s">
        <v>917</v>
      </c>
      <c r="L25" s="3" t="s">
        <v>918</v>
      </c>
      <c r="M25" s="3" t="s">
        <v>919</v>
      </c>
    </row>
    <row r="26" spans="3:13" ht="12.75" x14ac:dyDescent="0.2">
      <c r="C26" s="3" t="s">
        <v>920</v>
      </c>
      <c r="D26" s="3" t="s">
        <v>921</v>
      </c>
      <c r="E26" s="3" t="s">
        <v>922</v>
      </c>
      <c r="F26" s="3" t="s">
        <v>923</v>
      </c>
      <c r="G26" s="3" t="s">
        <v>924</v>
      </c>
      <c r="H26" s="3" t="s">
        <v>925</v>
      </c>
      <c r="I26" s="3" t="s">
        <v>898</v>
      </c>
      <c r="J26" s="3" t="s">
        <v>926</v>
      </c>
      <c r="K26" s="3" t="s">
        <v>927</v>
      </c>
      <c r="L26" s="3" t="s">
        <v>914</v>
      </c>
      <c r="M26" s="3" t="s">
        <v>928</v>
      </c>
    </row>
    <row r="27" spans="3:13" ht="12.75" x14ac:dyDescent="0.2">
      <c r="C27" s="3" t="s">
        <v>929</v>
      </c>
      <c r="D27" s="3" t="s">
        <v>869</v>
      </c>
      <c r="E27" s="3" t="s">
        <v>930</v>
      </c>
      <c r="F27" s="3" t="s">
        <v>897</v>
      </c>
      <c r="G27" s="3" t="s">
        <v>931</v>
      </c>
      <c r="H27" s="3" t="s">
        <v>932</v>
      </c>
      <c r="I27" s="3" t="s">
        <v>932</v>
      </c>
      <c r="J27" s="3" t="s">
        <v>891</v>
      </c>
      <c r="K27" s="3" t="s">
        <v>933</v>
      </c>
      <c r="L27" s="3" t="s">
        <v>891</v>
      </c>
      <c r="M27" s="3" t="s">
        <v>934</v>
      </c>
    </row>
    <row r="28" spans="3:13" ht="12.75" x14ac:dyDescent="0.2"/>
    <row r="29" spans="3:13" ht="12.75" x14ac:dyDescent="0.2">
      <c r="C29" s="3" t="s">
        <v>935</v>
      </c>
      <c r="D29" s="3">
        <v>5</v>
      </c>
      <c r="E29" s="3">
        <v>6.5</v>
      </c>
      <c r="F29" s="3">
        <v>4.8</v>
      </c>
      <c r="G29" s="3">
        <v>3.4</v>
      </c>
      <c r="H29" s="3">
        <v>3.1</v>
      </c>
      <c r="I29" s="3">
        <v>1.6</v>
      </c>
      <c r="J29" s="3">
        <v>2.2999999999999998</v>
      </c>
      <c r="K29" s="3">
        <v>1.8</v>
      </c>
      <c r="L29" s="3">
        <v>1.7</v>
      </c>
      <c r="M29" s="3">
        <v>1.1000000000000001</v>
      </c>
    </row>
    <row r="30" spans="3:13" ht="12.75" x14ac:dyDescent="0.2">
      <c r="C30" s="3" t="s">
        <v>936</v>
      </c>
      <c r="D30" s="3">
        <v>4</v>
      </c>
      <c r="E30" s="3">
        <v>6</v>
      </c>
      <c r="F30" s="3">
        <v>3</v>
      </c>
      <c r="G30" s="3">
        <v>4</v>
      </c>
      <c r="H30" s="3">
        <v>6</v>
      </c>
      <c r="I30" s="3">
        <v>4</v>
      </c>
      <c r="J30" s="3">
        <v>5</v>
      </c>
      <c r="K30" s="3">
        <v>4</v>
      </c>
      <c r="L30" s="3">
        <v>3</v>
      </c>
      <c r="M30" s="3">
        <v>4</v>
      </c>
    </row>
    <row r="31" spans="3:13" ht="12.75" x14ac:dyDescent="0.2">
      <c r="C31" s="3" t="s">
        <v>937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938</v>
      </c>
      <c r="D32" s="3" t="s">
        <v>939</v>
      </c>
      <c r="E32" s="3" t="s">
        <v>939</v>
      </c>
      <c r="F32" s="3" t="s">
        <v>939</v>
      </c>
      <c r="G32" s="3" t="s">
        <v>939</v>
      </c>
      <c r="H32" s="3" t="s">
        <v>939</v>
      </c>
      <c r="I32" s="3" t="s">
        <v>939</v>
      </c>
      <c r="J32" s="3" t="s">
        <v>939</v>
      </c>
      <c r="K32" s="3" t="s">
        <v>939</v>
      </c>
      <c r="L32" s="3" t="s">
        <v>939</v>
      </c>
      <c r="M32" s="3" t="s">
        <v>939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90B1-2B38-460F-8735-BDDD170F6154}">
  <dimension ref="A3:BJ22"/>
  <sheetViews>
    <sheetView showGridLines="0" tabSelected="1" workbookViewId="0">
      <selection activeCell="D24" sqref="D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940</v>
      </c>
      <c r="C3" s="9"/>
      <c r="D3" s="9"/>
      <c r="E3" s="9"/>
      <c r="F3" s="9"/>
      <c r="H3" s="9" t="s">
        <v>941</v>
      </c>
      <c r="I3" s="9"/>
      <c r="J3" s="9"/>
      <c r="K3" s="9"/>
      <c r="L3" s="9"/>
      <c r="N3" s="11" t="s">
        <v>942</v>
      </c>
      <c r="O3" s="11"/>
      <c r="P3" s="11"/>
      <c r="Q3" s="11"/>
      <c r="R3" s="11"/>
      <c r="S3" s="11"/>
      <c r="T3" s="11"/>
      <c r="V3" s="9" t="s">
        <v>943</v>
      </c>
      <c r="W3" s="9"/>
      <c r="X3" s="9"/>
      <c r="Y3" s="9"/>
      <c r="AA3" s="9" t="s">
        <v>944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945</v>
      </c>
      <c r="C4" s="15" t="s">
        <v>946</v>
      </c>
      <c r="D4" s="14" t="s">
        <v>947</v>
      </c>
      <c r="E4" s="15" t="s">
        <v>948</v>
      </c>
      <c r="F4" s="14" t="s">
        <v>949</v>
      </c>
      <c r="H4" s="16" t="s">
        <v>950</v>
      </c>
      <c r="I4" s="17" t="s">
        <v>951</v>
      </c>
      <c r="J4" s="16" t="s">
        <v>952</v>
      </c>
      <c r="K4" s="17" t="s">
        <v>953</v>
      </c>
      <c r="L4" s="16" t="s">
        <v>954</v>
      </c>
      <c r="N4" s="18" t="s">
        <v>955</v>
      </c>
      <c r="O4" s="19" t="s">
        <v>956</v>
      </c>
      <c r="P4" s="18" t="s">
        <v>957</v>
      </c>
      <c r="Q4" s="19" t="s">
        <v>958</v>
      </c>
      <c r="R4" s="18" t="s">
        <v>959</v>
      </c>
      <c r="S4" s="19" t="s">
        <v>960</v>
      </c>
      <c r="T4" s="18" t="s">
        <v>961</v>
      </c>
      <c r="V4" s="19" t="s">
        <v>962</v>
      </c>
      <c r="W4" s="18" t="s">
        <v>963</v>
      </c>
      <c r="X4" s="19" t="s">
        <v>964</v>
      </c>
      <c r="Y4" s="18" t="s">
        <v>965</v>
      </c>
      <c r="AA4" s="20" t="s">
        <v>543</v>
      </c>
      <c r="AB4" s="21" t="s">
        <v>843</v>
      </c>
      <c r="AC4" s="20" t="s">
        <v>854</v>
      </c>
      <c r="AD4" s="21" t="s">
        <v>875</v>
      </c>
      <c r="AE4" s="20" t="s">
        <v>884</v>
      </c>
      <c r="AF4" s="21" t="s">
        <v>893</v>
      </c>
      <c r="AG4" s="20" t="s">
        <v>902</v>
      </c>
      <c r="AH4" s="21" t="s">
        <v>913</v>
      </c>
      <c r="AI4" s="20" t="s">
        <v>937</v>
      </c>
      <c r="AJ4" s="22"/>
      <c r="AK4" s="21" t="s">
        <v>935</v>
      </c>
      <c r="AL4" s="20" t="s">
        <v>936</v>
      </c>
    </row>
    <row r="5" spans="1:62" ht="63" x14ac:dyDescent="0.2">
      <c r="A5" s="23" t="s">
        <v>966</v>
      </c>
      <c r="B5" s="18" t="s">
        <v>967</v>
      </c>
      <c r="C5" s="24" t="s">
        <v>968</v>
      </c>
      <c r="D5" s="25" t="s">
        <v>969</v>
      </c>
      <c r="E5" s="19" t="s">
        <v>970</v>
      </c>
      <c r="F5" s="18" t="s">
        <v>967</v>
      </c>
      <c r="H5" s="19" t="s">
        <v>971</v>
      </c>
      <c r="I5" s="18" t="s">
        <v>972</v>
      </c>
      <c r="J5" s="19" t="s">
        <v>973</v>
      </c>
      <c r="K5" s="18" t="s">
        <v>974</v>
      </c>
      <c r="L5" s="19" t="s">
        <v>975</v>
      </c>
      <c r="N5" s="18" t="s">
        <v>976</v>
      </c>
      <c r="O5" s="19" t="s">
        <v>977</v>
      </c>
      <c r="P5" s="18" t="s">
        <v>978</v>
      </c>
      <c r="Q5" s="19" t="s">
        <v>979</v>
      </c>
      <c r="R5" s="18" t="s">
        <v>980</v>
      </c>
      <c r="S5" s="19" t="s">
        <v>981</v>
      </c>
      <c r="T5" s="18" t="s">
        <v>982</v>
      </c>
      <c r="V5" s="19" t="s">
        <v>983</v>
      </c>
      <c r="W5" s="18" t="s">
        <v>984</v>
      </c>
      <c r="X5" s="19" t="s">
        <v>985</v>
      </c>
      <c r="Y5" s="18" t="s">
        <v>986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1.5466268656716418</v>
      </c>
      <c r="C7" s="31">
        <f>(sheet!D18-sheet!D15)/sheet!D35</f>
        <v>1.1951840796019901</v>
      </c>
      <c r="D7" s="31">
        <f>sheet!D12/sheet!D35</f>
        <v>0.23892537313432835</v>
      </c>
      <c r="E7" s="31">
        <f>Sheet2!D20/sheet!D35</f>
        <v>0.414726368159204</v>
      </c>
      <c r="F7" s="31">
        <f>sheet!D18/sheet!D35</f>
        <v>1.5466268656716418</v>
      </c>
      <c r="G7" s="29"/>
      <c r="H7" s="32">
        <f>Sheet1!D33/sheet!D51</f>
        <v>-0.16549786941318098</v>
      </c>
      <c r="I7" s="32">
        <f>Sheet1!D33/Sheet1!D12</f>
        <v>-0.15021853753295408</v>
      </c>
      <c r="J7" s="32">
        <f>Sheet1!D12/sheet!D27</f>
        <v>0.20612924907403435</v>
      </c>
      <c r="K7" s="32">
        <f>Sheet1!D30/sheet!D27</f>
        <v>-3.0875055414932715E-2</v>
      </c>
      <c r="L7" s="32">
        <f>Sheet1!D38</f>
        <v>-2.87</v>
      </c>
      <c r="M7" s="29"/>
      <c r="N7" s="32">
        <f>sheet!D40/sheet!D27</f>
        <v>0.81290131136756905</v>
      </c>
      <c r="O7" s="32">
        <f>sheet!D51/sheet!D27</f>
        <v>0.18709868863243098</v>
      </c>
      <c r="P7" s="32">
        <f>sheet!D40/sheet!D51</f>
        <v>4.3447728966426533</v>
      </c>
      <c r="Q7" s="31">
        <f>Sheet1!D24/Sheet1!D26</f>
        <v>0.57168480210450801</v>
      </c>
      <c r="R7" s="31">
        <f>ABS(Sheet2!D20/(Sheet1!D26+Sheet2!D30))</f>
        <v>0.14547993019197208</v>
      </c>
      <c r="S7" s="31">
        <f>sheet!D40/Sheet1!D43</f>
        <v>7.9845138181690487</v>
      </c>
      <c r="T7" s="31">
        <f>Sheet2!D20/sheet!D40</f>
        <v>4.5827377680043982E-2</v>
      </c>
      <c r="V7" s="31">
        <f>ABS(Sheet1!D15/sheet!D15)</f>
        <v>1.7312570781426955</v>
      </c>
      <c r="W7" s="31">
        <f>Sheet1!D12/sheet!D14</f>
        <v>3.4392746361250297</v>
      </c>
      <c r="X7" s="31">
        <f>Sheet1!D12/sheet!D27</f>
        <v>0.20612924907403435</v>
      </c>
      <c r="Y7" s="31">
        <f>Sheet1!D12/(sheet!D18-sheet!D35)</f>
        <v>4.198048638415611</v>
      </c>
      <c r="AA7" s="17" t="str">
        <f>Sheet1!D43</f>
        <v>3,025,282.572</v>
      </c>
      <c r="AB7" s="17" t="str">
        <f>Sheet3!D17</f>
        <v>23.7x</v>
      </c>
      <c r="AC7" s="17" t="str">
        <f>Sheet3!D18</f>
        <v>51.1x</v>
      </c>
      <c r="AD7" s="17" t="str">
        <f>Sheet3!D20</f>
        <v>29.6x</v>
      </c>
      <c r="AE7" s="17" t="str">
        <f>Sheet3!D21</f>
        <v>2.5x</v>
      </c>
      <c r="AF7" s="17" t="str">
        <f>Sheet3!D22</f>
        <v>12.1x</v>
      </c>
      <c r="AG7" s="17" t="str">
        <f>Sheet3!D24</f>
        <v>-36.2x</v>
      </c>
      <c r="AH7" s="17" t="str">
        <f>Sheet3!D25</f>
        <v>7.9x</v>
      </c>
      <c r="AI7" s="17" t="str">
        <f>Sheet3!D31</f>
        <v/>
      </c>
      <c r="AK7" s="17">
        <f>Sheet3!D29</f>
        <v>5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1.5255132181361688</v>
      </c>
      <c r="C8" s="34">
        <f>(sheet!E18-sheet!E15)/sheet!E35</f>
        <v>1.1972012996603161</v>
      </c>
      <c r="D8" s="34">
        <f>sheet!E12/sheet!E35</f>
        <v>0.11911091419288139</v>
      </c>
      <c r="E8" s="34">
        <f>Sheet2!E20/sheet!E35</f>
        <v>0.85364052577167326</v>
      </c>
      <c r="F8" s="34">
        <f>sheet!E18/sheet!E35</f>
        <v>1.5255132181361688</v>
      </c>
      <c r="G8" s="29"/>
      <c r="H8" s="35">
        <f>Sheet1!E33/sheet!E51</f>
        <v>0.16309680285835942</v>
      </c>
      <c r="I8" s="35">
        <f>Sheet1!E33/Sheet1!E12</f>
        <v>0.1074390243902439</v>
      </c>
      <c r="J8" s="35">
        <f>Sheet1!E12/sheet!E27</f>
        <v>0.31173136359661963</v>
      </c>
      <c r="K8" s="35">
        <f>Sheet1!E30/sheet!E27</f>
        <v>3.3454097556710395E-2</v>
      </c>
      <c r="L8" s="35">
        <f>Sheet1!E38</f>
        <v>3.04</v>
      </c>
      <c r="M8" s="29"/>
      <c r="N8" s="35">
        <f>sheet!E40/sheet!E27</f>
        <v>0.79464886503172438</v>
      </c>
      <c r="O8" s="35">
        <f>sheet!E51/sheet!E27</f>
        <v>0.20535113496827562</v>
      </c>
      <c r="P8" s="35">
        <f>sheet!E40/sheet!E51</f>
        <v>3.869707684617806</v>
      </c>
      <c r="Q8" s="34">
        <f>Sheet1!E24/Sheet1!E26</f>
        <v>-2.0910973084886124</v>
      </c>
      <c r="R8" s="34">
        <f>ABS(Sheet2!E20/(Sheet1!E26+Sheet2!E30))</f>
        <v>0.47630819942315611</v>
      </c>
      <c r="S8" s="34">
        <f>sheet!E40/Sheet1!E43</f>
        <v>5.3433026584867083</v>
      </c>
      <c r="T8" s="34">
        <f>Sheet2!E20/sheet!E40</f>
        <v>0.11060613309094387</v>
      </c>
      <c r="U8" s="12"/>
      <c r="V8" s="34">
        <f>ABS(Sheet1!E15/sheet!E15)</f>
        <v>2.4775078722447144</v>
      </c>
      <c r="W8" s="34">
        <f>Sheet1!E12/sheet!E14</f>
        <v>3.9502842277676082</v>
      </c>
      <c r="X8" s="34">
        <f>Sheet1!E12/sheet!E27</f>
        <v>0.31173136359661963</v>
      </c>
      <c r="Y8" s="34">
        <f>Sheet1!E12/(sheet!E18-sheet!E35)</f>
        <v>5.7612590458792949</v>
      </c>
      <c r="Z8" s="12"/>
      <c r="AA8" s="36" t="str">
        <f>Sheet1!E43</f>
        <v>4,530,369.84</v>
      </c>
      <c r="AB8" s="36" t="str">
        <f>Sheet3!E17</f>
        <v>16.9x</v>
      </c>
      <c r="AC8" s="36" t="str">
        <f>Sheet3!E18</f>
        <v>30.0x</v>
      </c>
      <c r="AD8" s="36" t="str">
        <f>Sheet3!E20</f>
        <v>22.2x</v>
      </c>
      <c r="AE8" s="36" t="str">
        <f>Sheet3!E21</f>
        <v>3.0x</v>
      </c>
      <c r="AF8" s="36" t="str">
        <f>Sheet3!E22</f>
        <v>7.9x</v>
      </c>
      <c r="AG8" s="36" t="str">
        <f>Sheet3!E24</f>
        <v>95.6x</v>
      </c>
      <c r="AH8" s="36" t="str">
        <f>Sheet3!E25</f>
        <v>9.4x</v>
      </c>
      <c r="AI8" s="36" t="str">
        <f>Sheet3!E31</f>
        <v/>
      </c>
      <c r="AK8" s="36">
        <f>Sheet3!E29</f>
        <v>6.5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1.036514210427254</v>
      </c>
      <c r="C9" s="31">
        <f>(sheet!F18-sheet!F15)/sheet!F35</f>
        <v>0.79992471296819123</v>
      </c>
      <c r="D9" s="31">
        <f>sheet!F12/sheet!F35</f>
        <v>0.11236589497459062</v>
      </c>
      <c r="E9" s="31">
        <f>Sheet2!F20/sheet!F35</f>
        <v>0.42480707698099002</v>
      </c>
      <c r="F9" s="31">
        <f>sheet!F18/sheet!F35</f>
        <v>1.036514210427254</v>
      </c>
      <c r="G9" s="29"/>
      <c r="H9" s="32">
        <f>Sheet1!F33/sheet!F51</f>
        <v>-4.8432575883231049E-2</v>
      </c>
      <c r="I9" s="32">
        <f>Sheet1!F33/Sheet1!F12</f>
        <v>-2.7963991572495687E-2</v>
      </c>
      <c r="J9" s="32">
        <f>Sheet1!F12/sheet!F27</f>
        <v>0.2132543653630144</v>
      </c>
      <c r="K9" s="32">
        <f>Sheet1!F30/sheet!F27</f>
        <v>-5.8817522720310423E-3</v>
      </c>
      <c r="L9" s="32">
        <f>Sheet1!F38</f>
        <v>-1.18</v>
      </c>
      <c r="M9" s="29"/>
      <c r="N9" s="32">
        <f>sheet!F40/sheet!F27</f>
        <v>0.87687123455529459</v>
      </c>
      <c r="O9" s="32">
        <f>sheet!F51/sheet!F27</f>
        <v>0.1231287654447054</v>
      </c>
      <c r="P9" s="32">
        <f>sheet!F40/sheet!F51</f>
        <v>7.1215790346657819</v>
      </c>
      <c r="Q9" s="31">
        <f>Sheet1!F24/Sheet1!F26</f>
        <v>-0.90057729313662604</v>
      </c>
      <c r="R9" s="31">
        <f>ABS(Sheet2!F20/(Sheet1!F26+Sheet2!F30))</f>
        <v>0.33501558557221317</v>
      </c>
      <c r="S9" s="31">
        <f>sheet!F40/Sheet1!F43</f>
        <v>8.4105778648383929</v>
      </c>
      <c r="T9" s="31">
        <f>Sheet2!F20/sheet!F40</f>
        <v>5.2566610769517415E-2</v>
      </c>
      <c r="V9" s="31">
        <f>ABS(Sheet1!F15/sheet!F15)</f>
        <v>1.9459029435163087</v>
      </c>
      <c r="W9" s="31">
        <f>Sheet1!F12/sheet!F14</f>
        <v>3.8861183475995538</v>
      </c>
      <c r="X9" s="31">
        <f>Sheet1!F12/sheet!F27</f>
        <v>0.2132543653630144</v>
      </c>
      <c r="Y9" s="31">
        <f>Sheet1!F12/(sheet!F18-sheet!F35)</f>
        <v>53.824742268041213</v>
      </c>
      <c r="AA9" s="17" t="str">
        <f>Sheet1!F43</f>
        <v>7,083,085.4</v>
      </c>
      <c r="AB9" s="17" t="str">
        <f>Sheet3!F17</f>
        <v>13.0x</v>
      </c>
      <c r="AC9" s="17" t="str">
        <f>Sheet3!F18</f>
        <v>22.8x</v>
      </c>
      <c r="AD9" s="17" t="str">
        <f>Sheet3!F20</f>
        <v>16.7x</v>
      </c>
      <c r="AE9" s="17" t="str">
        <f>Sheet3!F21</f>
        <v>1.7x</v>
      </c>
      <c r="AF9" s="17" t="str">
        <f>Sheet3!F22</f>
        <v>6.5x</v>
      </c>
      <c r="AG9" s="17" t="str">
        <f>Sheet3!F24</f>
        <v>58.5x</v>
      </c>
      <c r="AH9" s="17" t="str">
        <f>Sheet3!F25</f>
        <v>5.5x</v>
      </c>
      <c r="AI9" s="17" t="str">
        <f>Sheet3!F31</f>
        <v/>
      </c>
      <c r="AK9" s="17">
        <f>Sheet3!F29</f>
        <v>4.8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1.4067608755888057</v>
      </c>
      <c r="C10" s="34">
        <f>(sheet!G18-sheet!G15)/sheet!G35</f>
        <v>1.1127736215018009</v>
      </c>
      <c r="D10" s="34">
        <f>sheet!G12/sheet!G35</f>
        <v>0.15018010529232473</v>
      </c>
      <c r="E10" s="34">
        <f>Sheet2!G20/sheet!G35</f>
        <v>0.57827653089498476</v>
      </c>
      <c r="F10" s="34">
        <f>sheet!G18/sheet!G35</f>
        <v>1.4067608755888057</v>
      </c>
      <c r="G10" s="29"/>
      <c r="H10" s="35">
        <f>Sheet1!G33/sheet!G51</f>
        <v>-0.73941068139963173</v>
      </c>
      <c r="I10" s="35">
        <f>Sheet1!G33/Sheet1!G12</f>
        <v>-0.24901798635517883</v>
      </c>
      <c r="J10" s="35">
        <f>Sheet1!G12/sheet!G27</f>
        <v>0.22224264283581061</v>
      </c>
      <c r="K10" s="35">
        <f>Sheet1!G30/sheet!G27</f>
        <v>-5.5319442210939831E-2</v>
      </c>
      <c r="L10" s="35">
        <f>Sheet1!G38</f>
        <v>-9.31</v>
      </c>
      <c r="M10" s="29"/>
      <c r="N10" s="35">
        <f>sheet!G40/sheet!G27</f>
        <v>0.9251533460451653</v>
      </c>
      <c r="O10" s="35">
        <f>sheet!G51/sheet!G27</f>
        <v>7.4846653954834697E-2</v>
      </c>
      <c r="P10" s="35">
        <f>sheet!G40/sheet!G51</f>
        <v>12.360650705954574</v>
      </c>
      <c r="Q10" s="34">
        <f>Sheet1!G24/Sheet1!G26</f>
        <v>0.33205689277899342</v>
      </c>
      <c r="R10" s="34">
        <f>ABS(Sheet2!G20/(Sheet1!G26+Sheet2!G30))</f>
        <v>0.48944652908067537</v>
      </c>
      <c r="S10" s="34">
        <f>sheet!G40/Sheet1!G43</f>
        <v>9.8921640874478012</v>
      </c>
      <c r="T10" s="34">
        <f>Sheet2!G20/sheet!G40</f>
        <v>5.1823893124084329E-2</v>
      </c>
      <c r="U10" s="12"/>
      <c r="V10" s="34">
        <f>ABS(Sheet1!G15/sheet!G15)</f>
        <v>2.4250706880301602</v>
      </c>
      <c r="W10" s="34">
        <f>Sheet1!G12/sheet!G14</f>
        <v>3.8434644417957888</v>
      </c>
      <c r="X10" s="34">
        <f>Sheet1!G12/sheet!G27</f>
        <v>0.22224264283581061</v>
      </c>
      <c r="Y10" s="34">
        <f>Sheet1!G12/(sheet!G18-sheet!G35)</f>
        <v>6.5899182561307912</v>
      </c>
      <c r="Z10" s="12"/>
      <c r="AA10" s="36" t="str">
        <f>Sheet1!G43</f>
        <v>5,466,620.22</v>
      </c>
      <c r="AB10" s="36" t="str">
        <f>Sheet3!G17</f>
        <v>8.0x</v>
      </c>
      <c r="AC10" s="36" t="str">
        <f>Sheet3!G18</f>
        <v>23.3x</v>
      </c>
      <c r="AD10" s="36" t="str">
        <f>Sheet3!G20</f>
        <v>8.0x</v>
      </c>
      <c r="AE10" s="36" t="str">
        <f>Sheet3!G21</f>
        <v>1.0x</v>
      </c>
      <c r="AF10" s="36" t="str">
        <f>Sheet3!G22</f>
        <v>3.5x</v>
      </c>
      <c r="AG10" s="36" t="str">
        <f>Sheet3!G24</f>
        <v>-2.2x</v>
      </c>
      <c r="AH10" s="36" t="str">
        <f>Sheet3!G25</f>
        <v>1.2x</v>
      </c>
      <c r="AI10" s="36" t="str">
        <f>Sheet3!G31</f>
        <v/>
      </c>
      <c r="AK10" s="36">
        <f>Sheet3!G29</f>
        <v>3.4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1.1119962511715089</v>
      </c>
      <c r="C11" s="31">
        <f>(sheet!H18-sheet!H15)/sheet!H35</f>
        <v>0.86644798500468612</v>
      </c>
      <c r="D11" s="31">
        <f>sheet!H12/sheet!H35</f>
        <v>0.16869728209934395</v>
      </c>
      <c r="E11" s="31">
        <f>Sheet2!H20/sheet!H35</f>
        <v>0.53655107778819122</v>
      </c>
      <c r="F11" s="31">
        <f>sheet!H18/sheet!H35</f>
        <v>1.1119962511715089</v>
      </c>
      <c r="G11" s="29"/>
      <c r="H11" s="32">
        <f>Sheet1!H33/sheet!H51</f>
        <v>0.40444145356662176</v>
      </c>
      <c r="I11" s="32">
        <f>Sheet1!H33/Sheet1!H12</f>
        <v>0.27556166895919298</v>
      </c>
      <c r="J11" s="32">
        <f>Sheet1!H12/sheet!H27</f>
        <v>0.23265861268901514</v>
      </c>
      <c r="K11" s="32">
        <f>Sheet1!H30/sheet!H27</f>
        <v>6.4111795610315492E-2</v>
      </c>
      <c r="L11" s="32">
        <f>Sheet1!H38</f>
        <v>8.6300000000000008</v>
      </c>
      <c r="M11" s="29"/>
      <c r="N11" s="32">
        <f>sheet!H40/sheet!H27</f>
        <v>0.84148065178547615</v>
      </c>
      <c r="O11" s="32">
        <f>sheet!H51/sheet!H27</f>
        <v>0.15851934821452385</v>
      </c>
      <c r="P11" s="32">
        <f>sheet!H40/sheet!H51</f>
        <v>5.3083781965006729</v>
      </c>
      <c r="Q11" s="31">
        <f>Sheet1!H24/Sheet1!H26</f>
        <v>-4.7592997811816196E-2</v>
      </c>
      <c r="R11" s="31">
        <f>ABS(Sheet2!H20/(Sheet1!H26+Sheet2!H30))</f>
        <v>0.14284823155136922</v>
      </c>
      <c r="S11" s="31">
        <f>sheet!H40/Sheet1!H43</f>
        <v>9.2449457954878405</v>
      </c>
      <c r="T11" s="31">
        <f>Sheet2!H20/sheet!H40</f>
        <v>7.2576300193325519E-2</v>
      </c>
      <c r="V11" s="31">
        <f>ABS(Sheet1!H15/sheet!H15)</f>
        <v>2.4312977099236641</v>
      </c>
      <c r="W11" s="31">
        <f>Sheet1!H12/sheet!H14</f>
        <v>4.0957746478873238</v>
      </c>
      <c r="X11" s="31">
        <f>Sheet1!H12/sheet!H27</f>
        <v>0.23265861268901514</v>
      </c>
      <c r="Y11" s="31">
        <f>Sheet1!H12/(sheet!H18-sheet!H35)</f>
        <v>18.251046025104593</v>
      </c>
      <c r="AA11" s="17" t="str">
        <f>Sheet1!H43</f>
        <v>4,290,789.47</v>
      </c>
      <c r="AB11" s="17" t="str">
        <f>Sheet3!H17</f>
        <v>9.4x</v>
      </c>
      <c r="AC11" s="17" t="str">
        <f>Sheet3!H18</f>
        <v>40.1x</v>
      </c>
      <c r="AD11" s="17" t="str">
        <f>Sheet3!H20</f>
        <v>10.2x</v>
      </c>
      <c r="AE11" s="17" t="str">
        <f>Sheet3!H21</f>
        <v>1.0x</v>
      </c>
      <c r="AF11" s="17" t="str">
        <f>Sheet3!H22</f>
        <v>3.7x</v>
      </c>
      <c r="AG11" s="17" t="str">
        <f>Sheet3!H24</f>
        <v>5.3x</v>
      </c>
      <c r="AH11" s="17" t="str">
        <f>Sheet3!H25</f>
        <v>1.4x</v>
      </c>
      <c r="AI11" s="17" t="str">
        <f>Sheet3!H31</f>
        <v/>
      </c>
      <c r="AK11" s="17">
        <f>Sheet3!H29</f>
        <v>3.1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1.0977580813347236</v>
      </c>
      <c r="C12" s="34">
        <f>(sheet!I18-sheet!I15)/sheet!I35</f>
        <v>0.85427528675703857</v>
      </c>
      <c r="D12" s="34">
        <f>sheet!I12/sheet!I35</f>
        <v>0.18795620437956204</v>
      </c>
      <c r="E12" s="34">
        <f>Sheet2!I20/sheet!I35</f>
        <v>0.39129301355578727</v>
      </c>
      <c r="F12" s="34">
        <f>sheet!I18/sheet!I35</f>
        <v>1.0977580813347236</v>
      </c>
      <c r="G12" s="29"/>
      <c r="H12" s="35">
        <f>Sheet1!I33/sheet!I51</f>
        <v>-1.4735346358792185</v>
      </c>
      <c r="I12" s="35">
        <f>Sheet1!I33/Sheet1!I12</f>
        <v>-0.49498806682577562</v>
      </c>
      <c r="J12" s="35">
        <f>Sheet1!I12/sheet!I27</f>
        <v>0.25790963929582672</v>
      </c>
      <c r="K12" s="35">
        <f>Sheet1!I30/sheet!I27</f>
        <v>-0.12753908654438018</v>
      </c>
      <c r="L12" s="35">
        <f>Sheet1!I38</f>
        <v>-16.12</v>
      </c>
      <c r="M12" s="29"/>
      <c r="N12" s="35">
        <f>sheet!I40/sheet!I27</f>
        <v>0.91336328942508938</v>
      </c>
      <c r="O12" s="35">
        <f>sheet!I51/sheet!I27</f>
        <v>8.6636710574910764E-2</v>
      </c>
      <c r="P12" s="35">
        <f>sheet!I40/sheet!I51</f>
        <v>10.542451154529306</v>
      </c>
      <c r="Q12" s="34">
        <f>Sheet1!I24/Sheet1!I26</f>
        <v>1.4814814814814814</v>
      </c>
      <c r="R12" s="34">
        <f>ABS(Sheet2!I20/(Sheet1!I26+Sheet2!I30))</f>
        <v>0.12747346072186835</v>
      </c>
      <c r="S12" s="34">
        <f>sheet!I40/Sheet1!I43</f>
        <v>8.9415486592347087</v>
      </c>
      <c r="T12" s="34">
        <f>Sheet2!I20/sheet!I40</f>
        <v>5.0577888600599787E-2</v>
      </c>
      <c r="U12" s="12"/>
      <c r="V12" s="34">
        <f>ABS(Sheet1!I15/sheet!I15)</f>
        <v>2.5171306209850104</v>
      </c>
      <c r="W12" s="34">
        <f>Sheet1!I12/sheet!I14</f>
        <v>4.4932975871313667</v>
      </c>
      <c r="X12" s="34">
        <f>Sheet1!I12/sheet!I27</f>
        <v>0.25790963929582672</v>
      </c>
      <c r="Y12" s="34">
        <f>Sheet1!I12/(sheet!I18-sheet!I35)</f>
        <v>22.346666666666668</v>
      </c>
      <c r="Z12" s="12"/>
      <c r="AA12" s="36" t="str">
        <f>Sheet1!I43</f>
        <v>4,530,368.62</v>
      </c>
      <c r="AB12" s="36" t="str">
        <f>Sheet3!I17</f>
        <v>9.1x</v>
      </c>
      <c r="AC12" s="36" t="str">
        <f>Sheet3!I18</f>
        <v>120.7x</v>
      </c>
      <c r="AD12" s="36" t="str">
        <f>Sheet3!I20</f>
        <v>6.8x</v>
      </c>
      <c r="AE12" s="36" t="str">
        <f>Sheet3!I21</f>
        <v>1.1x</v>
      </c>
      <c r="AF12" s="36" t="str">
        <f>Sheet3!I22</f>
        <v>3.6x</v>
      </c>
      <c r="AG12" s="36" t="str">
        <f>Sheet3!I24</f>
        <v>-2.0x</v>
      </c>
      <c r="AH12" s="36" t="str">
        <f>Sheet3!I25</f>
        <v>2.0x</v>
      </c>
      <c r="AI12" s="36" t="str">
        <f>Sheet3!I31</f>
        <v/>
      </c>
      <c r="AK12" s="36">
        <f>Sheet3!I29</f>
        <v>1.6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1.1153969270166455</v>
      </c>
      <c r="C13" s="31">
        <f>(sheet!J18-sheet!J15)/sheet!J35</f>
        <v>0.9382202304737518</v>
      </c>
      <c r="D13" s="31">
        <f>sheet!J12/sheet!J35</f>
        <v>0.51904609475032015</v>
      </c>
      <c r="E13" s="31">
        <f>Sheet2!J20/sheet!J35</f>
        <v>0.2402368758002561</v>
      </c>
      <c r="F13" s="31">
        <f>sheet!J18/sheet!J35</f>
        <v>1.1153969270166455</v>
      </c>
      <c r="G13" s="29"/>
      <c r="H13" s="32">
        <f>Sheet1!J33/sheet!J51</f>
        <v>-1.5739436619718312</v>
      </c>
      <c r="I13" s="32">
        <f>Sheet1!J33/Sheet1!J12</f>
        <v>-0.2078828043250785</v>
      </c>
      <c r="J13" s="32">
        <f>Sheet1!J12/sheet!J27</f>
        <v>0.25399403478723093</v>
      </c>
      <c r="K13" s="32">
        <f>Sheet1!J30/sheet!J27</f>
        <v>-5.265333845199776E-2</v>
      </c>
      <c r="L13" s="32">
        <f>Sheet1!J38</f>
        <v>-6.59</v>
      </c>
      <c r="M13" s="29"/>
      <c r="N13" s="32">
        <f>sheet!J40/sheet!J27</f>
        <v>0.96645306086288874</v>
      </c>
      <c r="O13" s="32">
        <f>sheet!J51/sheet!J27</f>
        <v>3.3546939137111299E-2</v>
      </c>
      <c r="P13" s="32">
        <f>sheet!J40/sheet!J51</f>
        <v>28.808978873239436</v>
      </c>
      <c r="Q13" s="31">
        <f>Sheet1!J24/Sheet1!J26</f>
        <v>0.14812500000000001</v>
      </c>
      <c r="R13" s="31">
        <f>ABS(Sheet2!J20/(Sheet1!J26+Sheet2!J30))</f>
        <v>0.24991674991674989</v>
      </c>
      <c r="S13" s="31">
        <f>sheet!J40/Sheet1!J43</f>
        <v>9.577699736611061</v>
      </c>
      <c r="T13" s="31">
        <f>Sheet2!J20/sheet!J40</f>
        <v>4.5864271091147983E-2</v>
      </c>
      <c r="V13" s="31">
        <f>ABS(Sheet1!J15/sheet!J15)</f>
        <v>2.1228545618789521</v>
      </c>
      <c r="W13" s="31">
        <f>Sheet1!J12/sheet!J14</f>
        <v>4.6769983686786301</v>
      </c>
      <c r="X13" s="31">
        <f>Sheet1!J12/sheet!J27</f>
        <v>0.25399403478723093</v>
      </c>
      <c r="Y13" s="31">
        <f>Sheet1!J12/(sheet!J18-sheet!J35)</f>
        <v>11.929264909847422</v>
      </c>
      <c r="AA13" s="17" t="str">
        <f>Sheet1!J43</f>
        <v>4,436,940.33</v>
      </c>
      <c r="AB13" s="17" t="str">
        <f>Sheet3!J17</f>
        <v>10.0x</v>
      </c>
      <c r="AC13" s="17" t="str">
        <f>Sheet3!J18</f>
        <v>27.1x</v>
      </c>
      <c r="AD13" s="17" t="str">
        <f>Sheet3!J20</f>
        <v>11.3x</v>
      </c>
      <c r="AE13" s="17" t="str">
        <f>Sheet3!J21</f>
        <v>1.3x</v>
      </c>
      <c r="AF13" s="17" t="str">
        <f>Sheet3!J22</f>
        <v>4.0x</v>
      </c>
      <c r="AG13" s="17" t="str">
        <f>Sheet3!J24</f>
        <v>-17.1x</v>
      </c>
      <c r="AH13" s="17" t="str">
        <f>Sheet3!J25</f>
        <v>4.2x</v>
      </c>
      <c r="AI13" s="17" t="str">
        <f>Sheet3!J31</f>
        <v/>
      </c>
      <c r="AK13" s="17">
        <f>Sheet3!J29</f>
        <v>2.2999999999999998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1.0873193568084674</v>
      </c>
      <c r="C14" s="34">
        <f>(sheet!K18-sheet!K15)/sheet!K35</f>
        <v>0.86464481986566255</v>
      </c>
      <c r="D14" s="34">
        <f>sheet!K12/sheet!K35</f>
        <v>0.12314268267860777</v>
      </c>
      <c r="E14" s="34">
        <f>Sheet2!K20/sheet!K35</f>
        <v>0.22613474455526156</v>
      </c>
      <c r="F14" s="34">
        <f>sheet!K18/sheet!K35</f>
        <v>1.0873193568084674</v>
      </c>
      <c r="G14" s="29"/>
      <c r="H14" s="35">
        <f>Sheet1!K33/sheet!K51</f>
        <v>-0.92561983471074372</v>
      </c>
      <c r="I14" s="35">
        <f>Sheet1!K33/Sheet1!K12</f>
        <v>-6.9764544661766528E-2</v>
      </c>
      <c r="J14" s="35">
        <f>Sheet1!K12/sheet!K27</f>
        <v>0.25728388730408025</v>
      </c>
      <c r="K14" s="35">
        <f>Sheet1!K30/sheet!K27</f>
        <v>-1.7917240937209526E-2</v>
      </c>
      <c r="L14" s="35">
        <f>Sheet1!K38</f>
        <v>-2.0099999999999998</v>
      </c>
      <c r="M14" s="29"/>
      <c r="N14" s="35">
        <f>sheet!K40/sheet!K27</f>
        <v>0.98060835283182146</v>
      </c>
      <c r="O14" s="35">
        <f>sheet!K51/sheet!K27</f>
        <v>1.9391647168178469E-2</v>
      </c>
      <c r="P14" s="35">
        <f>sheet!K40/sheet!K51</f>
        <v>50.568595041322311</v>
      </c>
      <c r="Q14" s="34">
        <f>Sheet1!K24/Sheet1!K26</f>
        <v>-0.38593030900723208</v>
      </c>
      <c r="R14" s="34">
        <f>ABS(Sheet2!K20/(Sheet1!K26+Sheet2!K30))</f>
        <v>0.15510261063800088</v>
      </c>
      <c r="S14" s="34">
        <f>sheet!K40/Sheet1!K43</f>
        <v>9.7495219885277233</v>
      </c>
      <c r="T14" s="34">
        <f>Sheet2!K20/sheet!K40</f>
        <v>3.6314309995423948E-2</v>
      </c>
      <c r="U14" s="12"/>
      <c r="V14" s="34">
        <f>ABS(Sheet1!K15/sheet!K15)</f>
        <v>2.0557586837294335</v>
      </c>
      <c r="W14" s="34">
        <f>Sheet1!K12/sheet!K14</f>
        <v>5.0900443880786304</v>
      </c>
      <c r="X14" s="34">
        <f>Sheet1!K12/sheet!K27</f>
        <v>0.25728388730408025</v>
      </c>
      <c r="Y14" s="34">
        <f>Sheet1!K12/(sheet!K18-sheet!K35)</f>
        <v>18.710955710955719</v>
      </c>
      <c r="Z14" s="12"/>
      <c r="AA14" s="36" t="str">
        <f>Sheet1!K43</f>
        <v>3,992,853.96</v>
      </c>
      <c r="AB14" s="36" t="str">
        <f>Sheet3!K17</f>
        <v>9.8x</v>
      </c>
      <c r="AC14" s="36" t="str">
        <f>Sheet3!K18</f>
        <v>24.7x</v>
      </c>
      <c r="AD14" s="36" t="str">
        <f>Sheet3!K20</f>
        <v>11.8x</v>
      </c>
      <c r="AE14" s="36" t="str">
        <f>Sheet3!K21</f>
        <v>1.2x</v>
      </c>
      <c r="AF14" s="36" t="str">
        <f>Sheet3!K22</f>
        <v>3.8x</v>
      </c>
      <c r="AG14" s="36" t="str">
        <f>Sheet3!K24</f>
        <v>-3.8x</v>
      </c>
      <c r="AH14" s="36" t="str">
        <f>Sheet3!K25</f>
        <v>12.6x</v>
      </c>
      <c r="AI14" s="36" t="str">
        <f>Sheet3!K31</f>
        <v/>
      </c>
      <c r="AK14" s="36">
        <f>Sheet3!K29</f>
        <v>1.8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1.0786841092727972</v>
      </c>
      <c r="C15" s="31">
        <f>(sheet!L18-sheet!L15)/sheet!L35</f>
        <v>0.8876490958060792</v>
      </c>
      <c r="D15" s="31">
        <f>sheet!L12/sheet!L35</f>
        <v>0.1119661408233936</v>
      </c>
      <c r="E15" s="31">
        <f>Sheet2!L20/sheet!L35</f>
        <v>0.27433628318584069</v>
      </c>
      <c r="F15" s="31">
        <f>sheet!L18/sheet!L35</f>
        <v>1.0786841092727972</v>
      </c>
      <c r="G15" s="29"/>
      <c r="H15" s="32">
        <f>Sheet1!L33/sheet!L51</f>
        <v>27.882352941176471</v>
      </c>
      <c r="I15" s="32">
        <f>Sheet1!L33/Sheet1!L12</f>
        <v>-0.1124021816457197</v>
      </c>
      <c r="J15" s="32">
        <f>Sheet1!L12/sheet!L27</f>
        <v>0.28881583453188137</v>
      </c>
      <c r="K15" s="32">
        <f>Sheet1!L30/sheet!L27</f>
        <v>-3.208684336689268E-2</v>
      </c>
      <c r="L15" s="32">
        <f>Sheet1!L38</f>
        <v>-3.34</v>
      </c>
      <c r="M15" s="29"/>
      <c r="N15" s="32">
        <f>sheet!L40/sheet!L27</f>
        <v>1.001164303814807</v>
      </c>
      <c r="O15" s="32">
        <f>sheet!L51/sheet!L27</f>
        <v>-1.1643038148072048E-3</v>
      </c>
      <c r="P15" s="32">
        <f>sheet!L40/sheet!L51</f>
        <v>-859.88235294117646</v>
      </c>
      <c r="Q15" s="31">
        <f>Sheet1!L24/Sheet1!L26</f>
        <v>-0.27836504580690624</v>
      </c>
      <c r="R15" s="31">
        <f>ABS(Sheet2!L20/(Sheet1!L26+Sheet2!L30))</f>
        <v>0.29347602387322491</v>
      </c>
      <c r="S15" s="31">
        <f>sheet!L40/Sheet1!L43</f>
        <v>8.9680981595092017</v>
      </c>
      <c r="T15" s="31">
        <f>Sheet2!L20/sheet!L40</f>
        <v>4.8775482282117942E-2</v>
      </c>
      <c r="V15" s="31">
        <f>ABS(Sheet1!L15/sheet!L15)</f>
        <v>2.4108761329305133</v>
      </c>
      <c r="W15" s="31">
        <f>Sheet1!L12/sheet!L14</f>
        <v>4.7515492957746481</v>
      </c>
      <c r="X15" s="31">
        <f>Sheet1!L12/sheet!L27</f>
        <v>0.28881583453188137</v>
      </c>
      <c r="Y15" s="31">
        <f>Sheet1!L12/(sheet!L18-sheet!L35)</f>
        <v>20.621026894865544</v>
      </c>
      <c r="AA15" s="17" t="str">
        <f>Sheet1!L43</f>
        <v>4,122,367.8</v>
      </c>
      <c r="AB15" s="17" t="str">
        <f>Sheet3!L17</f>
        <v>9.7x</v>
      </c>
      <c r="AC15" s="17" t="str">
        <f>Sheet3!L18</f>
        <v>19.1x</v>
      </c>
      <c r="AD15" s="17" t="str">
        <f>Sheet3!L20</f>
        <v>8.9x</v>
      </c>
      <c r="AE15" s="17" t="str">
        <f>Sheet3!L21</f>
        <v>1.4x</v>
      </c>
      <c r="AF15" s="17" t="str">
        <f>Sheet3!L22</f>
        <v>3.7x</v>
      </c>
      <c r="AG15" s="17" t="str">
        <f>Sheet3!L24</f>
        <v>-8.5x</v>
      </c>
      <c r="AH15" s="17" t="str">
        <f>Sheet3!L25</f>
        <v>-48.6x</v>
      </c>
      <c r="AI15" s="17" t="str">
        <f>Sheet3!L31</f>
        <v/>
      </c>
      <c r="AK15" s="17">
        <f>Sheet3!L29</f>
        <v>1.7</v>
      </c>
      <c r="AL15" s="17">
        <f>Sheet3!L30</f>
        <v>3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1.0776452676985537</v>
      </c>
      <c r="C16" s="34">
        <f>(sheet!M18-sheet!M15)/sheet!M35</f>
        <v>0.80106571936056847</v>
      </c>
      <c r="D16" s="34">
        <f>sheet!M12/sheet!M35</f>
        <v>0.1431108855620401</v>
      </c>
      <c r="E16" s="34">
        <f>Sheet2!M20/sheet!M35</f>
        <v>-0.1847246891651865</v>
      </c>
      <c r="F16" s="34">
        <f>sheet!M18/sheet!M35</f>
        <v>1.0776452676985537</v>
      </c>
      <c r="G16" s="29"/>
      <c r="H16" s="35">
        <f>Sheet1!M33/sheet!M51</f>
        <v>-0.86538461538461542</v>
      </c>
      <c r="I16" s="35">
        <f>Sheet1!M33/Sheet1!M12</f>
        <v>-2.7695716395864104E-2</v>
      </c>
      <c r="J16" s="35">
        <f>Sheet1!M12/sheet!M27</f>
        <v>0.31628124270030367</v>
      </c>
      <c r="K16" s="35">
        <f>Sheet1!M30/sheet!M27</f>
        <v>-8.2535233200965504E-3</v>
      </c>
      <c r="L16" s="35">
        <f>Sheet1!M38</f>
        <v>-0.84</v>
      </c>
      <c r="M16" s="29"/>
      <c r="N16" s="35">
        <f>sheet!M40/sheet!M27</f>
        <v>0.98987775441874948</v>
      </c>
      <c r="O16" s="35">
        <f>sheet!M51/sheet!M27</f>
        <v>1.0122245581250485E-2</v>
      </c>
      <c r="P16" s="35">
        <f>sheet!M40/sheet!M51</f>
        <v>97.792307692307702</v>
      </c>
      <c r="Q16" s="34">
        <f>Sheet1!M24/Sheet1!M26</f>
        <v>-0.91103448275862065</v>
      </c>
      <c r="R16" s="34">
        <f>ABS(Sheet2!M20/(Sheet1!M26+Sheet2!M30))</f>
        <v>7.8313253012048195E-2</v>
      </c>
      <c r="S16" s="34">
        <f>sheet!M40/Sheet1!M43</f>
        <v>8.8346073662265461</v>
      </c>
      <c r="T16" s="34">
        <f>Sheet2!M20/sheet!M40</f>
        <v>-2.8632108864941396E-2</v>
      </c>
      <c r="U16" s="12"/>
      <c r="V16" s="34">
        <f>ABS(Sheet1!M15/sheet!M15)</f>
        <v>2.1688073394495411</v>
      </c>
      <c r="W16" s="34">
        <f>Sheet1!M12/sheet!M14</f>
        <v>4.5385474860335195</v>
      </c>
      <c r="X16" s="34">
        <f>Sheet1!M12/sheet!M27</f>
        <v>0.31628124270030367</v>
      </c>
      <c r="Y16" s="34">
        <f>Sheet1!M12/(sheet!M18-sheet!M35)</f>
        <v>26.549019607843128</v>
      </c>
      <c r="Z16" s="12"/>
      <c r="AA16" s="36" t="str">
        <f>Sheet1!M43</f>
        <v>3,896,668.1</v>
      </c>
      <c r="AB16" s="36" t="str">
        <f>Sheet3!M17</f>
        <v>8.3x</v>
      </c>
      <c r="AC16" s="36" t="str">
        <f>Sheet3!M18</f>
        <v>16.2x</v>
      </c>
      <c r="AD16" s="36" t="str">
        <f>Sheet3!M20</f>
        <v>11.3x</v>
      </c>
      <c r="AE16" s="36" t="str">
        <f>Sheet3!M21</f>
        <v>1.1x</v>
      </c>
      <c r="AF16" s="36" t="str">
        <f>Sheet3!M22</f>
        <v>3.0x</v>
      </c>
      <c r="AG16" s="36" t="str">
        <f>Sheet3!M24</f>
        <v>-11.5x</v>
      </c>
      <c r="AH16" s="36" t="str">
        <f>Sheet3!M25</f>
        <v>-3.7x</v>
      </c>
      <c r="AI16" s="36" t="str">
        <f>Sheet3!M31</f>
        <v/>
      </c>
      <c r="AK16" s="36">
        <f>Sheet3!M29</f>
        <v>1.1000000000000001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2023-04-26T22:51:15Z</dcterms:created>
  <dcterms:modified xsi:type="dcterms:W3CDTF">2023-05-06T16:49:03Z</dcterms:modified>
  <cp:category/>
  <dc:identifier/>
  <cp:version/>
</cp:coreProperties>
</file>