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esktop/HW/Forecasting-bankrupt-companies-Project/The Sample/Xls files/Healthcare/"/>
    </mc:Choice>
  </mc:AlternateContent>
  <xr:revisionPtr revIDLastSave="12" documentId="8_{F287330B-D5DB-4367-B966-67C4ABDEDBF8}" xr6:coauthVersionLast="47" xr6:coauthVersionMax="47" xr10:uidLastSave="{E2DC6314-EA1A-45D1-AB27-F1427F7CFB54}"/>
  <bookViews>
    <workbookView xWindow="-289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<sst xmlns="http://schemas.openxmlformats.org/spreadsheetml/2006/main" count="1207" uniqueCount="806">
  <si>
    <t>Canopy Growth Corp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</si>
  <si>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</si>
  <si>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</si>
  <si>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</si>
  <si>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</si>
  <si>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</si>
  <si>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</si>
  <si>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</si>
  <si>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</si>
  <si>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</si>
  <si>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</si>
  <si>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</si>
  <si>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</si>
  <si>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</si>
  <si>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</si>
  <si>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</si>
  <si>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</si>
  <si>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2015-03-31</t>
  </si>
  <si>
    <t>2016-03-31</t>
  </si>
  <si>
    <t>2017-03-31</t>
  </si>
  <si>
    <t>2018-03-31</t>
  </si>
  <si>
    <t>2019-03-31</t>
  </si>
  <si>
    <t>2020-03-31</t>
  </si>
  <si>
    <t>2021-03-31</t>
  </si>
  <si>
    <t>2022-03-31</t>
  </si>
  <si>
    <t>Cash And Equivalents</t>
  </si>
  <si>
    <t>2,089.794</t>
  </si>
  <si>
    <t>5,773.922</t>
  </si>
  <si>
    <t>21,446</t>
  </si>
  <si>
    <t>15,397</t>
  </si>
  <si>
    <t>101,800</t>
  </si>
  <si>
    <t>322,560</t>
  </si>
  <si>
    <t>2,480,830</t>
  </si>
  <si>
    <t>1,303,176</t>
  </si>
  <si>
    <t>1,154,653</t>
  </si>
  <si>
    <t>776,005</t>
  </si>
  <si>
    <t>Short Term Investments</t>
  </si>
  <si>
    <t/>
  </si>
  <si>
    <t>2,063,271</t>
  </si>
  <si>
    <t>681,096</t>
  </si>
  <si>
    <t>1,162,879</t>
  </si>
  <si>
    <t>605,796</t>
  </si>
  <si>
    <t>Accounts Receivable, Net</t>
  </si>
  <si>
    <t>1,110</t>
  </si>
  <si>
    <t>2,794</t>
  </si>
  <si>
    <t>5,863</t>
  </si>
  <si>
    <t>61,830</t>
  </si>
  <si>
    <t>51,166</t>
  </si>
  <si>
    <t>67,106</t>
  </si>
  <si>
    <t>78,059</t>
  </si>
  <si>
    <t>Inventory</t>
  </si>
  <si>
    <t>3,197.941</t>
  </si>
  <si>
    <t>6,383</t>
  </si>
  <si>
    <t>27,474</t>
  </si>
  <si>
    <t>60,706</t>
  </si>
  <si>
    <t>126,729</t>
  </si>
  <si>
    <t>211,339</t>
  </si>
  <si>
    <t>412,303</t>
  </si>
  <si>
    <t>369,475</t>
  </si>
  <si>
    <t>204,836</t>
  </si>
  <si>
    <t>Prepaid Expenses</t>
  </si>
  <si>
    <t>2,934</t>
  </si>
  <si>
    <t>9,557</t>
  </si>
  <si>
    <t>25,939</t>
  </si>
  <si>
    <t>41,423</t>
  </si>
  <si>
    <t>28,349</t>
  </si>
  <si>
    <t>23,041</t>
  </si>
  <si>
    <t>Other Current Assets</t>
  </si>
  <si>
    <t>1,012.391</t>
  </si>
  <si>
    <t>1,122.429</t>
  </si>
  <si>
    <t>10,552</t>
  </si>
  <si>
    <t>16,226</t>
  </si>
  <si>
    <t>75,923</t>
  </si>
  <si>
    <t>75,209</t>
  </si>
  <si>
    <t>55,732</t>
  </si>
  <si>
    <t>49,665</t>
  </si>
  <si>
    <t>Total Current Assets</t>
  </si>
  <si>
    <t>3,102.185</t>
  </si>
  <si>
    <t>10,276.923</t>
  </si>
  <si>
    <t>29,376</t>
  </si>
  <si>
    <t>44,846</t>
  </si>
  <si>
    <t>178,786</t>
  </si>
  <si>
    <t>481,777</t>
  </si>
  <si>
    <t>4,919,132</t>
  </si>
  <si>
    <t>2,564,373</t>
  </si>
  <si>
    <t>2,838,194</t>
  </si>
  <si>
    <t>1,737,402</t>
  </si>
  <si>
    <t>Property Plant And Equipment, Net</t>
  </si>
  <si>
    <t>1,987.877</t>
  </si>
  <si>
    <t>15,627.836</t>
  </si>
  <si>
    <t>18,132</t>
  </si>
  <si>
    <t>44,281</t>
  </si>
  <si>
    <t>96,270</t>
  </si>
  <si>
    <t>303,682</t>
  </si>
  <si>
    <t>1,096,340</t>
  </si>
  <si>
    <t>1,524,803</t>
  </si>
  <si>
    <t>1,074,537</t>
  </si>
  <si>
    <t>942,780</t>
  </si>
  <si>
    <t>Real Estate Owned</t>
  </si>
  <si>
    <t>Capitalized / Purchased Software</t>
  </si>
  <si>
    <t>6,819</t>
  </si>
  <si>
    <t>10,013</t>
  </si>
  <si>
    <t>18,149</t>
  </si>
  <si>
    <t>14,206</t>
  </si>
  <si>
    <t>Long-term Investments</t>
  </si>
  <si>
    <t>24,030</t>
  </si>
  <si>
    <t>226,569</t>
  </si>
  <si>
    <t>475,812</t>
  </si>
  <si>
    <t>315,096</t>
  </si>
  <si>
    <t>610,735</t>
  </si>
  <si>
    <t>336,150</t>
  </si>
  <si>
    <t>Goodwill</t>
  </si>
  <si>
    <t>20,866</t>
  </si>
  <si>
    <t>241,371</t>
  </si>
  <si>
    <t>314,923</t>
  </si>
  <si>
    <t>1,489,859</t>
  </si>
  <si>
    <t>1,954,471</t>
  </si>
  <si>
    <t>1,889,354</t>
  </si>
  <si>
    <t>1,866,503</t>
  </si>
  <si>
    <t>Other Intangibles</t>
  </si>
  <si>
    <t>32,564</t>
  </si>
  <si>
    <t>162,263</t>
  </si>
  <si>
    <t>101,526</t>
  </si>
  <si>
    <t>558,070</t>
  </si>
  <si>
    <t>476,366</t>
  </si>
  <si>
    <t>308,167</t>
  </si>
  <si>
    <t>252,695</t>
  </si>
  <si>
    <t>Other Long-term Assets</t>
  </si>
  <si>
    <t>7,747</t>
  </si>
  <si>
    <t>19,083</t>
  </si>
  <si>
    <t>12,623</t>
  </si>
  <si>
    <t>84,344</t>
  </si>
  <si>
    <t>465,314</t>
  </si>
  <si>
    <t>Total Assets</t>
  </si>
  <si>
    <t>5,153.439</t>
  </si>
  <si>
    <t>25,962.217</t>
  </si>
  <si>
    <t>47,774</t>
  </si>
  <si>
    <t>143,361</t>
  </si>
  <si>
    <t>702,720</t>
  </si>
  <si>
    <t>1,436,817</t>
  </si>
  <si>
    <t>8,565,115</t>
  </si>
  <si>
    <t>6,857,745</t>
  </si>
  <si>
    <t>6,823,480</t>
  </si>
  <si>
    <t>5,615,050</t>
  </si>
  <si>
    <t>Accounts Payable</t>
  </si>
  <si>
    <t>1,179.843</t>
  </si>
  <si>
    <t>2,419.523</t>
  </si>
  <si>
    <t>4,052</t>
  </si>
  <si>
    <t>5,857</t>
  </si>
  <si>
    <t>5,661</t>
  </si>
  <si>
    <t>46,175</t>
  </si>
  <si>
    <t>188,920</t>
  </si>
  <si>
    <t>123,393</t>
  </si>
  <si>
    <t>67,262</t>
  </si>
  <si>
    <t>64,270</t>
  </si>
  <si>
    <t>Accrued Expenses</t>
  </si>
  <si>
    <t>9,725</t>
  </si>
  <si>
    <t>43,396</t>
  </si>
  <si>
    <t>26,081</t>
  </si>
  <si>
    <t>50,460</t>
  </si>
  <si>
    <t>58,781</t>
  </si>
  <si>
    <t>32,513</t>
  </si>
  <si>
    <t>Short-term Borrowings</t>
  </si>
  <si>
    <t>Current Portion of LT Debt</t>
  </si>
  <si>
    <t>1,691</t>
  </si>
  <si>
    <t>1,557</t>
  </si>
  <si>
    <t>103,716</t>
  </si>
  <si>
    <t>16,393</t>
  </si>
  <si>
    <t>9,827</t>
  </si>
  <si>
    <t>9,296</t>
  </si>
  <si>
    <t>Current Portion of Capital Lease Obligations</t>
  </si>
  <si>
    <t>40,356</t>
  </si>
  <si>
    <t>42,061</t>
  </si>
  <si>
    <t>38,035</t>
  </si>
  <si>
    <t>Other Current Liabilities</t>
  </si>
  <si>
    <t>92,946</t>
  </si>
  <si>
    <t>189,987</t>
  </si>
  <si>
    <t>106,399</t>
  </si>
  <si>
    <t>68,784</t>
  </si>
  <si>
    <t>Total Current Liabilities</t>
  </si>
  <si>
    <t>1,285.161</t>
  </si>
  <si>
    <t>2,740.133</t>
  </si>
  <si>
    <t>4,525</t>
  </si>
  <si>
    <t>7,193</t>
  </si>
  <si>
    <t>17,665</t>
  </si>
  <si>
    <t>92,028</t>
  </si>
  <si>
    <t>411,663</t>
  </si>
  <si>
    <t>420,589</t>
  </si>
  <si>
    <t>284,330</t>
  </si>
  <si>
    <t>212,898</t>
  </si>
  <si>
    <t>Long-term Debt</t>
  </si>
  <si>
    <t>1,554.39</t>
  </si>
  <si>
    <t>1,669</t>
  </si>
  <si>
    <t>3,469</t>
  </si>
  <si>
    <t>8,639</t>
  </si>
  <si>
    <t>6,865</t>
  </si>
  <si>
    <t>842,259</t>
  </si>
  <si>
    <t>449,022</t>
  </si>
  <si>
    <t>1,573,136</t>
  </si>
  <si>
    <t>1,491,695</t>
  </si>
  <si>
    <t>Capital Leases</t>
  </si>
  <si>
    <t>120,047</t>
  </si>
  <si>
    <t>94,164</t>
  </si>
  <si>
    <t>101,125</t>
  </si>
  <si>
    <t>Other Non-current Liabilities</t>
  </si>
  <si>
    <t>8,914</t>
  </si>
  <si>
    <t>36,690</t>
  </si>
  <si>
    <t>94,686</t>
  </si>
  <si>
    <t>239,085</t>
  </si>
  <si>
    <t>690,217</t>
  </si>
  <si>
    <t>1,250,030</t>
  </si>
  <si>
    <t>178,835</t>
  </si>
  <si>
    <t>Total Liabilities</t>
  </si>
  <si>
    <t>1,320.26</t>
  </si>
  <si>
    <t>4,294.523</t>
  </si>
  <si>
    <t>6,365</t>
  </si>
  <si>
    <t>19,576</t>
  </si>
  <si>
    <t>62,994</t>
  </si>
  <si>
    <t>193,579</t>
  </si>
  <si>
    <t>1,493,007</t>
  </si>
  <si>
    <t>1,679,875</t>
  </si>
  <si>
    <t>3,201,660</t>
  </si>
  <si>
    <t>1,984,553</t>
  </si>
  <si>
    <t>Common Stock</t>
  </si>
  <si>
    <t>4,404.855</t>
  </si>
  <si>
    <t>29,758.693</t>
  </si>
  <si>
    <t>49,826</t>
  </si>
  <si>
    <t>131,080</t>
  </si>
  <si>
    <t>621,541</t>
  </si>
  <si>
    <t>1,076,838</t>
  </si>
  <si>
    <t>6,029,222</t>
  </si>
  <si>
    <t>6,373,544</t>
  </si>
  <si>
    <t>7,168,557</t>
  </si>
  <si>
    <t>7,482,809</t>
  </si>
  <si>
    <t>Additional Paid In Capital</t>
  </si>
  <si>
    <t>1,592,024</t>
  </si>
  <si>
    <t>2,615,155</t>
  </si>
  <si>
    <t>2,415,650</t>
  </si>
  <si>
    <t>2,519,766</t>
  </si>
  <si>
    <t>Retained Earnings</t>
  </si>
  <si>
    <t>-9,864.3</t>
  </si>
  <si>
    <t>-10,279</t>
  </si>
  <si>
    <t>-13,775</t>
  </si>
  <si>
    <t>-21,296</t>
  </si>
  <si>
    <t>-91,649</t>
  </si>
  <si>
    <t>-835,118</t>
  </si>
  <si>
    <t>-4,323,236</t>
  </si>
  <si>
    <t>-6,068,156</t>
  </si>
  <si>
    <t>-6,370,337</t>
  </si>
  <si>
    <t>Treasury Stock</t>
  </si>
  <si>
    <t>Other Common Equity Adj</t>
  </si>
  <si>
    <t>1,773.301</t>
  </si>
  <si>
    <t>1,862</t>
  </si>
  <si>
    <t>6,480</t>
  </si>
  <si>
    <t>39,513</t>
  </si>
  <si>
    <t>173,584</t>
  </si>
  <si>
    <t>-5,905</t>
  </si>
  <si>
    <t>220,899</t>
  </si>
  <si>
    <t>-34,240</t>
  </si>
  <si>
    <t>-42,282</t>
  </si>
  <si>
    <t>Common Equity</t>
  </si>
  <si>
    <t>3,833.179</t>
  </si>
  <si>
    <t>21,667.694</t>
  </si>
  <si>
    <t>41,409</t>
  </si>
  <si>
    <t>123,785</t>
  </si>
  <si>
    <t>639,758</t>
  </si>
  <si>
    <t>1,158,773</t>
  </si>
  <si>
    <t>6,780,223</t>
  </si>
  <si>
    <t>4,886,362</t>
  </si>
  <si>
    <t>3,481,811</t>
  </si>
  <si>
    <t>3,589,956</t>
  </si>
  <si>
    <t>Total Preferred Equity</t>
  </si>
  <si>
    <t>Minority Interest, Total</t>
  </si>
  <si>
    <t>84,465</t>
  </si>
  <si>
    <t>291,885</t>
  </si>
  <si>
    <t>291,508</t>
  </si>
  <si>
    <t>140,009</t>
  </si>
  <si>
    <t>40,541</t>
  </si>
  <si>
    <t>Other Equity</t>
  </si>
  <si>
    <t>Total Equity</t>
  </si>
  <si>
    <t>639,726</t>
  </si>
  <si>
    <t>1,243,238</t>
  </si>
  <si>
    <t>7,072,108</t>
  </si>
  <si>
    <t>5,177,870</t>
  </si>
  <si>
    <t>3,621,820</t>
  </si>
  <si>
    <t>3,630,497</t>
  </si>
  <si>
    <t>Total Liabilities And Equity</t>
  </si>
  <si>
    <t>Cash And Short Term Investments</t>
  </si>
  <si>
    <t>323,402</t>
  </si>
  <si>
    <t>4,544,101</t>
  </si>
  <si>
    <t>1,984,272</t>
  </si>
  <si>
    <t>2,317,532</t>
  </si>
  <si>
    <t>1,381,801</t>
  </si>
  <si>
    <t>Total Debt</t>
  </si>
  <si>
    <t>1,875</t>
  </si>
  <si>
    <t>1,916</t>
  </si>
  <si>
    <t>4,022</t>
  </si>
  <si>
    <t>10,330</t>
  </si>
  <si>
    <t>8,422</t>
  </si>
  <si>
    <t>945,975</t>
  </si>
  <si>
    <t>625,818</t>
  </si>
  <si>
    <t>1,719,188</t>
  </si>
  <si>
    <t>1,640,151</t>
  </si>
  <si>
    <t>Income Statement</t>
  </si>
  <si>
    <t>Revenue</t>
  </si>
  <si>
    <t>1,145.662</t>
  </si>
  <si>
    <t>1,896.8</t>
  </si>
  <si>
    <t>12,699</t>
  </si>
  <si>
    <t>39,895</t>
  </si>
  <si>
    <t>77,948</t>
  </si>
  <si>
    <t>226,341</t>
  </si>
  <si>
    <t>398,772</t>
  </si>
  <si>
    <t>546,649</t>
  </si>
  <si>
    <t>520,325</t>
  </si>
  <si>
    <t>Revenue Growth (YoY)</t>
  </si>
  <si>
    <t>NM</t>
  </si>
  <si>
    <t>65.6%</t>
  </si>
  <si>
    <t>569.5%</t>
  </si>
  <si>
    <t>214.2%</t>
  </si>
  <si>
    <t>95.4%</t>
  </si>
  <si>
    <t>190.4%</t>
  </si>
  <si>
    <t>76.2%</t>
  </si>
  <si>
    <t>37.1%</t>
  </si>
  <si>
    <t>-4.8%</t>
  </si>
  <si>
    <t>Cost of Revenues</t>
  </si>
  <si>
    <t>6,287</t>
  </si>
  <si>
    <t>-1,181</t>
  </si>
  <si>
    <t>-44,959</t>
  </si>
  <si>
    <t>-198,096</t>
  </si>
  <si>
    <t>-298,367</t>
  </si>
  <si>
    <t>-457,910</t>
  </si>
  <si>
    <t>-602,263</t>
  </si>
  <si>
    <t>Gross Profit</t>
  </si>
  <si>
    <t>2,260.8</t>
  </si>
  <si>
    <t>18,986</t>
  </si>
  <si>
    <t>38,714</t>
  </si>
  <si>
    <t>32,989</t>
  </si>
  <si>
    <t>28,245</t>
  </si>
  <si>
    <t>100,405</t>
  </si>
  <si>
    <t>88,739</t>
  </si>
  <si>
    <t>-81,938</t>
  </si>
  <si>
    <t>Gross Profit Margin</t>
  </si>
  <si>
    <t>36.2%</t>
  </si>
  <si>
    <t>119.2%</t>
  </si>
  <si>
    <t>149.5%</t>
  </si>
  <si>
    <t>97.0%</t>
  </si>
  <si>
    <t>42.3%</t>
  </si>
  <si>
    <t>12.5%</t>
  </si>
  <si>
    <t>25.2%</t>
  </si>
  <si>
    <t>16.2%</t>
  </si>
  <si>
    <t>-15.7%</t>
  </si>
  <si>
    <t>R&amp;D Expenses</t>
  </si>
  <si>
    <t>-2,053</t>
  </si>
  <si>
    <t>-15,238</t>
  </si>
  <si>
    <t>-61,812</t>
  </si>
  <si>
    <t>-57,582</t>
  </si>
  <si>
    <t>-32,344</t>
  </si>
  <si>
    <t>Selling, General &amp; Admin Expenses</t>
  </si>
  <si>
    <t>-6,991.806</t>
  </si>
  <si>
    <t>-8,095.2</t>
  </si>
  <si>
    <t>-17,327</t>
  </si>
  <si>
    <t>-38,554</t>
  </si>
  <si>
    <t>-149,180</t>
  </si>
  <si>
    <t>-642,303</t>
  </si>
  <si>
    <t>-993,173</t>
  </si>
  <si>
    <t>-664,016</t>
  </si>
  <si>
    <t>-552,121</t>
  </si>
  <si>
    <t>Other Inc / (Exp)</t>
  </si>
  <si>
    <t>-2,260.085</t>
  </si>
  <si>
    <t>-1,469.6</t>
  </si>
  <si>
    <t>-4,168</t>
  </si>
  <si>
    <t>-9,625</t>
  </si>
  <si>
    <t>66,222</t>
  </si>
  <si>
    <t>-109,514</t>
  </si>
  <si>
    <t>-614,085</t>
  </si>
  <si>
    <t>-1,064,010</t>
  </si>
  <si>
    <t>434,313</t>
  </si>
  <si>
    <t>Operating Expenses</t>
  </si>
  <si>
    <t>-9,411.539</t>
  </si>
  <si>
    <t>-9,778.4</t>
  </si>
  <si>
    <t>-22,216</t>
  </si>
  <si>
    <t>-48,989</t>
  </si>
  <si>
    <t>-85,011</t>
  </si>
  <si>
    <t>-767,055</t>
  </si>
  <si>
    <t>-1,669,070</t>
  </si>
  <si>
    <t>-1,785,608</t>
  </si>
  <si>
    <t>-150,152</t>
  </si>
  <si>
    <t>Operating Income</t>
  </si>
  <si>
    <t>-8,997.19</t>
  </si>
  <si>
    <t>-7,517.6</t>
  </si>
  <si>
    <t>-3,230</t>
  </si>
  <si>
    <t>-10,275</t>
  </si>
  <si>
    <t>-52,022</t>
  </si>
  <si>
    <t>-738,810</t>
  </si>
  <si>
    <t>-1,568,665</t>
  </si>
  <si>
    <t>-1,696,869</t>
  </si>
  <si>
    <t>-232,090</t>
  </si>
  <si>
    <t>Net Interest Expenses</t>
  </si>
  <si>
    <t>30,897</t>
  </si>
  <si>
    <t>59,611</t>
  </si>
  <si>
    <t>12,908</t>
  </si>
  <si>
    <t>-97,343</t>
  </si>
  <si>
    <t>EBT, Incl. Unusual Items</t>
  </si>
  <si>
    <t>-8,931.375</t>
  </si>
  <si>
    <t>-7,476.8</t>
  </si>
  <si>
    <t>-3,370</t>
  </si>
  <si>
    <t>-51,456</t>
  </si>
  <si>
    <t>-707,913</t>
  </si>
  <si>
    <t>-1,509,054</t>
  </si>
  <si>
    <t>-1,683,961</t>
  </si>
  <si>
    <t>-329,433</t>
  </si>
  <si>
    <t>Earnings of Discontinued Ops.</t>
  </si>
  <si>
    <t>Income Tax Expense</t>
  </si>
  <si>
    <t>2,703</t>
  </si>
  <si>
    <t>-4,112</t>
  </si>
  <si>
    <t>121,614</t>
  </si>
  <si>
    <t>13,141</t>
  </si>
  <si>
    <t>8,948</t>
  </si>
  <si>
    <t>Net Income to Company</t>
  </si>
  <si>
    <t>-3,496</t>
  </si>
  <si>
    <t>-7,572</t>
  </si>
  <si>
    <t>-51,064</t>
  </si>
  <si>
    <t>-712,025</t>
  </si>
  <si>
    <t>-1,387,440</t>
  </si>
  <si>
    <t>-1,670,820</t>
  </si>
  <si>
    <t>-320,485</t>
  </si>
  <si>
    <t>Minority Interest in Earnings</t>
  </si>
  <si>
    <t>-16,219</t>
  </si>
  <si>
    <t>-24,256</t>
  </si>
  <si>
    <t>66,114</t>
  </si>
  <si>
    <t>-74,100</t>
  </si>
  <si>
    <t>18,304</t>
  </si>
  <si>
    <t>Net Income to Stockholders</t>
  </si>
  <si>
    <t>-7,521</t>
  </si>
  <si>
    <t>-67,283</t>
  </si>
  <si>
    <t>-736,281</t>
  </si>
  <si>
    <t>-1,321,326</t>
  </si>
  <si>
    <t>-1,744,920</t>
  </si>
  <si>
    <t>-302,181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</si>
  <si>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</si>
  <si>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</si>
  <si>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</si>
  <si>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</si>
  <si>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</si>
  <si>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29,945.25</t>
  </si>
  <si>
    <t>32,181.868</t>
  </si>
  <si>
    <t>77,023.935</t>
  </si>
  <si>
    <t>118,989.713</t>
  </si>
  <si>
    <t>177,301.767</t>
  </si>
  <si>
    <t>266,997.406</t>
  </si>
  <si>
    <t>348,038.163</t>
  </si>
  <si>
    <t>371,662.296</t>
  </si>
  <si>
    <t>391,324.285</t>
  </si>
  <si>
    <t>Weighted Average Diluted Shares Out.</t>
  </si>
  <si>
    <t>EBITDA</t>
  </si>
  <si>
    <t>-6,374.204</t>
  </si>
  <si>
    <t>-6,057.6</t>
  </si>
  <si>
    <t>-95,705</t>
  </si>
  <si>
    <t>-567,140</t>
  </si>
  <si>
    <t>-767,755</t>
  </si>
  <si>
    <t>-448,159</t>
  </si>
  <si>
    <t>-519,641</t>
  </si>
  <si>
    <t>EBIT</t>
  </si>
  <si>
    <t>-6,737.105</t>
  </si>
  <si>
    <t>-6,564.8</t>
  </si>
  <si>
    <t>-1,318</t>
  </si>
  <si>
    <t>-6,714</t>
  </si>
  <si>
    <t>-116,191</t>
  </si>
  <si>
    <t>-614,058</t>
  </si>
  <si>
    <t>-892,768</t>
  </si>
  <si>
    <t>-575,277</t>
  </si>
  <si>
    <t>-634,059</t>
  </si>
  <si>
    <t>Revenue (Reported)</t>
  </si>
  <si>
    <t>Operating Income (Reported)</t>
  </si>
  <si>
    <t>-7,737.103</t>
  </si>
  <si>
    <t>-2,749</t>
  </si>
  <si>
    <t>-14,083</t>
  </si>
  <si>
    <t>-119,597</t>
  </si>
  <si>
    <t>-637,452</t>
  </si>
  <si>
    <t>-1,668,963</t>
  </si>
  <si>
    <t>-1,243,456</t>
  </si>
  <si>
    <t>-1,082,674</t>
  </si>
  <si>
    <t>Operating Income (Adjusted)</t>
  </si>
  <si>
    <t>Cash Flow Statement</t>
  </si>
  <si>
    <t>Depreciation &amp; Amortization (CF)</t>
  </si>
  <si>
    <t>2,245</t>
  </si>
  <si>
    <t>6,022</t>
  </si>
  <si>
    <t>20,486</t>
  </si>
  <si>
    <t>46,918</t>
  </si>
  <si>
    <t>125,013</t>
  </si>
  <si>
    <t>127,118</t>
  </si>
  <si>
    <t>114,418</t>
  </si>
  <si>
    <t>Amortization of Deferred Charges (CF)</t>
  </si>
  <si>
    <t>Stock-Based Comp</t>
  </si>
  <si>
    <t>2,238.593</t>
  </si>
  <si>
    <t>2,847.2</t>
  </si>
  <si>
    <t>3,678</t>
  </si>
  <si>
    <t>11,772</t>
  </si>
  <si>
    <t>51,177</t>
  </si>
  <si>
    <t>273,447</t>
  </si>
  <si>
    <t>320,276</t>
  </si>
  <si>
    <t>91,149</t>
  </si>
  <si>
    <t>47,525</t>
  </si>
  <si>
    <t>Change In Accounts Receivable</t>
  </si>
  <si>
    <t>-2,184</t>
  </si>
  <si>
    <t>-15,738</t>
  </si>
  <si>
    <t>-67,688</t>
  </si>
  <si>
    <t>20,979</t>
  </si>
  <si>
    <t>-11,994</t>
  </si>
  <si>
    <t>3,741</t>
  </si>
  <si>
    <t>Change In Inventories</t>
  </si>
  <si>
    <t>-3,197.941</t>
  </si>
  <si>
    <t>1,753.6</t>
  </si>
  <si>
    <t>-12,270</t>
  </si>
  <si>
    <t>-21,811</t>
  </si>
  <si>
    <t>-144,917</t>
  </si>
  <si>
    <t>-33,952</t>
  </si>
  <si>
    <t>23,107</t>
  </si>
  <si>
    <t>173,189</t>
  </si>
  <si>
    <t>Change in Other Net Operating Assets</t>
  </si>
  <si>
    <t>-1,749</t>
  </si>
  <si>
    <t>-92,566</t>
  </si>
  <si>
    <t>-87,476</t>
  </si>
  <si>
    <t>-26,917</t>
  </si>
  <si>
    <t>24,472</t>
  </si>
  <si>
    <t>Other Operating Activities</t>
  </si>
  <si>
    <t>-5,927.2</t>
  </si>
  <si>
    <t>-15,615</t>
  </si>
  <si>
    <t>-21,205</t>
  </si>
  <si>
    <t>44,229</t>
  </si>
  <si>
    <t>180,966</t>
  </si>
  <si>
    <t>143,292</t>
  </si>
  <si>
    <t>1,049,734</t>
  </si>
  <si>
    <t>-606,975</t>
  </si>
  <si>
    <t>Cash from Operations</t>
  </si>
  <si>
    <t>-1,381.615</t>
  </si>
  <si>
    <t>-9,745.18</t>
  </si>
  <si>
    <t>-8,712.8</t>
  </si>
  <si>
    <t>-13,527</t>
  </si>
  <si>
    <t>-27,093</t>
  </si>
  <si>
    <t>-81,506</t>
  </si>
  <si>
    <t>-535,031</t>
  </si>
  <si>
    <t>-772,635</t>
  </si>
  <si>
    <t>-465,729</t>
  </si>
  <si>
    <t>-545,811</t>
  </si>
  <si>
    <t>Capital Expenditures</t>
  </si>
  <si>
    <t>-1,041.942</t>
  </si>
  <si>
    <t>-11,222.169</t>
  </si>
  <si>
    <t>-12,304.8</t>
  </si>
  <si>
    <t>-12,196</t>
  </si>
  <si>
    <t>-29,391</t>
  </si>
  <si>
    <t>-175,962</t>
  </si>
  <si>
    <t>-644,456</t>
  </si>
  <si>
    <t>-704,944</t>
  </si>
  <si>
    <t>-164,502</t>
  </si>
  <si>
    <t>-36,684</t>
  </si>
  <si>
    <t>Cash Acquisitions</t>
  </si>
  <si>
    <t>1,054</t>
  </si>
  <si>
    <t>11,193</t>
  </si>
  <si>
    <t>-3,753</t>
  </si>
  <si>
    <t>-351,125</t>
  </si>
  <si>
    <t>-498,838</t>
  </si>
  <si>
    <t>-152,801</t>
  </si>
  <si>
    <t>-14,947</t>
  </si>
  <si>
    <t>Other Investing Activities</t>
  </si>
  <si>
    <t>-43,868</t>
  </si>
  <si>
    <t>-2,232,404</t>
  </si>
  <si>
    <t>856,128</t>
  </si>
  <si>
    <t>-566,802</t>
  </si>
  <si>
    <t>282,450</t>
  </si>
  <si>
    <t>Cash from Investing</t>
  </si>
  <si>
    <t>-1,060.861</t>
  </si>
  <si>
    <t>-11,966.268</t>
  </si>
  <si>
    <t>-12,308.8</t>
  </si>
  <si>
    <t>-11,378</t>
  </si>
  <si>
    <t>-18,602</t>
  </si>
  <si>
    <t>-223,583</t>
  </si>
  <si>
    <t>-3,227,985</t>
  </si>
  <si>
    <t>-347,654</t>
  </si>
  <si>
    <t>-884,105</t>
  </si>
  <si>
    <t>230,819</t>
  </si>
  <si>
    <t>Dividends Paid (Ex Special Dividends)</t>
  </si>
  <si>
    <t>Special Dividend Paid</t>
  </si>
  <si>
    <t>Long-Term Debt Issued</t>
  </si>
  <si>
    <t>3,760</t>
  </si>
  <si>
    <t>600,000</t>
  </si>
  <si>
    <t>14,761</t>
  </si>
  <si>
    <t>893,160</t>
  </si>
  <si>
    <t>Long-Term Debt Repaid</t>
  </si>
  <si>
    <t>-1,900</t>
  </si>
  <si>
    <t>-1,512</t>
  </si>
  <si>
    <t>-4,680</t>
  </si>
  <si>
    <t>-114,953</t>
  </si>
  <si>
    <t>-15,619</t>
  </si>
  <si>
    <t>-50,763</t>
  </si>
  <si>
    <t>Repurchase of Common Stock</t>
  </si>
  <si>
    <t>Other Financing Activities</t>
  </si>
  <si>
    <t>4,532.44</t>
  </si>
  <si>
    <t>23,560.993</t>
  </si>
  <si>
    <t>36,506.4</t>
  </si>
  <si>
    <t>20,756</t>
  </si>
  <si>
    <t>129,297</t>
  </si>
  <si>
    <t>527,361</t>
  </si>
  <si>
    <t>5,256,399</t>
  </si>
  <si>
    <t>43,031</t>
  </si>
  <si>
    <t>387,228</t>
  </si>
  <si>
    <t>5,230</t>
  </si>
  <si>
    <t>Cash from Financing</t>
  </si>
  <si>
    <t>25,395.576</t>
  </si>
  <si>
    <t>18,856</t>
  </si>
  <si>
    <t>132,098</t>
  </si>
  <si>
    <t>525,849</t>
  </si>
  <si>
    <t>5,851,719</t>
  </si>
  <si>
    <t>-57,161</t>
  </si>
  <si>
    <t>1,264,769</t>
  </si>
  <si>
    <t>-45,533</t>
  </si>
  <si>
    <t>Beginning Cash (CF)</t>
  </si>
  <si>
    <t>2,090.064</t>
  </si>
  <si>
    <t>Foreign Exchange Rate Adjustments</t>
  </si>
  <si>
    <t>69,567</t>
  </si>
  <si>
    <t>-63,458</t>
  </si>
  <si>
    <t>-18,123</t>
  </si>
  <si>
    <t>Additions / Reductions</t>
  </si>
  <si>
    <t>3,683.858</t>
  </si>
  <si>
    <t>86,403</t>
  </si>
  <si>
    <t>220,760</t>
  </si>
  <si>
    <t>2,088,703</t>
  </si>
  <si>
    <t>-1,177,450</t>
  </si>
  <si>
    <t>-85,065</t>
  </si>
  <si>
    <t>-360,525</t>
  </si>
  <si>
    <t>Ending Cash (CF)</t>
  </si>
  <si>
    <t>Levered Free Cash Flow</t>
  </si>
  <si>
    <t>-2,423.557</t>
  </si>
  <si>
    <t>-20,967.349</t>
  </si>
  <si>
    <t>-21,017.6</t>
  </si>
  <si>
    <t>-25,723</t>
  </si>
  <si>
    <t>-56,484</t>
  </si>
  <si>
    <t>-257,468</t>
  </si>
  <si>
    <t>-1,179,487</t>
  </si>
  <si>
    <t>-1,477,579</t>
  </si>
  <si>
    <t>-630,231</t>
  </si>
  <si>
    <t>-582,495</t>
  </si>
  <si>
    <t>Cash Interest Paid</t>
  </si>
  <si>
    <t>14,521</t>
  </si>
  <si>
    <t>25,472</t>
  </si>
  <si>
    <t>25,649</t>
  </si>
  <si>
    <t>119,249</t>
  </si>
  <si>
    <t>Valuation Ratios</t>
  </si>
  <si>
    <t>Price Close (Split Adjusted)</t>
  </si>
  <si>
    <t>Market Cap</t>
  </si>
  <si>
    <t>106,550.766</t>
  </si>
  <si>
    <t>264,934.418</t>
  </si>
  <si>
    <t>1,359,891.971</t>
  </si>
  <si>
    <t>6,677,165.941</t>
  </si>
  <si>
    <t>19,873,284.099</t>
  </si>
  <si>
    <t>7,153,853.199</t>
  </si>
  <si>
    <t>15,424,138.676</t>
  </si>
  <si>
    <t>3,736,740.283</t>
  </si>
  <si>
    <t>Total Enterprise Value (TEV)</t>
  </si>
  <si>
    <t>102,651.844</t>
  </si>
  <si>
    <t>249,189.418</t>
  </si>
  <si>
    <t>1,274,557.971</t>
  </si>
  <si>
    <t>6,496,634.941</t>
  </si>
  <si>
    <t>15,926,700.099</t>
  </si>
  <si>
    <t>5,817,196.199</t>
  </si>
  <si>
    <t>14,919,231.676</t>
  </si>
  <si>
    <t>4,020,747.283</t>
  </si>
  <si>
    <t>Enterprise Value (EV)</t>
  </si>
  <si>
    <t>NA</t>
  </si>
  <si>
    <t>6,355,015.941</t>
  </si>
  <si>
    <t>15,580,999.099</t>
  </si>
  <si>
    <t>5,541,884.199</t>
  </si>
  <si>
    <t>14,302,960.676</t>
  </si>
  <si>
    <t>3,669,022.283</t>
  </si>
  <si>
    <t>EV/EBITDA</t>
  </si>
  <si>
    <t>52.8x</t>
  </si>
  <si>
    <t>163.4x</t>
  </si>
  <si>
    <t>-247.6x</t>
  </si>
  <si>
    <t>-33.5x</t>
  </si>
  <si>
    <t>-7.2x</t>
  </si>
  <si>
    <t>-28.6x</t>
  </si>
  <si>
    <t>-7.3x</t>
  </si>
  <si>
    <t>EV / EBIT</t>
  </si>
  <si>
    <t>80.8x</t>
  </si>
  <si>
    <t>311.9x</t>
  </si>
  <si>
    <t>-143.5x</t>
  </si>
  <si>
    <t>-31.5x</t>
  </si>
  <si>
    <t>-6.4x</t>
  </si>
  <si>
    <t>-22.1x</t>
  </si>
  <si>
    <t>-6.0x</t>
  </si>
  <si>
    <t>EV / LTM EBITDA - CAPEX</t>
  </si>
  <si>
    <t>-32.4x</t>
  </si>
  <si>
    <t>-114.6x</t>
  </si>
  <si>
    <t>-51.1x</t>
  </si>
  <si>
    <t>-14.8x</t>
  </si>
  <si>
    <t>-3.6x</t>
  </si>
  <si>
    <t>-19.6x</t>
  </si>
  <si>
    <t>-6.5x</t>
  </si>
  <si>
    <t>EV / Free Cash Flow</t>
  </si>
  <si>
    <t>61.6x</t>
  </si>
  <si>
    <t>-7.8x</t>
  </si>
  <si>
    <t>-36.4x</t>
  </si>
  <si>
    <t>-36.1x</t>
  </si>
  <si>
    <t>-17.0x</t>
  </si>
  <si>
    <t>-3.1x</t>
  </si>
  <si>
    <t>-40.5x</t>
  </si>
  <si>
    <t>-6.9x</t>
  </si>
  <si>
    <t>EV / Invested Capital</t>
  </si>
  <si>
    <t>1.8x</t>
  </si>
  <si>
    <t>4.9x</t>
  </si>
  <si>
    <t>6.3x</t>
  </si>
  <si>
    <t>1.9x</t>
  </si>
  <si>
    <t>0.9x</t>
  </si>
  <si>
    <t>2.9x</t>
  </si>
  <si>
    <t>0.7x</t>
  </si>
  <si>
    <t>EV / Revenue</t>
  </si>
  <si>
    <t>29.6x</t>
  </si>
  <si>
    <t>42.1x</t>
  </si>
  <si>
    <t>91.0x</t>
  </si>
  <si>
    <t>100.5x</t>
  </si>
  <si>
    <t>14.4x</t>
  </si>
  <si>
    <t>28.3x</t>
  </si>
  <si>
    <t>6.6x</t>
  </si>
  <si>
    <t>P/E Ratio</t>
  </si>
  <si>
    <t>0.0x</t>
  </si>
  <si>
    <t>817.2x</t>
  </si>
  <si>
    <t>-2,095.4x</t>
  </si>
  <si>
    <t>-321.0x</t>
  </si>
  <si>
    <t>-49.9x</t>
  </si>
  <si>
    <t>-17.3x</t>
  </si>
  <si>
    <t>-6.6x</t>
  </si>
  <si>
    <t>-8.7x</t>
  </si>
  <si>
    <t>Price/Book</t>
  </si>
  <si>
    <t>2.0x</t>
  </si>
  <si>
    <t>5.4x</t>
  </si>
  <si>
    <t>6.9x</t>
  </si>
  <si>
    <t>2.7x</t>
  </si>
  <si>
    <t>1.4x</t>
  </si>
  <si>
    <t>3.9x</t>
  </si>
  <si>
    <t>Price / Operating Cash Flow</t>
  </si>
  <si>
    <t>-19.4x</t>
  </si>
  <si>
    <t>-98.8x</t>
  </si>
  <si>
    <t>-110.7x</t>
  </si>
  <si>
    <t>-59.9x</t>
  </si>
  <si>
    <t>-8.9x</t>
  </si>
  <si>
    <t>-26.7x</t>
  </si>
  <si>
    <t>Price / LTM Sales</t>
  </si>
  <si>
    <t>31.5x</t>
  </si>
  <si>
    <t>44.9x</t>
  </si>
  <si>
    <t>95.7x</t>
  </si>
  <si>
    <t>128.1x</t>
  </si>
  <si>
    <t>18.6x</t>
  </si>
  <si>
    <t>30.5x</t>
  </si>
  <si>
    <t>6.7x</t>
  </si>
  <si>
    <t>Altman Z-Score</t>
  </si>
  <si>
    <t>Piotroski Score</t>
  </si>
  <si>
    <t>Dividend Per Share</t>
  </si>
  <si>
    <t>Dividend Yield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</si>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</sst>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/>
    <xf numFmtId="0" fontId="4" fillId="2" borderId="0" xfId="0" applyFont="1" applyFill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EE9C02B7-C682-8570-5E53-A40966F9D1E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activeCell="E22" sqref="E22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36" t="s">
        <v>0</v>
      </c>
      <c r="D2" s="37"/>
      <c r="E2" s="37"/>
    </row>
    <row r="3" spans="3:13" ht="12.75" x14ac:dyDescent="0.2">
      <c r="C3" s="2" t="s">
        <v>1</v>
      </c>
    </row>
    <row r="4" spans="3:13" ht="12.75" x14ac:dyDescent="0.2"/>
    <row r="5" spans="3:13" ht="12.75" x14ac:dyDescent="0.2"/>
    <row r="6" spans="3:13" x14ac:dyDescent="0.25">
      <c r="C6" s="38" t="s">
        <v>2</v>
      </c>
      <c r="D6" s="39"/>
      <c r="E6" s="4"/>
      <c r="F6" s="4"/>
      <c r="G6" s="4"/>
      <c r="H6" s="4"/>
      <c r="I6" s="4"/>
      <c r="J6" s="4"/>
      <c r="K6" s="4"/>
      <c r="L6" s="4"/>
    </row>
    <row r="7" spans="3:13" ht="12.75" x14ac:dyDescent="0.2"/>
    <row r="8" spans="3:13" ht="33" customHeight="1" x14ac:dyDescent="0.2"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  <c r="I8" s="5" t="s">
        <v>9</v>
      </c>
      <c r="J8" s="5" t="s">
        <v>10</v>
      </c>
      <c r="K8" s="5" t="s">
        <v>11</v>
      </c>
      <c r="L8" s="5" t="s">
        <v>12</v>
      </c>
      <c r="M8" s="5" t="s">
        <v>13</v>
      </c>
    </row>
    <row r="9" spans="3:13" ht="12.75" x14ac:dyDescent="0.2"/>
    <row r="10" spans="3:13" ht="12.75" x14ac:dyDescent="0.2">
      <c r="C10" s="5" t="s">
        <v>14</v>
      </c>
      <c r="D10" s="5" t="s">
        <v>15</v>
      </c>
      <c r="E10" s="5" t="s">
        <v>16</v>
      </c>
      <c r="F10" s="5" t="s">
        <v>17</v>
      </c>
      <c r="G10" s="5" t="s">
        <v>18</v>
      </c>
      <c r="H10" s="5" t="s">
        <v>19</v>
      </c>
      <c r="I10" s="5" t="s">
        <v>20</v>
      </c>
      <c r="J10" s="5" t="s">
        <v>21</v>
      </c>
      <c r="K10" s="5" t="s">
        <v>22</v>
      </c>
      <c r="L10" s="5" t="s">
        <v>23</v>
      </c>
      <c r="M10" s="5" t="s">
        <v>24</v>
      </c>
    </row>
    <row r="11" spans="3:13" ht="12.75" x14ac:dyDescent="0.2"/>
    <row r="12" spans="3:13" ht="12.75" x14ac:dyDescent="0.2">
      <c r="C12" s="5" t="s">
        <v>25</v>
      </c>
      <c r="D12" s="5" t="s">
        <v>26</v>
      </c>
      <c r="E12" s="5" t="s">
        <v>27</v>
      </c>
      <c r="F12" s="5" t="s">
        <v>28</v>
      </c>
      <c r="G12" s="5" t="s">
        <v>29</v>
      </c>
      <c r="H12" s="5" t="s">
        <v>30</v>
      </c>
      <c r="I12" s="5" t="s">
        <v>31</v>
      </c>
      <c r="J12" s="5" t="s">
        <v>32</v>
      </c>
      <c r="K12" s="5" t="s">
        <v>33</v>
      </c>
      <c r="L12" s="5" t="s">
        <v>34</v>
      </c>
      <c r="M12" s="5" t="s">
        <v>35</v>
      </c>
    </row>
    <row r="13" spans="3:13" ht="12.75" x14ac:dyDescent="0.2">
      <c r="C13" s="5" t="s">
        <v>36</v>
      </c>
      <c r="D13" s="5" t="s">
        <v>37</v>
      </c>
      <c r="E13" s="5" t="s">
        <v>37</v>
      </c>
      <c r="F13" s="5" t="s">
        <v>37</v>
      </c>
      <c r="G13" s="5" t="s">
        <v>37</v>
      </c>
      <c r="H13" s="5" t="s">
        <v>37</v>
      </c>
      <c r="I13" s="5">
        <v>842</v>
      </c>
      <c r="J13" s="5" t="s">
        <v>38</v>
      </c>
      <c r="K13" s="5" t="s">
        <v>39</v>
      </c>
      <c r="L13" s="5" t="s">
        <v>40</v>
      </c>
      <c r="M13" s="5" t="s">
        <v>41</v>
      </c>
    </row>
    <row r="14" spans="3:13" ht="12.75" x14ac:dyDescent="0.2">
      <c r="C14" s="5" t="s">
        <v>42</v>
      </c>
      <c r="D14" s="5">
        <v>0</v>
      </c>
      <c r="E14" s="5">
        <v>182.631</v>
      </c>
      <c r="F14" s="5">
        <v>342</v>
      </c>
      <c r="G14" s="5" t="s">
        <v>43</v>
      </c>
      <c r="H14" s="5" t="s">
        <v>44</v>
      </c>
      <c r="I14" s="5" t="s">
        <v>45</v>
      </c>
      <c r="J14" s="5" t="s">
        <v>46</v>
      </c>
      <c r="K14" s="5" t="s">
        <v>47</v>
      </c>
      <c r="L14" s="5" t="s">
        <v>48</v>
      </c>
      <c r="M14" s="5" t="s">
        <v>49</v>
      </c>
    </row>
    <row r="15" spans="3:13" ht="12.75" x14ac:dyDescent="0.2">
      <c r="C15" s="5" t="s">
        <v>50</v>
      </c>
      <c r="D15" s="35">
        <v>0</v>
      </c>
      <c r="E15" s="5" t="s">
        <v>51</v>
      </c>
      <c r="F15" s="5" t="s">
        <v>52</v>
      </c>
      <c r="G15" s="5" t="s">
        <v>53</v>
      </c>
      <c r="H15" s="5" t="s">
        <v>54</v>
      </c>
      <c r="I15" s="5" t="s">
        <v>55</v>
      </c>
      <c r="J15" s="5" t="s">
        <v>56</v>
      </c>
      <c r="K15" s="5" t="s">
        <v>57</v>
      </c>
      <c r="L15" s="5" t="s">
        <v>58</v>
      </c>
      <c r="M15" s="5" t="s">
        <v>59</v>
      </c>
    </row>
    <row r="16" spans="3:13" ht="12.75" x14ac:dyDescent="0.2">
      <c r="C16" s="5" t="s">
        <v>60</v>
      </c>
      <c r="D16" s="5" t="s">
        <v>37</v>
      </c>
      <c r="E16" s="5" t="s">
        <v>37</v>
      </c>
      <c r="F16" s="5">
        <v>764</v>
      </c>
      <c r="G16" s="5">
        <v>489</v>
      </c>
      <c r="H16" s="5" t="s">
        <v>61</v>
      </c>
      <c r="I16" s="5" t="s">
        <v>62</v>
      </c>
      <c r="J16" s="5" t="s">
        <v>63</v>
      </c>
      <c r="K16" s="5" t="s">
        <v>64</v>
      </c>
      <c r="L16" s="5" t="s">
        <v>65</v>
      </c>
      <c r="M16" s="5" t="s">
        <v>66</v>
      </c>
    </row>
    <row r="17" spans="3:13" ht="12.75" x14ac:dyDescent="0.2">
      <c r="C17" s="5" t="s">
        <v>67</v>
      </c>
      <c r="D17" s="5" t="s">
        <v>68</v>
      </c>
      <c r="E17" s="5" t="s">
        <v>69</v>
      </c>
      <c r="F17" s="5">
        <v>441</v>
      </c>
      <c r="G17" s="5">
        <v>376</v>
      </c>
      <c r="H17" s="5" t="s">
        <v>70</v>
      </c>
      <c r="I17" s="5" t="s">
        <v>71</v>
      </c>
      <c r="J17" s="5" t="s">
        <v>72</v>
      </c>
      <c r="K17" s="5" t="s">
        <v>73</v>
      </c>
      <c r="L17" s="5" t="s">
        <v>74</v>
      </c>
      <c r="M17" s="5" t="s">
        <v>75</v>
      </c>
    </row>
    <row r="18" spans="3:13" ht="12.75" x14ac:dyDescent="0.2">
      <c r="C18" s="5" t="s">
        <v>76</v>
      </c>
      <c r="D18" s="5" t="s">
        <v>77</v>
      </c>
      <c r="E18" s="5" t="s">
        <v>78</v>
      </c>
      <c r="F18" s="5" t="s">
        <v>79</v>
      </c>
      <c r="G18" s="5" t="s">
        <v>80</v>
      </c>
      <c r="H18" s="5" t="s">
        <v>81</v>
      </c>
      <c r="I18" s="5" t="s">
        <v>82</v>
      </c>
      <c r="J18" s="5" t="s">
        <v>83</v>
      </c>
      <c r="K18" s="5" t="s">
        <v>84</v>
      </c>
      <c r="L18" s="5" t="s">
        <v>85</v>
      </c>
      <c r="M18" s="5" t="s">
        <v>86</v>
      </c>
    </row>
    <row r="19" spans="3:13" ht="12.75" x14ac:dyDescent="0.2"/>
    <row r="20" spans="3:13" ht="12.75" x14ac:dyDescent="0.2">
      <c r="C20" s="5" t="s">
        <v>87</v>
      </c>
      <c r="D20" s="5" t="s">
        <v>88</v>
      </c>
      <c r="E20" s="5" t="s">
        <v>89</v>
      </c>
      <c r="F20" s="5" t="s">
        <v>90</v>
      </c>
      <c r="G20" s="5" t="s">
        <v>91</v>
      </c>
      <c r="H20" s="5" t="s">
        <v>92</v>
      </c>
      <c r="I20" s="5" t="s">
        <v>93</v>
      </c>
      <c r="J20" s="5" t="s">
        <v>94</v>
      </c>
      <c r="K20" s="5" t="s">
        <v>95</v>
      </c>
      <c r="L20" s="5" t="s">
        <v>96</v>
      </c>
      <c r="M20" s="5" t="s">
        <v>97</v>
      </c>
    </row>
    <row r="21" spans="3:13" ht="12.75" x14ac:dyDescent="0.2">
      <c r="C21" s="5" t="s">
        <v>98</v>
      </c>
      <c r="D21" s="5" t="s">
        <v>37</v>
      </c>
      <c r="E21" s="5" t="s">
        <v>37</v>
      </c>
      <c r="F21" s="5" t="s">
        <v>37</v>
      </c>
      <c r="G21" s="5" t="s">
        <v>37</v>
      </c>
      <c r="H21" s="5" t="s">
        <v>37</v>
      </c>
      <c r="I21" s="5" t="s">
        <v>37</v>
      </c>
      <c r="J21" s="5" t="s">
        <v>37</v>
      </c>
      <c r="K21" s="5" t="s">
        <v>37</v>
      </c>
      <c r="L21" s="5" t="s">
        <v>37</v>
      </c>
      <c r="M21" s="5" t="s">
        <v>37</v>
      </c>
    </row>
    <row r="22" spans="3:13" ht="12.75" x14ac:dyDescent="0.2">
      <c r="C22" s="5" t="s">
        <v>99</v>
      </c>
      <c r="D22" s="5" t="s">
        <v>37</v>
      </c>
      <c r="E22" s="5" t="s">
        <v>37</v>
      </c>
      <c r="F22" s="5" t="s">
        <v>37</v>
      </c>
      <c r="G22" s="5" t="s">
        <v>37</v>
      </c>
      <c r="H22" s="5">
        <v>892</v>
      </c>
      <c r="I22" s="5">
        <v>593</v>
      </c>
      <c r="J22" s="5" t="s">
        <v>100</v>
      </c>
      <c r="K22" s="5" t="s">
        <v>101</v>
      </c>
      <c r="L22" s="5" t="s">
        <v>102</v>
      </c>
      <c r="M22" s="5" t="s">
        <v>103</v>
      </c>
    </row>
    <row r="23" spans="3:13" ht="12.75" x14ac:dyDescent="0.2">
      <c r="C23" s="5" t="s">
        <v>104</v>
      </c>
      <c r="D23" s="5" t="s">
        <v>37</v>
      </c>
      <c r="E23" s="5" t="s">
        <v>37</v>
      </c>
      <c r="F23" s="5" t="s">
        <v>37</v>
      </c>
      <c r="G23" s="5" t="s">
        <v>37</v>
      </c>
      <c r="H23" s="5" t="s">
        <v>105</v>
      </c>
      <c r="I23" s="5" t="s">
        <v>106</v>
      </c>
      <c r="J23" s="5" t="s">
        <v>107</v>
      </c>
      <c r="K23" s="5" t="s">
        <v>108</v>
      </c>
      <c r="L23" s="5" t="s">
        <v>109</v>
      </c>
      <c r="M23" s="5" t="s">
        <v>110</v>
      </c>
    </row>
    <row r="24" spans="3:13" ht="12.75" x14ac:dyDescent="0.2">
      <c r="C24" s="5" t="s">
        <v>111</v>
      </c>
      <c r="D24" s="5" t="s">
        <v>37</v>
      </c>
      <c r="E24" s="5" t="s">
        <v>37</v>
      </c>
      <c r="F24" s="5" t="s">
        <v>37</v>
      </c>
      <c r="G24" s="5" t="s">
        <v>112</v>
      </c>
      <c r="H24" s="5" t="s">
        <v>113</v>
      </c>
      <c r="I24" s="5" t="s">
        <v>114</v>
      </c>
      <c r="J24" s="5" t="s">
        <v>115</v>
      </c>
      <c r="K24" s="5" t="s">
        <v>116</v>
      </c>
      <c r="L24" s="5" t="s">
        <v>117</v>
      </c>
      <c r="M24" s="5" t="s">
        <v>118</v>
      </c>
    </row>
    <row r="25" spans="3:13" ht="12.75" x14ac:dyDescent="0.2">
      <c r="C25" s="5" t="s">
        <v>119</v>
      </c>
      <c r="D25" s="5">
        <v>63.377000000000002</v>
      </c>
      <c r="E25" s="5">
        <v>57.457999999999998</v>
      </c>
      <c r="F25" s="5">
        <v>266</v>
      </c>
      <c r="G25" s="5" t="s">
        <v>120</v>
      </c>
      <c r="H25" s="5" t="s">
        <v>121</v>
      </c>
      <c r="I25" s="5" t="s">
        <v>122</v>
      </c>
      <c r="J25" s="5" t="s">
        <v>123</v>
      </c>
      <c r="K25" s="5" t="s">
        <v>124</v>
      </c>
      <c r="L25" s="5" t="s">
        <v>125</v>
      </c>
      <c r="M25" s="5" t="s">
        <v>126</v>
      </c>
    </row>
    <row r="26" spans="3:13" ht="12.75" x14ac:dyDescent="0.2">
      <c r="C26" s="5" t="s">
        <v>127</v>
      </c>
      <c r="D26" s="5">
        <v>0</v>
      </c>
      <c r="E26" s="5">
        <v>0</v>
      </c>
      <c r="F26" s="5">
        <v>0</v>
      </c>
      <c r="G26" s="5">
        <v>804</v>
      </c>
      <c r="H26" s="5">
        <v>-892</v>
      </c>
      <c r="I26" s="5" t="s">
        <v>128</v>
      </c>
      <c r="J26" s="5" t="s">
        <v>129</v>
      </c>
      <c r="K26" s="5" t="s">
        <v>130</v>
      </c>
      <c r="L26" s="5" t="s">
        <v>131</v>
      </c>
      <c r="M26" s="5" t="s">
        <v>132</v>
      </c>
    </row>
    <row r="27" spans="3:13" ht="12.75" x14ac:dyDescent="0.2">
      <c r="C27" s="5" t="s">
        <v>133</v>
      </c>
      <c r="D27" s="5" t="s">
        <v>134</v>
      </c>
      <c r="E27" s="5" t="s">
        <v>135</v>
      </c>
      <c r="F27" s="5" t="s">
        <v>136</v>
      </c>
      <c r="G27" s="5" t="s">
        <v>137</v>
      </c>
      <c r="H27" s="5" t="s">
        <v>138</v>
      </c>
      <c r="I27" s="5" t="s">
        <v>139</v>
      </c>
      <c r="J27" s="5" t="s">
        <v>140</v>
      </c>
      <c r="K27" s="5" t="s">
        <v>141</v>
      </c>
      <c r="L27" s="5" t="s">
        <v>142</v>
      </c>
      <c r="M27" s="5" t="s">
        <v>143</v>
      </c>
    </row>
    <row r="28" spans="3:13" ht="12.75" x14ac:dyDescent="0.2"/>
    <row r="29" spans="3:13" ht="12.75" x14ac:dyDescent="0.2">
      <c r="C29" s="5" t="s">
        <v>144</v>
      </c>
      <c r="D29" s="5" t="s">
        <v>145</v>
      </c>
      <c r="E29" s="5" t="s">
        <v>146</v>
      </c>
      <c r="F29" s="5" t="s">
        <v>147</v>
      </c>
      <c r="G29" s="5" t="s">
        <v>148</v>
      </c>
      <c r="H29" s="5" t="s">
        <v>149</v>
      </c>
      <c r="I29" s="5" t="s">
        <v>150</v>
      </c>
      <c r="J29" s="5" t="s">
        <v>151</v>
      </c>
      <c r="K29" s="5" t="s">
        <v>152</v>
      </c>
      <c r="L29" s="5" t="s">
        <v>153</v>
      </c>
      <c r="M29" s="5" t="s">
        <v>154</v>
      </c>
    </row>
    <row r="30" spans="3:13" ht="12.75" x14ac:dyDescent="0.2">
      <c r="C30" s="5" t="s">
        <v>155</v>
      </c>
      <c r="D30" s="5">
        <v>100</v>
      </c>
      <c r="E30" s="5" t="s">
        <v>37</v>
      </c>
      <c r="F30" s="5">
        <v>226</v>
      </c>
      <c r="G30" s="5">
        <v>250</v>
      </c>
      <c r="H30" s="5" t="s">
        <v>156</v>
      </c>
      <c r="I30" s="5" t="s">
        <v>157</v>
      </c>
      <c r="J30" s="5" t="s">
        <v>158</v>
      </c>
      <c r="K30" s="5" t="s">
        <v>159</v>
      </c>
      <c r="L30" s="5" t="s">
        <v>160</v>
      </c>
      <c r="M30" s="5" t="s">
        <v>161</v>
      </c>
    </row>
    <row r="31" spans="3:13" ht="12.75" x14ac:dyDescent="0.2">
      <c r="C31" s="5" t="s">
        <v>162</v>
      </c>
      <c r="D31" s="5" t="s">
        <v>37</v>
      </c>
      <c r="E31" s="5" t="s">
        <v>37</v>
      </c>
      <c r="F31" s="5" t="s">
        <v>37</v>
      </c>
      <c r="G31" s="5" t="s">
        <v>37</v>
      </c>
      <c r="H31" s="5" t="s">
        <v>37</v>
      </c>
      <c r="I31" s="5" t="s">
        <v>37</v>
      </c>
      <c r="J31" s="5" t="s">
        <v>37</v>
      </c>
      <c r="K31" s="5" t="s">
        <v>37</v>
      </c>
      <c r="L31" s="5" t="s">
        <v>37</v>
      </c>
      <c r="M31" s="5" t="s">
        <v>37</v>
      </c>
    </row>
    <row r="32" spans="3:13" ht="12.75" x14ac:dyDescent="0.2">
      <c r="C32" s="5" t="s">
        <v>163</v>
      </c>
      <c r="D32" s="5">
        <v>5.3179999999999996</v>
      </c>
      <c r="E32" s="5">
        <v>320.61</v>
      </c>
      <c r="F32" s="5">
        <v>247</v>
      </c>
      <c r="G32" s="5">
        <v>553</v>
      </c>
      <c r="H32" s="5" t="s">
        <v>164</v>
      </c>
      <c r="I32" s="5" t="s">
        <v>165</v>
      </c>
      <c r="J32" s="5" t="s">
        <v>166</v>
      </c>
      <c r="K32" s="5" t="s">
        <v>167</v>
      </c>
      <c r="L32" s="5" t="s">
        <v>168</v>
      </c>
      <c r="M32" s="5" t="s">
        <v>169</v>
      </c>
    </row>
    <row r="33" spans="3:13" ht="12.75" x14ac:dyDescent="0.2">
      <c r="C33" s="5" t="s">
        <v>170</v>
      </c>
      <c r="D33" s="5" t="s">
        <v>37</v>
      </c>
      <c r="E33" s="5" t="s">
        <v>37</v>
      </c>
      <c r="F33" s="5" t="s">
        <v>37</v>
      </c>
      <c r="G33" s="5" t="s">
        <v>37</v>
      </c>
      <c r="H33" s="5" t="s">
        <v>37</v>
      </c>
      <c r="I33" s="5" t="s">
        <v>37</v>
      </c>
      <c r="J33" s="5" t="s">
        <v>37</v>
      </c>
      <c r="K33" s="5" t="s">
        <v>171</v>
      </c>
      <c r="L33" s="5" t="s">
        <v>172</v>
      </c>
      <c r="M33" s="5" t="s">
        <v>173</v>
      </c>
    </row>
    <row r="34" spans="3:13" ht="12.75" x14ac:dyDescent="0.2">
      <c r="C34" s="5" t="s">
        <v>174</v>
      </c>
      <c r="D34" s="5">
        <v>0</v>
      </c>
      <c r="E34" s="5">
        <v>0</v>
      </c>
      <c r="F34" s="5">
        <v>0</v>
      </c>
      <c r="G34" s="5">
        <v>533</v>
      </c>
      <c r="H34" s="5">
        <v>588</v>
      </c>
      <c r="I34" s="5">
        <v>900</v>
      </c>
      <c r="J34" s="5" t="s">
        <v>175</v>
      </c>
      <c r="K34" s="5" t="s">
        <v>176</v>
      </c>
      <c r="L34" s="5" t="s">
        <v>177</v>
      </c>
      <c r="M34" s="5" t="s">
        <v>178</v>
      </c>
    </row>
    <row r="35" spans="3:13" ht="12.75" x14ac:dyDescent="0.2">
      <c r="C35" s="5" t="s">
        <v>179</v>
      </c>
      <c r="D35" s="5" t="s">
        <v>180</v>
      </c>
      <c r="E35" s="5" t="s">
        <v>181</v>
      </c>
      <c r="F35" s="5" t="s">
        <v>182</v>
      </c>
      <c r="G35" s="5" t="s">
        <v>183</v>
      </c>
      <c r="H35" s="5" t="s">
        <v>184</v>
      </c>
      <c r="I35" s="5" t="s">
        <v>185</v>
      </c>
      <c r="J35" s="5" t="s">
        <v>186</v>
      </c>
      <c r="K35" s="5" t="s">
        <v>187</v>
      </c>
      <c r="L35" s="5" t="s">
        <v>188</v>
      </c>
      <c r="M35" s="5" t="s">
        <v>189</v>
      </c>
    </row>
    <row r="36" spans="3:13" ht="12.75" x14ac:dyDescent="0.2"/>
    <row r="37" spans="3:13" ht="12.75" x14ac:dyDescent="0.2">
      <c r="C37" s="5" t="s">
        <v>190</v>
      </c>
      <c r="D37" s="5">
        <v>35.098999999999997</v>
      </c>
      <c r="E37" s="5" t="s">
        <v>191</v>
      </c>
      <c r="F37" s="5" t="s">
        <v>192</v>
      </c>
      <c r="G37" s="5" t="s">
        <v>193</v>
      </c>
      <c r="H37" s="5" t="s">
        <v>194</v>
      </c>
      <c r="I37" s="5" t="s">
        <v>195</v>
      </c>
      <c r="J37" s="5" t="s">
        <v>196</v>
      </c>
      <c r="K37" s="5" t="s">
        <v>197</v>
      </c>
      <c r="L37" s="5" t="s">
        <v>198</v>
      </c>
      <c r="M37" s="5" t="s">
        <v>199</v>
      </c>
    </row>
    <row r="38" spans="3:13" ht="12.75" x14ac:dyDescent="0.2">
      <c r="C38" s="5" t="s">
        <v>200</v>
      </c>
      <c r="D38" s="5" t="s">
        <v>37</v>
      </c>
      <c r="E38" s="5" t="s">
        <v>37</v>
      </c>
      <c r="F38" s="5" t="s">
        <v>37</v>
      </c>
      <c r="G38" s="5" t="s">
        <v>37</v>
      </c>
      <c r="H38" s="5" t="s">
        <v>37</v>
      </c>
      <c r="I38" s="5" t="s">
        <v>37</v>
      </c>
      <c r="J38" s="5" t="s">
        <v>37</v>
      </c>
      <c r="K38" s="5" t="s">
        <v>201</v>
      </c>
      <c r="L38" s="5" t="s">
        <v>202</v>
      </c>
      <c r="M38" s="5" t="s">
        <v>203</v>
      </c>
    </row>
    <row r="39" spans="3:13" ht="12.75" x14ac:dyDescent="0.2">
      <c r="C39" s="5" t="s">
        <v>204</v>
      </c>
      <c r="D39" s="5">
        <v>0</v>
      </c>
      <c r="E39" s="5">
        <v>0</v>
      </c>
      <c r="F39" s="5">
        <v>171</v>
      </c>
      <c r="G39" s="5" t="s">
        <v>205</v>
      </c>
      <c r="H39" s="5" t="s">
        <v>206</v>
      </c>
      <c r="I39" s="5" t="s">
        <v>207</v>
      </c>
      <c r="J39" s="5" t="s">
        <v>208</v>
      </c>
      <c r="K39" s="5" t="s">
        <v>209</v>
      </c>
      <c r="L39" s="5" t="s">
        <v>210</v>
      </c>
      <c r="M39" s="5" t="s">
        <v>211</v>
      </c>
    </row>
    <row r="40" spans="3:13" ht="12.75" x14ac:dyDescent="0.2">
      <c r="C40" s="5" t="s">
        <v>212</v>
      </c>
      <c r="D40" s="5" t="s">
        <v>213</v>
      </c>
      <c r="E40" s="5" t="s">
        <v>214</v>
      </c>
      <c r="F40" s="5" t="s">
        <v>215</v>
      </c>
      <c r="G40" s="5" t="s">
        <v>216</v>
      </c>
      <c r="H40" s="5" t="s">
        <v>217</v>
      </c>
      <c r="I40" s="5" t="s">
        <v>218</v>
      </c>
      <c r="J40" s="5" t="s">
        <v>219</v>
      </c>
      <c r="K40" s="5" t="s">
        <v>220</v>
      </c>
      <c r="L40" s="5" t="s">
        <v>221</v>
      </c>
      <c r="M40" s="5" t="s">
        <v>222</v>
      </c>
    </row>
    <row r="41" spans="3:13" ht="12.75" x14ac:dyDescent="0.2"/>
    <row r="42" spans="3:13" ht="12.75" x14ac:dyDescent="0.2">
      <c r="C42" s="5" t="s">
        <v>223</v>
      </c>
      <c r="D42" s="5" t="s">
        <v>224</v>
      </c>
      <c r="E42" s="5" t="s">
        <v>225</v>
      </c>
      <c r="F42" s="5" t="s">
        <v>226</v>
      </c>
      <c r="G42" s="5" t="s">
        <v>227</v>
      </c>
      <c r="H42" s="5" t="s">
        <v>228</v>
      </c>
      <c r="I42" s="5" t="s">
        <v>229</v>
      </c>
      <c r="J42" s="5" t="s">
        <v>230</v>
      </c>
      <c r="K42" s="5" t="s">
        <v>231</v>
      </c>
      <c r="L42" s="5" t="s">
        <v>232</v>
      </c>
      <c r="M42" s="5" t="s">
        <v>233</v>
      </c>
    </row>
    <row r="43" spans="3:13" ht="12.75" x14ac:dyDescent="0.2">
      <c r="C43" s="5" t="s">
        <v>234</v>
      </c>
      <c r="D43" s="5" t="s">
        <v>37</v>
      </c>
      <c r="E43" s="5" t="s">
        <v>37</v>
      </c>
      <c r="F43" s="5" t="s">
        <v>37</v>
      </c>
      <c r="G43" s="5" t="s">
        <v>37</v>
      </c>
      <c r="H43" s="5" t="s">
        <v>37</v>
      </c>
      <c r="I43" s="5" t="s">
        <v>37</v>
      </c>
      <c r="J43" s="5" t="s">
        <v>235</v>
      </c>
      <c r="K43" s="5" t="s">
        <v>236</v>
      </c>
      <c r="L43" s="5" t="s">
        <v>237</v>
      </c>
      <c r="M43" s="5" t="s">
        <v>238</v>
      </c>
    </row>
    <row r="44" spans="3:13" ht="12.75" x14ac:dyDescent="0.2">
      <c r="C44" s="5" t="s">
        <v>239</v>
      </c>
      <c r="D44" s="5">
        <v>-932.92499999999995</v>
      </c>
      <c r="E44" s="5" t="s">
        <v>240</v>
      </c>
      <c r="F44" s="5" t="s">
        <v>241</v>
      </c>
      <c r="G44" s="5" t="s">
        <v>242</v>
      </c>
      <c r="H44" s="5" t="s">
        <v>243</v>
      </c>
      <c r="I44" s="5" t="s">
        <v>244</v>
      </c>
      <c r="J44" s="5" t="s">
        <v>245</v>
      </c>
      <c r="K44" s="5" t="s">
        <v>246</v>
      </c>
      <c r="L44" s="5" t="s">
        <v>247</v>
      </c>
      <c r="M44" s="5" t="s">
        <v>248</v>
      </c>
    </row>
    <row r="45" spans="3:13" ht="12.75" x14ac:dyDescent="0.2">
      <c r="C45" s="5" t="s">
        <v>249</v>
      </c>
      <c r="D45" s="5" t="s">
        <v>37</v>
      </c>
      <c r="E45" s="5" t="s">
        <v>37</v>
      </c>
      <c r="F45" s="5" t="s">
        <v>37</v>
      </c>
      <c r="G45" s="5" t="s">
        <v>37</v>
      </c>
      <c r="H45" s="5" t="s">
        <v>37</v>
      </c>
      <c r="I45" s="5" t="s">
        <v>37</v>
      </c>
      <c r="J45" s="5" t="s">
        <v>37</v>
      </c>
      <c r="K45" s="5" t="s">
        <v>37</v>
      </c>
      <c r="L45" s="5" t="s">
        <v>37</v>
      </c>
      <c r="M45" s="5" t="s">
        <v>37</v>
      </c>
    </row>
    <row r="46" spans="3:13" ht="12.75" x14ac:dyDescent="0.2">
      <c r="C46" s="5" t="s">
        <v>250</v>
      </c>
      <c r="D46" s="5">
        <v>361.24900000000002</v>
      </c>
      <c r="E46" s="5" t="s">
        <v>251</v>
      </c>
      <c r="F46" s="5" t="s">
        <v>252</v>
      </c>
      <c r="G46" s="5" t="s">
        <v>253</v>
      </c>
      <c r="H46" s="5" t="s">
        <v>254</v>
      </c>
      <c r="I46" s="5" t="s">
        <v>255</v>
      </c>
      <c r="J46" s="5" t="s">
        <v>256</v>
      </c>
      <c r="K46" s="5" t="s">
        <v>257</v>
      </c>
      <c r="L46" s="5" t="s">
        <v>258</v>
      </c>
      <c r="M46" s="5" t="s">
        <v>259</v>
      </c>
    </row>
    <row r="47" spans="3:13" ht="12.75" x14ac:dyDescent="0.2">
      <c r="C47" s="5" t="s">
        <v>260</v>
      </c>
      <c r="D47" s="5" t="s">
        <v>261</v>
      </c>
      <c r="E47" s="5" t="s">
        <v>262</v>
      </c>
      <c r="F47" s="5" t="s">
        <v>263</v>
      </c>
      <c r="G47" s="5" t="s">
        <v>264</v>
      </c>
      <c r="H47" s="5" t="s">
        <v>265</v>
      </c>
      <c r="I47" s="5" t="s">
        <v>266</v>
      </c>
      <c r="J47" s="5" t="s">
        <v>267</v>
      </c>
      <c r="K47" s="5" t="s">
        <v>268</v>
      </c>
      <c r="L47" s="5" t="s">
        <v>269</v>
      </c>
      <c r="M47" s="5" t="s">
        <v>270</v>
      </c>
    </row>
    <row r="48" spans="3:13" ht="12.75" x14ac:dyDescent="0.2">
      <c r="C48" s="5" t="s">
        <v>271</v>
      </c>
      <c r="D48" s="5" t="s">
        <v>37</v>
      </c>
      <c r="E48" s="5" t="s">
        <v>37</v>
      </c>
      <c r="F48" s="5" t="s">
        <v>37</v>
      </c>
      <c r="G48" s="5" t="s">
        <v>37</v>
      </c>
      <c r="H48" s="5" t="s">
        <v>37</v>
      </c>
      <c r="I48" s="5" t="s">
        <v>37</v>
      </c>
      <c r="J48" s="5" t="s">
        <v>37</v>
      </c>
      <c r="K48" s="5" t="s">
        <v>37</v>
      </c>
      <c r="L48" s="5" t="s">
        <v>37</v>
      </c>
      <c r="M48" s="5" t="s">
        <v>37</v>
      </c>
    </row>
    <row r="49" spans="3:13" ht="12.75" x14ac:dyDescent="0.2">
      <c r="C49" s="5" t="s">
        <v>272</v>
      </c>
      <c r="D49" s="5" t="s">
        <v>37</v>
      </c>
      <c r="E49" s="5" t="s">
        <v>37</v>
      </c>
      <c r="F49" s="5" t="s">
        <v>37</v>
      </c>
      <c r="G49" s="5" t="s">
        <v>37</v>
      </c>
      <c r="H49" s="5">
        <v>-32</v>
      </c>
      <c r="I49" s="5" t="s">
        <v>273</v>
      </c>
      <c r="J49" s="5" t="s">
        <v>274</v>
      </c>
      <c r="K49" s="5" t="s">
        <v>275</v>
      </c>
      <c r="L49" s="5" t="s">
        <v>276</v>
      </c>
      <c r="M49" s="5" t="s">
        <v>277</v>
      </c>
    </row>
    <row r="50" spans="3:13" ht="12.75" x14ac:dyDescent="0.2">
      <c r="C50" s="5" t="s">
        <v>278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</row>
    <row r="51" spans="3:13" ht="12.75" x14ac:dyDescent="0.2">
      <c r="C51" s="5" t="s">
        <v>279</v>
      </c>
      <c r="D51" s="5" t="s">
        <v>261</v>
      </c>
      <c r="E51" s="5" t="s">
        <v>262</v>
      </c>
      <c r="F51" s="5" t="s">
        <v>263</v>
      </c>
      <c r="G51" s="5" t="s">
        <v>264</v>
      </c>
      <c r="H51" s="5" t="s">
        <v>280</v>
      </c>
      <c r="I51" s="5" t="s">
        <v>281</v>
      </c>
      <c r="J51" s="5" t="s">
        <v>282</v>
      </c>
      <c r="K51" s="5" t="s">
        <v>283</v>
      </c>
      <c r="L51" s="5" t="s">
        <v>284</v>
      </c>
      <c r="M51" s="5" t="s">
        <v>285</v>
      </c>
    </row>
    <row r="52" spans="3:13" ht="12.75" x14ac:dyDescent="0.2"/>
    <row r="53" spans="3:13" ht="12.75" x14ac:dyDescent="0.2">
      <c r="C53" s="5" t="s">
        <v>286</v>
      </c>
      <c r="D53" s="5" t="s">
        <v>134</v>
      </c>
      <c r="E53" s="5" t="s">
        <v>135</v>
      </c>
      <c r="F53" s="5" t="s">
        <v>136</v>
      </c>
      <c r="G53" s="5" t="s">
        <v>137</v>
      </c>
      <c r="H53" s="5" t="s">
        <v>138</v>
      </c>
      <c r="I53" s="5" t="s">
        <v>139</v>
      </c>
      <c r="J53" s="5" t="s">
        <v>140</v>
      </c>
      <c r="K53" s="5" t="s">
        <v>141</v>
      </c>
      <c r="L53" s="5" t="s">
        <v>142</v>
      </c>
      <c r="M53" s="5" t="s">
        <v>143</v>
      </c>
    </row>
    <row r="54" spans="3:13" ht="12.75" x14ac:dyDescent="0.2"/>
    <row r="55" spans="3:13" ht="12.75" x14ac:dyDescent="0.2">
      <c r="C55" s="5" t="s">
        <v>287</v>
      </c>
      <c r="D55" s="5" t="s">
        <v>26</v>
      </c>
      <c r="E55" s="5" t="s">
        <v>27</v>
      </c>
      <c r="F55" s="5" t="s">
        <v>28</v>
      </c>
      <c r="G55" s="5" t="s">
        <v>29</v>
      </c>
      <c r="H55" s="5" t="s">
        <v>30</v>
      </c>
      <c r="I55" s="5" t="s">
        <v>288</v>
      </c>
      <c r="J55" s="5" t="s">
        <v>289</v>
      </c>
      <c r="K55" s="5" t="s">
        <v>290</v>
      </c>
      <c r="L55" s="5" t="s">
        <v>291</v>
      </c>
      <c r="M55" s="5" t="s">
        <v>292</v>
      </c>
    </row>
    <row r="56" spans="3:13" ht="12.75" x14ac:dyDescent="0.2">
      <c r="C56" s="5" t="s">
        <v>293</v>
      </c>
      <c r="D56" s="5">
        <v>40.417000000000002</v>
      </c>
      <c r="E56" s="5" t="s">
        <v>294</v>
      </c>
      <c r="F56" s="5" t="s">
        <v>295</v>
      </c>
      <c r="G56" s="5" t="s">
        <v>296</v>
      </c>
      <c r="H56" s="5" t="s">
        <v>297</v>
      </c>
      <c r="I56" s="5" t="s">
        <v>298</v>
      </c>
      <c r="J56" s="5" t="s">
        <v>299</v>
      </c>
      <c r="K56" s="5" t="s">
        <v>300</v>
      </c>
      <c r="L56" s="5" t="s">
        <v>301</v>
      </c>
      <c r="M56" s="5" t="s">
        <v>302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45AB6-7193-4D07-923C-38B4ED22D952}">
  <dimension ref="C1:M48"/>
  <sheetViews>
    <sheetView topLeftCell="A5" workbookViewId="0">
      <selection activeCell="H27" sqref="H27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1" t="s">
        <v>0</v>
      </c>
    </row>
    <row r="3" spans="3:13" x14ac:dyDescent="0.2">
      <c r="C3" s="2" t="s">
        <v>1</v>
      </c>
    </row>
    <row r="6" spans="3:13" ht="15" x14ac:dyDescent="0.25">
      <c r="C6" s="3" t="s">
        <v>303</v>
      </c>
      <c r="D6" s="4"/>
      <c r="E6" s="4"/>
      <c r="F6" s="4"/>
      <c r="G6" s="4"/>
      <c r="H6" s="4"/>
      <c r="I6" s="4"/>
      <c r="J6" s="4"/>
      <c r="K6" s="4"/>
      <c r="L6" s="4"/>
    </row>
    <row r="8" spans="3:13" ht="33" customHeight="1" x14ac:dyDescent="0.2"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  <c r="I8" s="5" t="s">
        <v>9</v>
      </c>
      <c r="J8" s="5" t="s">
        <v>10</v>
      </c>
      <c r="K8" s="5" t="s">
        <v>11</v>
      </c>
      <c r="L8" s="5" t="s">
        <v>12</v>
      </c>
      <c r="M8" s="5" t="s">
        <v>13</v>
      </c>
    </row>
    <row r="10" spans="3:13" x14ac:dyDescent="0.2">
      <c r="C10" s="5" t="s">
        <v>14</v>
      </c>
      <c r="D10" s="5" t="s">
        <v>15</v>
      </c>
      <c r="E10" s="5" t="s">
        <v>16</v>
      </c>
      <c r="F10" s="5" t="s">
        <v>17</v>
      </c>
      <c r="G10" s="5" t="s">
        <v>18</v>
      </c>
      <c r="H10" s="5" t="s">
        <v>19</v>
      </c>
      <c r="I10" s="5" t="s">
        <v>20</v>
      </c>
      <c r="J10" s="5" t="s">
        <v>21</v>
      </c>
      <c r="K10" s="5" t="s">
        <v>22</v>
      </c>
      <c r="L10" s="5" t="s">
        <v>23</v>
      </c>
      <c r="M10" s="5" t="s">
        <v>24</v>
      </c>
    </row>
    <row r="12" spans="3:13" x14ac:dyDescent="0.2">
      <c r="C12" s="5" t="s">
        <v>304</v>
      </c>
      <c r="D12" s="35">
        <v>0</v>
      </c>
      <c r="E12" s="5" t="s">
        <v>305</v>
      </c>
      <c r="F12" s="5" t="s">
        <v>306</v>
      </c>
      <c r="G12" s="5" t="s">
        <v>307</v>
      </c>
      <c r="H12" s="5" t="s">
        <v>308</v>
      </c>
      <c r="I12" s="5" t="s">
        <v>309</v>
      </c>
      <c r="J12" s="5" t="s">
        <v>310</v>
      </c>
      <c r="K12" s="5" t="s">
        <v>311</v>
      </c>
      <c r="L12" s="5" t="s">
        <v>312</v>
      </c>
      <c r="M12" s="5" t="s">
        <v>313</v>
      </c>
    </row>
    <row r="13" spans="3:13" x14ac:dyDescent="0.2">
      <c r="C13" s="5" t="s">
        <v>314</v>
      </c>
      <c r="D13" s="5" t="s">
        <v>315</v>
      </c>
      <c r="E13" s="5" t="s">
        <v>315</v>
      </c>
      <c r="F13" s="5" t="s">
        <v>316</v>
      </c>
      <c r="G13" s="5" t="s">
        <v>317</v>
      </c>
      <c r="H13" s="5" t="s">
        <v>318</v>
      </c>
      <c r="I13" s="5" t="s">
        <v>319</v>
      </c>
      <c r="J13" s="5" t="s">
        <v>320</v>
      </c>
      <c r="K13" s="5" t="s">
        <v>321</v>
      </c>
      <c r="L13" s="5" t="s">
        <v>322</v>
      </c>
      <c r="M13" s="5" t="s">
        <v>323</v>
      </c>
    </row>
    <row r="15" spans="3:13" x14ac:dyDescent="0.2">
      <c r="C15" s="5" t="s">
        <v>324</v>
      </c>
      <c r="D15" s="5">
        <v>0</v>
      </c>
      <c r="E15" s="5">
        <v>-731.31299999999999</v>
      </c>
      <c r="F15" s="5">
        <v>364</v>
      </c>
      <c r="G15" s="5" t="s">
        <v>325</v>
      </c>
      <c r="H15" s="5" t="s">
        <v>326</v>
      </c>
      <c r="I15" s="5" t="s">
        <v>327</v>
      </c>
      <c r="J15" s="5" t="s">
        <v>328</v>
      </c>
      <c r="K15" s="5" t="s">
        <v>329</v>
      </c>
      <c r="L15" s="5" t="s">
        <v>330</v>
      </c>
      <c r="M15" s="5" t="s">
        <v>331</v>
      </c>
    </row>
    <row r="16" spans="3:13" x14ac:dyDescent="0.2">
      <c r="C16" s="5" t="s">
        <v>332</v>
      </c>
      <c r="D16" s="5" t="s">
        <v>3</v>
      </c>
      <c r="E16" s="5">
        <v>414.34899999999999</v>
      </c>
      <c r="F16" s="5" t="s">
        <v>333</v>
      </c>
      <c r="G16" s="5" t="s">
        <v>334</v>
      </c>
      <c r="H16" s="5" t="s">
        <v>335</v>
      </c>
      <c r="I16" s="5" t="s">
        <v>336</v>
      </c>
      <c r="J16" s="5" t="s">
        <v>337</v>
      </c>
      <c r="K16" s="5" t="s">
        <v>338</v>
      </c>
      <c r="L16" s="5" t="s">
        <v>339</v>
      </c>
      <c r="M16" s="5" t="s">
        <v>340</v>
      </c>
    </row>
    <row r="17" spans="3:13" x14ac:dyDescent="0.2">
      <c r="C17" s="5" t="s">
        <v>341</v>
      </c>
      <c r="D17" s="5" t="s">
        <v>3</v>
      </c>
      <c r="E17" s="5" t="s">
        <v>342</v>
      </c>
      <c r="F17" s="5" t="s">
        <v>343</v>
      </c>
      <c r="G17" s="5" t="s">
        <v>344</v>
      </c>
      <c r="H17" s="5" t="s">
        <v>345</v>
      </c>
      <c r="I17" s="5" t="s">
        <v>346</v>
      </c>
      <c r="J17" s="5" t="s">
        <v>347</v>
      </c>
      <c r="K17" s="5" t="s">
        <v>348</v>
      </c>
      <c r="L17" s="5" t="s">
        <v>349</v>
      </c>
      <c r="M17" s="5" t="s">
        <v>350</v>
      </c>
    </row>
    <row r="19" spans="3:13" x14ac:dyDescent="0.2">
      <c r="C19" s="5" t="s">
        <v>351</v>
      </c>
      <c r="D19" s="5">
        <v>0</v>
      </c>
      <c r="E19" s="5">
        <v>-159.648</v>
      </c>
      <c r="F19" s="5">
        <v>-213.6</v>
      </c>
      <c r="G19" s="5">
        <v>-721</v>
      </c>
      <c r="H19" s="5">
        <v>-810</v>
      </c>
      <c r="I19" s="5" t="s">
        <v>352</v>
      </c>
      <c r="J19" s="5" t="s">
        <v>353</v>
      </c>
      <c r="K19" s="5" t="s">
        <v>354</v>
      </c>
      <c r="L19" s="5" t="s">
        <v>355</v>
      </c>
      <c r="M19" s="5" t="s">
        <v>356</v>
      </c>
    </row>
    <row r="20" spans="3:13" x14ac:dyDescent="0.2">
      <c r="C20" s="5" t="s">
        <v>357</v>
      </c>
      <c r="D20" s="5">
        <v>-931.65700000000004</v>
      </c>
      <c r="E20" s="5" t="s">
        <v>358</v>
      </c>
      <c r="F20" s="5" t="s">
        <v>359</v>
      </c>
      <c r="G20" s="5" t="s">
        <v>360</v>
      </c>
      <c r="H20" s="5" t="s">
        <v>361</v>
      </c>
      <c r="I20" s="5" t="s">
        <v>362</v>
      </c>
      <c r="J20" s="5" t="s">
        <v>363</v>
      </c>
      <c r="K20" s="5" t="s">
        <v>364</v>
      </c>
      <c r="L20" s="5" t="s">
        <v>365</v>
      </c>
      <c r="M20" s="5" t="s">
        <v>366</v>
      </c>
    </row>
    <row r="21" spans="3:13" x14ac:dyDescent="0.2"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3:13" x14ac:dyDescent="0.2">
      <c r="C22" s="5" t="s">
        <v>367</v>
      </c>
      <c r="D22" s="5">
        <v>-1.4830000000000001</v>
      </c>
      <c r="E22" s="5" t="s">
        <v>368</v>
      </c>
      <c r="F22" s="5" t="s">
        <v>369</v>
      </c>
      <c r="G22" s="5" t="s">
        <v>370</v>
      </c>
      <c r="H22" s="5" t="s">
        <v>371</v>
      </c>
      <c r="I22" s="5" t="s">
        <v>372</v>
      </c>
      <c r="J22" s="5" t="s">
        <v>373</v>
      </c>
      <c r="K22" s="5" t="s">
        <v>374</v>
      </c>
      <c r="L22" s="5" t="s">
        <v>375</v>
      </c>
      <c r="M22" s="5" t="s">
        <v>376</v>
      </c>
    </row>
    <row r="23" spans="3:13" x14ac:dyDescent="0.2">
      <c r="C23" s="5" t="s">
        <v>377</v>
      </c>
      <c r="D23" s="5">
        <v>-933.14</v>
      </c>
      <c r="E23" s="5" t="s">
        <v>378</v>
      </c>
      <c r="F23" s="5" t="s">
        <v>379</v>
      </c>
      <c r="G23" s="5" t="s">
        <v>380</v>
      </c>
      <c r="H23" s="5" t="s">
        <v>381</v>
      </c>
      <c r="I23" s="5" t="s">
        <v>382</v>
      </c>
      <c r="J23" s="5" t="s">
        <v>383</v>
      </c>
      <c r="K23" s="5" t="s">
        <v>384</v>
      </c>
      <c r="L23" s="5" t="s">
        <v>385</v>
      </c>
      <c r="M23" s="5" t="s">
        <v>386</v>
      </c>
    </row>
    <row r="24" spans="3:13" x14ac:dyDescent="0.2">
      <c r="C24" s="5" t="s">
        <v>387</v>
      </c>
      <c r="D24" s="5">
        <v>-933.14</v>
      </c>
      <c r="E24" s="5" t="s">
        <v>388</v>
      </c>
      <c r="F24" s="5" t="s">
        <v>389</v>
      </c>
      <c r="G24" s="5" t="s">
        <v>390</v>
      </c>
      <c r="H24" s="5" t="s">
        <v>391</v>
      </c>
      <c r="I24" s="5" t="s">
        <v>392</v>
      </c>
      <c r="J24" s="5" t="s">
        <v>393</v>
      </c>
      <c r="K24" s="5" t="s">
        <v>394</v>
      </c>
      <c r="L24" s="5" t="s">
        <v>395</v>
      </c>
      <c r="M24" s="5" t="s">
        <v>396</v>
      </c>
    </row>
    <row r="26" spans="3:13" x14ac:dyDescent="0.2">
      <c r="C26" s="5" t="s">
        <v>397</v>
      </c>
      <c r="D26" s="5">
        <v>0.215</v>
      </c>
      <c r="E26" s="5">
        <v>65.814999999999998</v>
      </c>
      <c r="F26" s="5">
        <v>40.799999999999997</v>
      </c>
      <c r="G26" s="5">
        <v>-140</v>
      </c>
      <c r="H26" s="5">
        <v>0</v>
      </c>
      <c r="I26" s="5">
        <v>566</v>
      </c>
      <c r="J26" s="5" t="s">
        <v>398</v>
      </c>
      <c r="K26" s="5" t="s">
        <v>399</v>
      </c>
      <c r="L26" s="5" t="s">
        <v>400</v>
      </c>
      <c r="M26" s="5" t="s">
        <v>401</v>
      </c>
    </row>
    <row r="27" spans="3:13" x14ac:dyDescent="0.2">
      <c r="C27" s="5" t="s">
        <v>402</v>
      </c>
      <c r="D27" s="5">
        <v>-932.92499999999995</v>
      </c>
      <c r="E27" s="5" t="s">
        <v>403</v>
      </c>
      <c r="F27" s="5" t="s">
        <v>404</v>
      </c>
      <c r="G27" s="5" t="s">
        <v>405</v>
      </c>
      <c r="H27" s="5" t="s">
        <v>391</v>
      </c>
      <c r="I27" s="5" t="s">
        <v>406</v>
      </c>
      <c r="J27" s="5" t="s">
        <v>407</v>
      </c>
      <c r="K27" s="5" t="s">
        <v>408</v>
      </c>
      <c r="L27" s="5" t="s">
        <v>409</v>
      </c>
      <c r="M27" s="5" t="s">
        <v>410</v>
      </c>
    </row>
    <row r="28" spans="3:13" x14ac:dyDescent="0.2">
      <c r="C28" s="5" t="s">
        <v>411</v>
      </c>
      <c r="D28" s="5" t="s">
        <v>3</v>
      </c>
      <c r="E28" s="5" t="s">
        <v>3</v>
      </c>
      <c r="F28" s="5" t="s">
        <v>3</v>
      </c>
      <c r="G28" s="5" t="s">
        <v>3</v>
      </c>
      <c r="H28" s="5" t="s">
        <v>3</v>
      </c>
      <c r="I28" s="5" t="s">
        <v>3</v>
      </c>
      <c r="J28" s="5" t="s">
        <v>3</v>
      </c>
      <c r="K28" s="5" t="s">
        <v>3</v>
      </c>
      <c r="L28" s="5" t="s">
        <v>3</v>
      </c>
      <c r="M28" s="5" t="s">
        <v>3</v>
      </c>
    </row>
    <row r="29" spans="3:13" x14ac:dyDescent="0.2">
      <c r="C29" s="5" t="s">
        <v>412</v>
      </c>
      <c r="D29" s="5">
        <v>0</v>
      </c>
      <c r="E29" s="5">
        <v>0</v>
      </c>
      <c r="F29" s="5">
        <v>0</v>
      </c>
      <c r="G29" s="5">
        <v>-126</v>
      </c>
      <c r="H29" s="5" t="s">
        <v>413</v>
      </c>
      <c r="I29" s="5">
        <v>392</v>
      </c>
      <c r="J29" s="5" t="s">
        <v>414</v>
      </c>
      <c r="K29" s="5" t="s">
        <v>415</v>
      </c>
      <c r="L29" s="5" t="s">
        <v>416</v>
      </c>
      <c r="M29" s="5" t="s">
        <v>417</v>
      </c>
    </row>
    <row r="30" spans="3:13" x14ac:dyDescent="0.2">
      <c r="C30" s="5" t="s">
        <v>418</v>
      </c>
      <c r="D30" s="5">
        <v>-932.92499999999995</v>
      </c>
      <c r="E30" s="5" t="s">
        <v>403</v>
      </c>
      <c r="F30" s="5" t="s">
        <v>404</v>
      </c>
      <c r="G30" s="5" t="s">
        <v>419</v>
      </c>
      <c r="H30" s="5" t="s">
        <v>420</v>
      </c>
      <c r="I30" s="5" t="s">
        <v>421</v>
      </c>
      <c r="J30" s="5" t="s">
        <v>422</v>
      </c>
      <c r="K30" s="5" t="s">
        <v>423</v>
      </c>
      <c r="L30" s="5" t="s">
        <v>424</v>
      </c>
      <c r="M30" s="5" t="s">
        <v>425</v>
      </c>
    </row>
    <row r="32" spans="3:13" x14ac:dyDescent="0.2">
      <c r="C32" s="5" t="s">
        <v>426</v>
      </c>
      <c r="D32" s="5" t="s">
        <v>3</v>
      </c>
      <c r="E32" s="5" t="s">
        <v>3</v>
      </c>
      <c r="F32" s="5" t="s">
        <v>3</v>
      </c>
      <c r="G32" s="5" t="s">
        <v>3</v>
      </c>
      <c r="H32" s="5">
        <v>51</v>
      </c>
      <c r="I32" s="5" t="s">
        <v>427</v>
      </c>
      <c r="J32" s="5" t="s">
        <v>428</v>
      </c>
      <c r="K32" s="5" t="s">
        <v>429</v>
      </c>
      <c r="L32" s="5" t="s">
        <v>430</v>
      </c>
      <c r="M32" s="5" t="s">
        <v>431</v>
      </c>
    </row>
    <row r="33" spans="3:13" x14ac:dyDescent="0.2">
      <c r="C33" s="5" t="s">
        <v>432</v>
      </c>
      <c r="D33" s="5">
        <v>-932.92499999999995</v>
      </c>
      <c r="E33" s="5" t="s">
        <v>403</v>
      </c>
      <c r="F33" s="5" t="s">
        <v>404</v>
      </c>
      <c r="G33" s="5" t="s">
        <v>419</v>
      </c>
      <c r="H33" s="5" t="s">
        <v>433</v>
      </c>
      <c r="I33" s="5" t="s">
        <v>434</v>
      </c>
      <c r="J33" s="5" t="s">
        <v>435</v>
      </c>
      <c r="K33" s="5" t="s">
        <v>436</v>
      </c>
      <c r="L33" s="5" t="s">
        <v>437</v>
      </c>
      <c r="M33" s="5" t="s">
        <v>438</v>
      </c>
    </row>
    <row r="35" spans="3:13" x14ac:dyDescent="0.2">
      <c r="C35" s="5" t="s">
        <v>439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</row>
    <row r="36" spans="3:13" x14ac:dyDescent="0.2">
      <c r="C36" s="5" t="s">
        <v>440</v>
      </c>
      <c r="D36" s="5">
        <v>-932.92499999999995</v>
      </c>
      <c r="E36" s="5" t="s">
        <v>403</v>
      </c>
      <c r="F36" s="5" t="s">
        <v>404</v>
      </c>
      <c r="G36" s="5" t="s">
        <v>419</v>
      </c>
      <c r="H36" s="5" t="s">
        <v>433</v>
      </c>
      <c r="I36" s="5" t="s">
        <v>434</v>
      </c>
      <c r="J36" s="5" t="s">
        <v>435</v>
      </c>
      <c r="K36" s="5" t="s">
        <v>436</v>
      </c>
      <c r="L36" s="5" t="s">
        <v>437</v>
      </c>
      <c r="M36" s="5" t="s">
        <v>438</v>
      </c>
    </row>
    <row r="38" spans="3:13" x14ac:dyDescent="0.2">
      <c r="C38" s="5" t="s">
        <v>441</v>
      </c>
      <c r="D38" s="5">
        <v>-15.77</v>
      </c>
      <c r="E38" s="5">
        <v>-0.3</v>
      </c>
      <c r="F38" s="5">
        <v>-0.23</v>
      </c>
      <c r="G38" s="5">
        <v>-4.4999999999999998E-2</v>
      </c>
      <c r="H38" s="5">
        <v>-6.3E-2</v>
      </c>
      <c r="I38" s="5">
        <v>-0.38</v>
      </c>
      <c r="J38" s="5">
        <v>-2.76</v>
      </c>
      <c r="K38" s="5">
        <v>-3.8</v>
      </c>
      <c r="L38" s="5">
        <v>-4.6900000000000004</v>
      </c>
      <c r="M38" s="5">
        <v>-0.77</v>
      </c>
    </row>
    <row r="39" spans="3:13" x14ac:dyDescent="0.2">
      <c r="C39" s="5" t="s">
        <v>442</v>
      </c>
      <c r="D39" s="5">
        <v>-15.77</v>
      </c>
      <c r="E39" s="5">
        <v>-0.3</v>
      </c>
      <c r="F39" s="5">
        <v>-0.23</v>
      </c>
      <c r="G39" s="5">
        <v>-4.4999999999999998E-2</v>
      </c>
      <c r="H39" s="5">
        <v>-6.3E-2</v>
      </c>
      <c r="I39" s="5">
        <v>-0.38</v>
      </c>
      <c r="J39" s="5">
        <v>-2.76</v>
      </c>
      <c r="K39" s="5">
        <v>-3.8</v>
      </c>
      <c r="L39" s="5">
        <v>-4.6900000000000004</v>
      </c>
      <c r="M39" s="5">
        <v>-0.77</v>
      </c>
    </row>
    <row r="40" spans="3:13" x14ac:dyDescent="0.2">
      <c r="C40" s="5" t="s">
        <v>443</v>
      </c>
      <c r="D40" s="5">
        <v>59.155999999999999</v>
      </c>
      <c r="E40" s="5" t="s">
        <v>444</v>
      </c>
      <c r="F40" s="5" t="s">
        <v>445</v>
      </c>
      <c r="G40" s="5" t="s">
        <v>446</v>
      </c>
      <c r="H40" s="5" t="s">
        <v>447</v>
      </c>
      <c r="I40" s="5" t="s">
        <v>448</v>
      </c>
      <c r="J40" s="5" t="s">
        <v>449</v>
      </c>
      <c r="K40" s="5" t="s">
        <v>450</v>
      </c>
      <c r="L40" s="5" t="s">
        <v>451</v>
      </c>
      <c r="M40" s="5" t="s">
        <v>452</v>
      </c>
    </row>
    <row r="41" spans="3:13" x14ac:dyDescent="0.2">
      <c r="C41" s="5" t="s">
        <v>453</v>
      </c>
      <c r="D41" s="5">
        <v>59.155999999999999</v>
      </c>
      <c r="E41" s="5" t="s">
        <v>444</v>
      </c>
      <c r="F41" s="5" t="s">
        <v>445</v>
      </c>
      <c r="G41" s="5" t="s">
        <v>446</v>
      </c>
      <c r="H41" s="5" t="s">
        <v>447</v>
      </c>
      <c r="I41" s="5" t="s">
        <v>448</v>
      </c>
      <c r="J41" s="5" t="s">
        <v>449</v>
      </c>
      <c r="K41" s="5" t="s">
        <v>450</v>
      </c>
      <c r="L41" s="5" t="s">
        <v>451</v>
      </c>
      <c r="M41" s="5" t="s">
        <v>452</v>
      </c>
    </row>
    <row r="43" spans="3:13" x14ac:dyDescent="0.2">
      <c r="C43" s="5" t="s">
        <v>454</v>
      </c>
      <c r="D43" s="5">
        <v>-930.76</v>
      </c>
      <c r="E43" s="5" t="s">
        <v>455</v>
      </c>
      <c r="F43" s="5" t="s">
        <v>456</v>
      </c>
      <c r="G43" s="5">
        <v>927</v>
      </c>
      <c r="H43" s="5">
        <v>-692</v>
      </c>
      <c r="I43" s="5" t="s">
        <v>457</v>
      </c>
      <c r="J43" s="5" t="s">
        <v>458</v>
      </c>
      <c r="K43" s="5" t="s">
        <v>459</v>
      </c>
      <c r="L43" s="5" t="s">
        <v>460</v>
      </c>
      <c r="M43" s="5" t="s">
        <v>461</v>
      </c>
    </row>
    <row r="44" spans="3:13" x14ac:dyDescent="0.2">
      <c r="C44" s="5" t="s">
        <v>462</v>
      </c>
      <c r="D44" s="5">
        <v>-931.65700000000004</v>
      </c>
      <c r="E44" s="5" t="s">
        <v>463</v>
      </c>
      <c r="F44" s="5" t="s">
        <v>464</v>
      </c>
      <c r="G44" s="5" t="s">
        <v>465</v>
      </c>
      <c r="H44" s="5" t="s">
        <v>466</v>
      </c>
      <c r="I44" s="5" t="s">
        <v>467</v>
      </c>
      <c r="J44" s="5" t="s">
        <v>468</v>
      </c>
      <c r="K44" s="5" t="s">
        <v>469</v>
      </c>
      <c r="L44" s="5" t="s">
        <v>470</v>
      </c>
      <c r="M44" s="5" t="s">
        <v>471</v>
      </c>
    </row>
    <row r="46" spans="3:13" x14ac:dyDescent="0.2">
      <c r="C46" s="5" t="s">
        <v>472</v>
      </c>
      <c r="D46" s="5" t="s">
        <v>3</v>
      </c>
      <c r="E46" s="5" t="s">
        <v>305</v>
      </c>
      <c r="F46" s="5" t="s">
        <v>306</v>
      </c>
      <c r="G46" s="5" t="s">
        <v>307</v>
      </c>
      <c r="H46" s="5" t="s">
        <v>308</v>
      </c>
      <c r="I46" s="5" t="s">
        <v>309</v>
      </c>
      <c r="J46" s="5" t="s">
        <v>310</v>
      </c>
      <c r="K46" s="5" t="s">
        <v>311</v>
      </c>
      <c r="L46" s="5" t="s">
        <v>312</v>
      </c>
      <c r="M46" s="5" t="s">
        <v>313</v>
      </c>
    </row>
    <row r="47" spans="3:13" x14ac:dyDescent="0.2">
      <c r="C47" s="5" t="s">
        <v>473</v>
      </c>
      <c r="D47" s="5">
        <v>-931.65700000000004</v>
      </c>
      <c r="E47" s="5" t="s">
        <v>474</v>
      </c>
      <c r="F47" s="5" t="s">
        <v>464</v>
      </c>
      <c r="G47" s="5" t="s">
        <v>475</v>
      </c>
      <c r="H47" s="5" t="s">
        <v>476</v>
      </c>
      <c r="I47" s="5" t="s">
        <v>477</v>
      </c>
      <c r="J47" s="5" t="s">
        <v>478</v>
      </c>
      <c r="K47" s="5" t="s">
        <v>479</v>
      </c>
      <c r="L47" s="5" t="s">
        <v>480</v>
      </c>
      <c r="M47" s="5" t="s">
        <v>481</v>
      </c>
    </row>
    <row r="48" spans="3:13" x14ac:dyDescent="0.2">
      <c r="C48" s="5" t="s">
        <v>482</v>
      </c>
      <c r="D48" s="5">
        <v>-931.65700000000004</v>
      </c>
      <c r="E48" s="5" t="s">
        <v>463</v>
      </c>
      <c r="F48" s="5" t="s">
        <v>464</v>
      </c>
      <c r="G48" s="5" t="s">
        <v>465</v>
      </c>
      <c r="H48" s="5" t="s">
        <v>466</v>
      </c>
      <c r="I48" s="5" t="s">
        <v>467</v>
      </c>
      <c r="J48" s="5" t="s">
        <v>468</v>
      </c>
      <c r="K48" s="5" t="s">
        <v>469</v>
      </c>
      <c r="L48" s="5" t="s">
        <v>470</v>
      </c>
      <c r="M48" s="5" t="s">
        <v>471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3CC14-C835-466F-BFB3-BFE73505CF75}">
  <dimension ref="C1:M41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36" t="s">
        <v>0</v>
      </c>
      <c r="D2" s="37"/>
      <c r="E2" s="37"/>
    </row>
    <row r="3" spans="3:13" x14ac:dyDescent="0.2">
      <c r="C3" s="2" t="s">
        <v>1</v>
      </c>
    </row>
    <row r="6" spans="3:13" ht="15" x14ac:dyDescent="0.25">
      <c r="C6" s="38" t="s">
        <v>483</v>
      </c>
      <c r="D6" s="39"/>
      <c r="E6" s="4"/>
      <c r="F6" s="4"/>
      <c r="G6" s="4"/>
      <c r="H6" s="4"/>
      <c r="I6" s="4"/>
      <c r="J6" s="4"/>
      <c r="K6" s="4"/>
      <c r="L6" s="4"/>
    </row>
    <row r="8" spans="3:13" ht="33" customHeight="1" x14ac:dyDescent="0.2"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  <c r="I8" s="5" t="s">
        <v>9</v>
      </c>
      <c r="J8" s="5" t="s">
        <v>10</v>
      </c>
      <c r="K8" s="5" t="s">
        <v>11</v>
      </c>
      <c r="L8" s="5" t="s">
        <v>12</v>
      </c>
      <c r="M8" s="5" t="s">
        <v>13</v>
      </c>
    </row>
    <row r="10" spans="3:13" x14ac:dyDescent="0.2">
      <c r="C10" s="5" t="s">
        <v>14</v>
      </c>
      <c r="D10" s="5" t="s">
        <v>15</v>
      </c>
      <c r="E10" s="5" t="s">
        <v>16</v>
      </c>
      <c r="F10" s="5" t="s">
        <v>17</v>
      </c>
      <c r="G10" s="5" t="s">
        <v>18</v>
      </c>
      <c r="H10" s="5" t="s">
        <v>19</v>
      </c>
      <c r="I10" s="5" t="s">
        <v>20</v>
      </c>
      <c r="J10" s="5" t="s">
        <v>21</v>
      </c>
      <c r="K10" s="5" t="s">
        <v>22</v>
      </c>
      <c r="L10" s="5" t="s">
        <v>23</v>
      </c>
      <c r="M10" s="5" t="s">
        <v>24</v>
      </c>
    </row>
    <row r="12" spans="3:13" x14ac:dyDescent="0.2">
      <c r="C12" s="5" t="s">
        <v>432</v>
      </c>
      <c r="D12" s="5">
        <v>-932.92499999999995</v>
      </c>
      <c r="E12" s="5" t="s">
        <v>403</v>
      </c>
      <c r="F12" s="5" t="s">
        <v>404</v>
      </c>
      <c r="G12" s="5" t="s">
        <v>419</v>
      </c>
      <c r="H12" s="5" t="s">
        <v>433</v>
      </c>
      <c r="I12" s="5" t="s">
        <v>434</v>
      </c>
      <c r="J12" s="5" t="s">
        <v>435</v>
      </c>
      <c r="K12" s="5" t="s">
        <v>436</v>
      </c>
      <c r="L12" s="5" t="s">
        <v>437</v>
      </c>
      <c r="M12" s="5" t="s">
        <v>438</v>
      </c>
    </row>
    <row r="13" spans="3:13" x14ac:dyDescent="0.2">
      <c r="C13" s="5" t="s">
        <v>484</v>
      </c>
      <c r="D13" s="5">
        <v>0.89700000000000002</v>
      </c>
      <c r="E13" s="5">
        <v>362.90100000000001</v>
      </c>
      <c r="F13" s="5">
        <v>507.2</v>
      </c>
      <c r="G13" s="5" t="s">
        <v>485</v>
      </c>
      <c r="H13" s="5" t="s">
        <v>486</v>
      </c>
      <c r="I13" s="5" t="s">
        <v>487</v>
      </c>
      <c r="J13" s="5" t="s">
        <v>488</v>
      </c>
      <c r="K13" s="5" t="s">
        <v>489</v>
      </c>
      <c r="L13" s="5" t="s">
        <v>490</v>
      </c>
      <c r="M13" s="5" t="s">
        <v>491</v>
      </c>
    </row>
    <row r="14" spans="3:13" x14ac:dyDescent="0.2">
      <c r="C14" s="5" t="s">
        <v>492</v>
      </c>
      <c r="D14" s="5">
        <v>3.2890000000000001</v>
      </c>
      <c r="E14" s="5" t="s">
        <v>3</v>
      </c>
      <c r="F14" s="5">
        <v>10.4</v>
      </c>
      <c r="G14" s="5">
        <v>11</v>
      </c>
      <c r="H14" s="5">
        <v>42</v>
      </c>
      <c r="I14" s="5" t="s">
        <v>3</v>
      </c>
      <c r="J14" s="5" t="s">
        <v>3</v>
      </c>
      <c r="K14" s="5" t="s">
        <v>3</v>
      </c>
      <c r="L14" s="5" t="s">
        <v>3</v>
      </c>
      <c r="M14" s="5" t="s">
        <v>3</v>
      </c>
    </row>
    <row r="15" spans="3:13" x14ac:dyDescent="0.2">
      <c r="C15" s="5" t="s">
        <v>493</v>
      </c>
      <c r="D15" s="5">
        <v>153.76400000000001</v>
      </c>
      <c r="E15" s="5" t="s">
        <v>494</v>
      </c>
      <c r="F15" s="5" t="s">
        <v>495</v>
      </c>
      <c r="G15" s="5" t="s">
        <v>496</v>
      </c>
      <c r="H15" s="5" t="s">
        <v>497</v>
      </c>
      <c r="I15" s="5" t="s">
        <v>498</v>
      </c>
      <c r="J15" s="5" t="s">
        <v>499</v>
      </c>
      <c r="K15" s="5" t="s">
        <v>500</v>
      </c>
      <c r="L15" s="5" t="s">
        <v>501</v>
      </c>
      <c r="M15" s="5" t="s">
        <v>502</v>
      </c>
    </row>
    <row r="16" spans="3:13" x14ac:dyDescent="0.2">
      <c r="C16" s="5" t="s">
        <v>503</v>
      </c>
      <c r="D16" s="5" t="s">
        <v>3</v>
      </c>
      <c r="E16" s="5">
        <v>-182.631</v>
      </c>
      <c r="F16" s="5">
        <v>-273.60000000000002</v>
      </c>
      <c r="G16" s="5">
        <v>-132</v>
      </c>
      <c r="H16" s="5" t="s">
        <v>504</v>
      </c>
      <c r="I16" s="5" t="s">
        <v>505</v>
      </c>
      <c r="J16" s="5" t="s">
        <v>506</v>
      </c>
      <c r="K16" s="5" t="s">
        <v>507</v>
      </c>
      <c r="L16" s="5" t="s">
        <v>508</v>
      </c>
      <c r="M16" s="5" t="s">
        <v>509</v>
      </c>
    </row>
    <row r="17" spans="3:13" x14ac:dyDescent="0.2">
      <c r="C17" s="5" t="s">
        <v>510</v>
      </c>
      <c r="D17" s="5" t="s">
        <v>3</v>
      </c>
      <c r="E17" s="5" t="s">
        <v>511</v>
      </c>
      <c r="F17" s="5" t="s">
        <v>512</v>
      </c>
      <c r="G17" s="5" t="s">
        <v>3</v>
      </c>
      <c r="H17" s="5" t="s">
        <v>513</v>
      </c>
      <c r="I17" s="5" t="s">
        <v>514</v>
      </c>
      <c r="J17" s="5" t="s">
        <v>515</v>
      </c>
      <c r="K17" s="5" t="s">
        <v>516</v>
      </c>
      <c r="L17" s="5" t="s">
        <v>517</v>
      </c>
      <c r="M17" s="5" t="s">
        <v>518</v>
      </c>
    </row>
    <row r="18" spans="3:13" x14ac:dyDescent="0.2">
      <c r="C18" s="5" t="s">
        <v>519</v>
      </c>
      <c r="D18" s="5">
        <v>-992.93899999999996</v>
      </c>
      <c r="E18" s="5">
        <v>-110.038</v>
      </c>
      <c r="F18" s="5">
        <v>-153.6</v>
      </c>
      <c r="G18" s="5">
        <v>-218</v>
      </c>
      <c r="H18" s="5" t="s">
        <v>520</v>
      </c>
      <c r="I18" s="5" t="s">
        <v>521</v>
      </c>
      <c r="J18" s="5" t="s">
        <v>522</v>
      </c>
      <c r="K18" s="5" t="s">
        <v>523</v>
      </c>
      <c r="L18" s="5">
        <v>77</v>
      </c>
      <c r="M18" s="5" t="s">
        <v>524</v>
      </c>
    </row>
    <row r="19" spans="3:13" x14ac:dyDescent="0.2">
      <c r="C19" s="5" t="s">
        <v>525</v>
      </c>
      <c r="D19" s="5">
        <v>386.29899999999998</v>
      </c>
      <c r="E19" s="5">
        <v>75.311000000000007</v>
      </c>
      <c r="F19" s="5" t="s">
        <v>526</v>
      </c>
      <c r="G19" s="5" t="s">
        <v>527</v>
      </c>
      <c r="H19" s="5" t="s">
        <v>528</v>
      </c>
      <c r="I19" s="5" t="s">
        <v>529</v>
      </c>
      <c r="J19" s="5" t="s">
        <v>530</v>
      </c>
      <c r="K19" s="5" t="s">
        <v>531</v>
      </c>
      <c r="L19" s="5" t="s">
        <v>532</v>
      </c>
      <c r="M19" s="5" t="s">
        <v>533</v>
      </c>
    </row>
    <row r="20" spans="3:13" x14ac:dyDescent="0.2">
      <c r="C20" s="5" t="s">
        <v>534</v>
      </c>
      <c r="D20" s="5" t="s">
        <v>535</v>
      </c>
      <c r="E20" s="5" t="s">
        <v>536</v>
      </c>
      <c r="F20" s="5" t="s">
        <v>537</v>
      </c>
      <c r="G20" s="5" t="s">
        <v>538</v>
      </c>
      <c r="H20" s="5" t="s">
        <v>539</v>
      </c>
      <c r="I20" s="5" t="s">
        <v>540</v>
      </c>
      <c r="J20" s="5" t="s">
        <v>541</v>
      </c>
      <c r="K20" s="5" t="s">
        <v>542</v>
      </c>
      <c r="L20" s="5" t="s">
        <v>543</v>
      </c>
      <c r="M20" s="5" t="s">
        <v>544</v>
      </c>
    </row>
    <row r="22" spans="3:13" x14ac:dyDescent="0.2">
      <c r="C22" s="5" t="s">
        <v>545</v>
      </c>
      <c r="D22" s="5" t="s">
        <v>546</v>
      </c>
      <c r="E22" s="5" t="s">
        <v>547</v>
      </c>
      <c r="F22" s="5" t="s">
        <v>548</v>
      </c>
      <c r="G22" s="5" t="s">
        <v>549</v>
      </c>
      <c r="H22" s="5" t="s">
        <v>550</v>
      </c>
      <c r="I22" s="5" t="s">
        <v>551</v>
      </c>
      <c r="J22" s="5" t="s">
        <v>552</v>
      </c>
      <c r="K22" s="5" t="s">
        <v>553</v>
      </c>
      <c r="L22" s="5" t="s">
        <v>554</v>
      </c>
      <c r="M22" s="5" t="s">
        <v>555</v>
      </c>
    </row>
    <row r="23" spans="3:13" x14ac:dyDescent="0.2">
      <c r="C23" s="5" t="s">
        <v>556</v>
      </c>
      <c r="D23" s="5" t="s">
        <v>3</v>
      </c>
      <c r="E23" s="5" t="s">
        <v>3</v>
      </c>
      <c r="F23" s="5" t="s">
        <v>3</v>
      </c>
      <c r="G23" s="5" t="s">
        <v>557</v>
      </c>
      <c r="H23" s="5" t="s">
        <v>558</v>
      </c>
      <c r="I23" s="5" t="s">
        <v>559</v>
      </c>
      <c r="J23" s="5" t="s">
        <v>560</v>
      </c>
      <c r="K23" s="5" t="s">
        <v>561</v>
      </c>
      <c r="L23" s="5" t="s">
        <v>562</v>
      </c>
      <c r="M23" s="5" t="s">
        <v>563</v>
      </c>
    </row>
    <row r="24" spans="3:13" x14ac:dyDescent="0.2">
      <c r="C24" s="5" t="s">
        <v>564</v>
      </c>
      <c r="D24" s="5">
        <v>-18.919</v>
      </c>
      <c r="E24" s="5">
        <v>-744.09900000000005</v>
      </c>
      <c r="F24" s="5">
        <v>-4</v>
      </c>
      <c r="G24" s="5">
        <v>-236</v>
      </c>
      <c r="H24" s="5">
        <v>-404</v>
      </c>
      <c r="I24" s="5" t="s">
        <v>565</v>
      </c>
      <c r="J24" s="5" t="s">
        <v>566</v>
      </c>
      <c r="K24" s="5" t="s">
        <v>567</v>
      </c>
      <c r="L24" s="5" t="s">
        <v>568</v>
      </c>
      <c r="M24" s="5" t="s">
        <v>569</v>
      </c>
    </row>
    <row r="25" spans="3:13" x14ac:dyDescent="0.2">
      <c r="C25" s="5" t="s">
        <v>570</v>
      </c>
      <c r="D25" s="5" t="s">
        <v>571</v>
      </c>
      <c r="E25" s="5" t="s">
        <v>572</v>
      </c>
      <c r="F25" s="5" t="s">
        <v>573</v>
      </c>
      <c r="G25" s="5" t="s">
        <v>574</v>
      </c>
      <c r="H25" s="5" t="s">
        <v>575</v>
      </c>
      <c r="I25" s="5" t="s">
        <v>576</v>
      </c>
      <c r="J25" s="5" t="s">
        <v>577</v>
      </c>
      <c r="K25" s="5" t="s">
        <v>578</v>
      </c>
      <c r="L25" s="5" t="s">
        <v>579</v>
      </c>
      <c r="M25" s="5" t="s">
        <v>580</v>
      </c>
    </row>
    <row r="27" spans="3:13" x14ac:dyDescent="0.2">
      <c r="C27" s="5" t="s">
        <v>581</v>
      </c>
      <c r="D27" s="5" t="s">
        <v>3</v>
      </c>
      <c r="E27" s="5" t="s">
        <v>3</v>
      </c>
      <c r="F27" s="5" t="s">
        <v>3</v>
      </c>
      <c r="G27" s="5" t="s">
        <v>3</v>
      </c>
      <c r="H27" s="5" t="s">
        <v>3</v>
      </c>
      <c r="I27" s="5" t="s">
        <v>3</v>
      </c>
      <c r="J27" s="5" t="s">
        <v>3</v>
      </c>
      <c r="K27" s="5" t="s">
        <v>3</v>
      </c>
      <c r="L27" s="5" t="s">
        <v>3</v>
      </c>
      <c r="M27" s="5" t="s">
        <v>3</v>
      </c>
    </row>
    <row r="28" spans="3:13" x14ac:dyDescent="0.2">
      <c r="C28" s="5" t="s">
        <v>582</v>
      </c>
      <c r="D28" s="5" t="s">
        <v>3</v>
      </c>
      <c r="E28" s="5" t="s">
        <v>3</v>
      </c>
      <c r="F28" s="5" t="s">
        <v>3</v>
      </c>
      <c r="G28" s="5" t="s">
        <v>3</v>
      </c>
      <c r="H28" s="5" t="s">
        <v>3</v>
      </c>
      <c r="I28" s="5" t="s">
        <v>3</v>
      </c>
      <c r="J28" s="5" t="s">
        <v>3</v>
      </c>
      <c r="K28" s="5" t="s">
        <v>3</v>
      </c>
      <c r="L28" s="5" t="s">
        <v>3</v>
      </c>
      <c r="M28" s="5" t="s">
        <v>3</v>
      </c>
    </row>
    <row r="29" spans="3:13" x14ac:dyDescent="0.2">
      <c r="C29" s="5" t="s">
        <v>583</v>
      </c>
      <c r="D29" s="5" t="s">
        <v>3</v>
      </c>
      <c r="E29" s="5" t="s">
        <v>294</v>
      </c>
      <c r="F29" s="5" t="s">
        <v>3</v>
      </c>
      <c r="G29" s="5" t="s">
        <v>3</v>
      </c>
      <c r="H29" s="5" t="s">
        <v>584</v>
      </c>
      <c r="I29" s="5" t="s">
        <v>3</v>
      </c>
      <c r="J29" s="5" t="s">
        <v>585</v>
      </c>
      <c r="K29" s="5" t="s">
        <v>586</v>
      </c>
      <c r="L29" s="5" t="s">
        <v>587</v>
      </c>
      <c r="M29" s="5" t="s">
        <v>3</v>
      </c>
    </row>
    <row r="30" spans="3:13" x14ac:dyDescent="0.2">
      <c r="C30" s="5" t="s">
        <v>588</v>
      </c>
      <c r="D30" s="5" t="s">
        <v>3</v>
      </c>
      <c r="E30" s="5">
        <v>-40.417000000000002</v>
      </c>
      <c r="F30" s="5" t="s">
        <v>3</v>
      </c>
      <c r="G30" s="5" t="s">
        <v>589</v>
      </c>
      <c r="H30" s="5">
        <v>-959</v>
      </c>
      <c r="I30" s="5" t="s">
        <v>590</v>
      </c>
      <c r="J30" s="5" t="s">
        <v>591</v>
      </c>
      <c r="K30" s="5" t="s">
        <v>592</v>
      </c>
      <c r="L30" s="5" t="s">
        <v>593</v>
      </c>
      <c r="M30" s="5" t="s">
        <v>594</v>
      </c>
    </row>
    <row r="31" spans="3:13" x14ac:dyDescent="0.2">
      <c r="C31" s="5" t="s">
        <v>595</v>
      </c>
      <c r="D31" s="5" t="s">
        <v>3</v>
      </c>
      <c r="E31" s="5" t="s">
        <v>3</v>
      </c>
      <c r="F31" s="5" t="s">
        <v>3</v>
      </c>
      <c r="G31" s="5" t="s">
        <v>3</v>
      </c>
      <c r="H31" s="5" t="s">
        <v>3</v>
      </c>
      <c r="I31" s="5" t="s">
        <v>3</v>
      </c>
      <c r="J31" s="5" t="s">
        <v>3</v>
      </c>
      <c r="K31" s="5" t="s">
        <v>3</v>
      </c>
      <c r="L31" s="5" t="s">
        <v>3</v>
      </c>
      <c r="M31" s="5" t="s">
        <v>3</v>
      </c>
    </row>
    <row r="32" spans="3:13" x14ac:dyDescent="0.2">
      <c r="C32" s="5" t="s">
        <v>596</v>
      </c>
      <c r="D32" s="5" t="s">
        <v>597</v>
      </c>
      <c r="E32" s="5" t="s">
        <v>598</v>
      </c>
      <c r="F32" s="5" t="s">
        <v>599</v>
      </c>
      <c r="G32" s="5" t="s">
        <v>600</v>
      </c>
      <c r="H32" s="5" t="s">
        <v>601</v>
      </c>
      <c r="I32" s="5" t="s">
        <v>602</v>
      </c>
      <c r="J32" s="5" t="s">
        <v>603</v>
      </c>
      <c r="K32" s="5" t="s">
        <v>604</v>
      </c>
      <c r="L32" s="5" t="s">
        <v>605</v>
      </c>
      <c r="M32" s="5" t="s">
        <v>606</v>
      </c>
    </row>
    <row r="33" spans="3:13" x14ac:dyDescent="0.2">
      <c r="C33" s="5" t="s">
        <v>607</v>
      </c>
      <c r="D33" s="5" t="s">
        <v>597</v>
      </c>
      <c r="E33" s="5" t="s">
        <v>608</v>
      </c>
      <c r="F33" s="5" t="s">
        <v>599</v>
      </c>
      <c r="G33" s="5" t="s">
        <v>609</v>
      </c>
      <c r="H33" s="5" t="s">
        <v>610</v>
      </c>
      <c r="I33" s="5" t="s">
        <v>611</v>
      </c>
      <c r="J33" s="5" t="s">
        <v>612</v>
      </c>
      <c r="K33" s="5" t="s">
        <v>613</v>
      </c>
      <c r="L33" s="5" t="s">
        <v>614</v>
      </c>
      <c r="M33" s="5" t="s">
        <v>615</v>
      </c>
    </row>
    <row r="35" spans="3:13" x14ac:dyDescent="0.2">
      <c r="C35" s="5" t="s">
        <v>616</v>
      </c>
      <c r="D35" s="5" t="s">
        <v>3</v>
      </c>
      <c r="E35" s="5" t="s">
        <v>617</v>
      </c>
      <c r="F35" s="5" t="s">
        <v>27</v>
      </c>
      <c r="G35" s="5" t="s">
        <v>3</v>
      </c>
      <c r="H35" s="5" t="s">
        <v>29</v>
      </c>
      <c r="I35" s="5" t="s">
        <v>30</v>
      </c>
      <c r="J35" s="5" t="s">
        <v>31</v>
      </c>
      <c r="K35" s="5" t="s">
        <v>32</v>
      </c>
      <c r="L35" s="5" t="s">
        <v>33</v>
      </c>
      <c r="M35" s="5" t="s">
        <v>34</v>
      </c>
    </row>
    <row r="36" spans="3:13" x14ac:dyDescent="0.2">
      <c r="C36" s="5" t="s">
        <v>618</v>
      </c>
      <c r="D36" s="5" t="s">
        <v>3</v>
      </c>
      <c r="E36" s="5" t="s">
        <v>3</v>
      </c>
      <c r="F36" s="5" t="s">
        <v>3</v>
      </c>
      <c r="G36" s="5" t="s">
        <v>3</v>
      </c>
      <c r="H36" s="5" t="s">
        <v>3</v>
      </c>
      <c r="I36" s="5" t="s">
        <v>3</v>
      </c>
      <c r="J36" s="5" t="s">
        <v>619</v>
      </c>
      <c r="K36" s="5">
        <v>-204</v>
      </c>
      <c r="L36" s="5" t="s">
        <v>620</v>
      </c>
      <c r="M36" s="5" t="s">
        <v>621</v>
      </c>
    </row>
    <row r="37" spans="3:13" x14ac:dyDescent="0.2">
      <c r="C37" s="5" t="s">
        <v>622</v>
      </c>
      <c r="D37" s="5" t="s">
        <v>3</v>
      </c>
      <c r="E37" s="5" t="s">
        <v>623</v>
      </c>
      <c r="F37" s="5" t="s">
        <v>3</v>
      </c>
      <c r="G37" s="5" t="s">
        <v>3</v>
      </c>
      <c r="H37" s="5" t="s">
        <v>624</v>
      </c>
      <c r="I37" s="5" t="s">
        <v>625</v>
      </c>
      <c r="J37" s="5" t="s">
        <v>626</v>
      </c>
      <c r="K37" s="5" t="s">
        <v>627</v>
      </c>
      <c r="L37" s="5" t="s">
        <v>628</v>
      </c>
      <c r="M37" s="5" t="s">
        <v>629</v>
      </c>
    </row>
    <row r="38" spans="3:13" x14ac:dyDescent="0.2">
      <c r="C38" s="5" t="s">
        <v>630</v>
      </c>
      <c r="D38" s="5" t="s">
        <v>617</v>
      </c>
      <c r="E38" s="5" t="s">
        <v>27</v>
      </c>
      <c r="F38" s="5" t="s">
        <v>3</v>
      </c>
      <c r="G38" s="5" t="s">
        <v>29</v>
      </c>
      <c r="H38" s="5" t="s">
        <v>30</v>
      </c>
      <c r="I38" s="5" t="s">
        <v>31</v>
      </c>
      <c r="J38" s="5" t="s">
        <v>32</v>
      </c>
      <c r="K38" s="5" t="s">
        <v>33</v>
      </c>
      <c r="L38" s="5" t="s">
        <v>34</v>
      </c>
      <c r="M38" s="5" t="s">
        <v>35</v>
      </c>
    </row>
    <row r="40" spans="3:13" x14ac:dyDescent="0.2">
      <c r="C40" s="5" t="s">
        <v>631</v>
      </c>
      <c r="D40" s="5" t="s">
        <v>632</v>
      </c>
      <c r="E40" s="5" t="s">
        <v>633</v>
      </c>
      <c r="F40" s="5" t="s">
        <v>634</v>
      </c>
      <c r="G40" s="5" t="s">
        <v>635</v>
      </c>
      <c r="H40" s="5" t="s">
        <v>636</v>
      </c>
      <c r="I40" s="5" t="s">
        <v>637</v>
      </c>
      <c r="J40" s="5" t="s">
        <v>638</v>
      </c>
      <c r="K40" s="5" t="s">
        <v>639</v>
      </c>
      <c r="L40" s="5" t="s">
        <v>640</v>
      </c>
      <c r="M40" s="5" t="s">
        <v>641</v>
      </c>
    </row>
    <row r="41" spans="3:13" x14ac:dyDescent="0.2">
      <c r="C41" s="5" t="s">
        <v>642</v>
      </c>
      <c r="D41" s="5" t="s">
        <v>3</v>
      </c>
      <c r="E41" s="5" t="s">
        <v>3</v>
      </c>
      <c r="F41" s="5" t="s">
        <v>3</v>
      </c>
      <c r="G41" s="5" t="s">
        <v>3</v>
      </c>
      <c r="H41" s="5" t="s">
        <v>3</v>
      </c>
      <c r="I41" s="5" t="s">
        <v>3</v>
      </c>
      <c r="J41" s="5" t="s">
        <v>643</v>
      </c>
      <c r="K41" s="5" t="s">
        <v>644</v>
      </c>
      <c r="L41" s="5" t="s">
        <v>645</v>
      </c>
      <c r="M41" s="5" t="s">
        <v>646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9DA3-5B28-48FD-BADA-BD662ED82B27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36" t="s">
        <v>0</v>
      </c>
      <c r="D2" s="37"/>
      <c r="E2" s="37"/>
    </row>
    <row r="3" spans="3:13" ht="12.75" x14ac:dyDescent="0.2">
      <c r="C3" s="2" t="s">
        <v>1</v>
      </c>
    </row>
    <row r="4" spans="3:13" ht="12.75" x14ac:dyDescent="0.2"/>
    <row r="5" spans="3:13" ht="12.75" x14ac:dyDescent="0.2"/>
    <row r="6" spans="3:13" x14ac:dyDescent="0.25">
      <c r="C6" s="38" t="s">
        <v>647</v>
      </c>
      <c r="D6" s="39"/>
      <c r="E6" s="4"/>
      <c r="F6" s="4"/>
      <c r="G6" s="4"/>
      <c r="H6" s="4"/>
      <c r="I6" s="4"/>
      <c r="J6" s="4"/>
      <c r="K6" s="4"/>
      <c r="L6" s="4"/>
    </row>
    <row r="7" spans="3:13" ht="12.75" x14ac:dyDescent="0.2"/>
    <row r="8" spans="3:13" ht="33" customHeight="1" x14ac:dyDescent="0.2"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  <c r="I8" s="5" t="s">
        <v>9</v>
      </c>
      <c r="J8" s="5" t="s">
        <v>10</v>
      </c>
      <c r="K8" s="5" t="s">
        <v>11</v>
      </c>
      <c r="L8" s="5" t="s">
        <v>12</v>
      </c>
      <c r="M8" s="5" t="s">
        <v>13</v>
      </c>
    </row>
    <row r="9" spans="3:13" ht="12.75" x14ac:dyDescent="0.2"/>
    <row r="10" spans="3:13" ht="12.75" x14ac:dyDescent="0.2">
      <c r="C10" s="5" t="s">
        <v>14</v>
      </c>
      <c r="D10" s="5" t="s">
        <v>15</v>
      </c>
      <c r="E10" s="5" t="s">
        <v>16</v>
      </c>
      <c r="F10" s="5" t="s">
        <v>17</v>
      </c>
      <c r="G10" s="5" t="s">
        <v>18</v>
      </c>
      <c r="H10" s="5" t="s">
        <v>19</v>
      </c>
      <c r="I10" s="5" t="s">
        <v>20</v>
      </c>
      <c r="J10" s="5" t="s">
        <v>21</v>
      </c>
      <c r="K10" s="5" t="s">
        <v>22</v>
      </c>
      <c r="L10" s="5" t="s">
        <v>23</v>
      </c>
      <c r="M10" s="5" t="s">
        <v>24</v>
      </c>
    </row>
    <row r="11" spans="3:13" ht="12.75" x14ac:dyDescent="0.2"/>
    <row r="12" spans="3:13" ht="12.75" x14ac:dyDescent="0.2">
      <c r="C12" s="5" t="s">
        <v>648</v>
      </c>
      <c r="D12" s="5" t="s">
        <v>3</v>
      </c>
      <c r="E12" s="5" t="s">
        <v>3</v>
      </c>
      <c r="F12" s="5">
        <v>2.1</v>
      </c>
      <c r="G12" s="5">
        <v>2.61</v>
      </c>
      <c r="H12" s="5">
        <v>10.65</v>
      </c>
      <c r="I12" s="5">
        <v>33.659999999999997</v>
      </c>
      <c r="J12" s="5">
        <v>57.82</v>
      </c>
      <c r="K12" s="5">
        <v>20.46</v>
      </c>
      <c r="L12" s="5">
        <v>40.36</v>
      </c>
      <c r="M12" s="5">
        <v>9.48</v>
      </c>
    </row>
    <row r="13" spans="3:13" ht="12.75" x14ac:dyDescent="0.2">
      <c r="C13" s="5" t="s">
        <v>649</v>
      </c>
      <c r="D13" s="5" t="s">
        <v>3</v>
      </c>
      <c r="E13" s="5" t="s">
        <v>3</v>
      </c>
      <c r="F13" s="5" t="s">
        <v>650</v>
      </c>
      <c r="G13" s="5" t="s">
        <v>651</v>
      </c>
      <c r="H13" s="5" t="s">
        <v>652</v>
      </c>
      <c r="I13" s="5" t="s">
        <v>653</v>
      </c>
      <c r="J13" s="5" t="s">
        <v>654</v>
      </c>
      <c r="K13" s="5" t="s">
        <v>655</v>
      </c>
      <c r="L13" s="5" t="s">
        <v>656</v>
      </c>
      <c r="M13" s="5" t="s">
        <v>657</v>
      </c>
    </row>
    <row r="14" spans="3:13" ht="12.75" x14ac:dyDescent="0.2"/>
    <row r="15" spans="3:13" ht="12.75" x14ac:dyDescent="0.2">
      <c r="C15" s="5" t="s">
        <v>658</v>
      </c>
      <c r="D15" s="5" t="s">
        <v>3</v>
      </c>
      <c r="E15" s="5" t="s">
        <v>3</v>
      </c>
      <c r="F15" s="5" t="s">
        <v>659</v>
      </c>
      <c r="G15" s="5" t="s">
        <v>660</v>
      </c>
      <c r="H15" s="5" t="s">
        <v>661</v>
      </c>
      <c r="I15" s="5" t="s">
        <v>662</v>
      </c>
      <c r="J15" s="5" t="s">
        <v>663</v>
      </c>
      <c r="K15" s="5" t="s">
        <v>664</v>
      </c>
      <c r="L15" s="5" t="s">
        <v>665</v>
      </c>
      <c r="M15" s="5" t="s">
        <v>666</v>
      </c>
    </row>
    <row r="16" spans="3:13" ht="12.75" x14ac:dyDescent="0.2">
      <c r="C16" s="5" t="s">
        <v>667</v>
      </c>
      <c r="D16" s="5" t="s">
        <v>668</v>
      </c>
      <c r="E16" s="5" t="s">
        <v>668</v>
      </c>
      <c r="F16" s="5" t="s">
        <v>659</v>
      </c>
      <c r="G16" s="5" t="s">
        <v>660</v>
      </c>
      <c r="H16" s="5" t="s">
        <v>661</v>
      </c>
      <c r="I16" s="5" t="s">
        <v>669</v>
      </c>
      <c r="J16" s="5" t="s">
        <v>670</v>
      </c>
      <c r="K16" s="5" t="s">
        <v>671</v>
      </c>
      <c r="L16" s="5" t="s">
        <v>672</v>
      </c>
      <c r="M16" s="5" t="s">
        <v>673</v>
      </c>
    </row>
    <row r="17" spans="3:13" ht="12.75" x14ac:dyDescent="0.2">
      <c r="C17" s="5" t="s">
        <v>674</v>
      </c>
      <c r="D17" s="5" t="s">
        <v>668</v>
      </c>
      <c r="E17" s="5" t="s">
        <v>668</v>
      </c>
      <c r="F17" s="5" t="s">
        <v>668</v>
      </c>
      <c r="G17" s="5" t="s">
        <v>675</v>
      </c>
      <c r="H17" s="5" t="s">
        <v>676</v>
      </c>
      <c r="I17" s="5" t="s">
        <v>677</v>
      </c>
      <c r="J17" s="5" t="s">
        <v>678</v>
      </c>
      <c r="K17" s="5" t="s">
        <v>679</v>
      </c>
      <c r="L17" s="5" t="s">
        <v>680</v>
      </c>
      <c r="M17" s="5" t="s">
        <v>681</v>
      </c>
    </row>
    <row r="18" spans="3:13" ht="12.75" x14ac:dyDescent="0.2">
      <c r="C18" s="5" t="s">
        <v>682</v>
      </c>
      <c r="D18" s="5" t="s">
        <v>668</v>
      </c>
      <c r="E18" s="5" t="s">
        <v>668</v>
      </c>
      <c r="F18" s="5" t="s">
        <v>668</v>
      </c>
      <c r="G18" s="5" t="s">
        <v>683</v>
      </c>
      <c r="H18" s="5" t="s">
        <v>684</v>
      </c>
      <c r="I18" s="5" t="s">
        <v>685</v>
      </c>
      <c r="J18" s="5" t="s">
        <v>686</v>
      </c>
      <c r="K18" s="5" t="s">
        <v>687</v>
      </c>
      <c r="L18" s="5" t="s">
        <v>688</v>
      </c>
      <c r="M18" s="5" t="s">
        <v>689</v>
      </c>
    </row>
    <row r="19" spans="3:13" ht="12.75" x14ac:dyDescent="0.2">
      <c r="C19" s="5" t="s">
        <v>690</v>
      </c>
      <c r="D19" s="5" t="s">
        <v>668</v>
      </c>
      <c r="E19" s="5" t="s">
        <v>668</v>
      </c>
      <c r="F19" s="5" t="s">
        <v>668</v>
      </c>
      <c r="G19" s="5" t="s">
        <v>691</v>
      </c>
      <c r="H19" s="5" t="s">
        <v>692</v>
      </c>
      <c r="I19" s="5" t="s">
        <v>693</v>
      </c>
      <c r="J19" s="5" t="s">
        <v>694</v>
      </c>
      <c r="K19" s="5" t="s">
        <v>695</v>
      </c>
      <c r="L19" s="5" t="s">
        <v>696</v>
      </c>
      <c r="M19" s="5" t="s">
        <v>697</v>
      </c>
    </row>
    <row r="20" spans="3:13" ht="12.75" x14ac:dyDescent="0.2">
      <c r="C20" s="5" t="s">
        <v>698</v>
      </c>
      <c r="D20" s="5" t="s">
        <v>668</v>
      </c>
      <c r="E20" s="5" t="s">
        <v>315</v>
      </c>
      <c r="F20" s="5" t="s">
        <v>699</v>
      </c>
      <c r="G20" s="5" t="s">
        <v>700</v>
      </c>
      <c r="H20" s="5" t="s">
        <v>701</v>
      </c>
      <c r="I20" s="5" t="s">
        <v>702</v>
      </c>
      <c r="J20" s="5" t="s">
        <v>703</v>
      </c>
      <c r="K20" s="5" t="s">
        <v>704</v>
      </c>
      <c r="L20" s="5" t="s">
        <v>705</v>
      </c>
      <c r="M20" s="5" t="s">
        <v>706</v>
      </c>
    </row>
    <row r="21" spans="3:13" ht="12.75" x14ac:dyDescent="0.2">
      <c r="C21" s="5" t="s">
        <v>707</v>
      </c>
      <c r="D21" s="5" t="s">
        <v>315</v>
      </c>
      <c r="E21" s="5" t="s">
        <v>315</v>
      </c>
      <c r="F21" s="5" t="s">
        <v>668</v>
      </c>
      <c r="G21" s="5" t="s">
        <v>708</v>
      </c>
      <c r="H21" s="5" t="s">
        <v>709</v>
      </c>
      <c r="I21" s="5" t="s">
        <v>710</v>
      </c>
      <c r="J21" s="5" t="s">
        <v>711</v>
      </c>
      <c r="K21" s="5" t="s">
        <v>712</v>
      </c>
      <c r="L21" s="5" t="s">
        <v>713</v>
      </c>
      <c r="M21" s="5" t="s">
        <v>714</v>
      </c>
    </row>
    <row r="22" spans="3:13" ht="12.75" x14ac:dyDescent="0.2">
      <c r="C22" s="5" t="s">
        <v>715</v>
      </c>
      <c r="D22" s="5" t="s">
        <v>668</v>
      </c>
      <c r="E22" s="5" t="s">
        <v>668</v>
      </c>
      <c r="F22" s="5" t="s">
        <v>668</v>
      </c>
      <c r="G22" s="5" t="s">
        <v>716</v>
      </c>
      <c r="H22" s="5" t="s">
        <v>717</v>
      </c>
      <c r="I22" s="5" t="s">
        <v>718</v>
      </c>
      <c r="J22" s="5" t="s">
        <v>719</v>
      </c>
      <c r="K22" s="5" t="s">
        <v>720</v>
      </c>
      <c r="L22" s="5" t="s">
        <v>721</v>
      </c>
      <c r="M22" s="5" t="s">
        <v>722</v>
      </c>
    </row>
    <row r="23" spans="3:13" ht="12.75" x14ac:dyDescent="0.2"/>
    <row r="24" spans="3:13" ht="12.75" x14ac:dyDescent="0.2">
      <c r="C24" s="5" t="s">
        <v>723</v>
      </c>
      <c r="D24" s="5" t="s">
        <v>668</v>
      </c>
      <c r="E24" s="5" t="s">
        <v>724</v>
      </c>
      <c r="F24" s="5" t="s">
        <v>668</v>
      </c>
      <c r="G24" s="5" t="s">
        <v>725</v>
      </c>
      <c r="H24" s="5" t="s">
        <v>726</v>
      </c>
      <c r="I24" s="5" t="s">
        <v>727</v>
      </c>
      <c r="J24" s="5" t="s">
        <v>728</v>
      </c>
      <c r="K24" s="5" t="s">
        <v>729</v>
      </c>
      <c r="L24" s="5" t="s">
        <v>730</v>
      </c>
      <c r="M24" s="5" t="s">
        <v>731</v>
      </c>
    </row>
    <row r="25" spans="3:13" ht="12.75" x14ac:dyDescent="0.2">
      <c r="C25" s="5" t="s">
        <v>732</v>
      </c>
      <c r="D25" s="5" t="s">
        <v>668</v>
      </c>
      <c r="E25" s="5" t="s">
        <v>724</v>
      </c>
      <c r="F25" s="5" t="s">
        <v>668</v>
      </c>
      <c r="G25" s="5" t="s">
        <v>733</v>
      </c>
      <c r="H25" s="5" t="s">
        <v>734</v>
      </c>
      <c r="I25" s="5" t="s">
        <v>735</v>
      </c>
      <c r="J25" s="5" t="s">
        <v>736</v>
      </c>
      <c r="K25" s="5" t="s">
        <v>737</v>
      </c>
      <c r="L25" s="5" t="s">
        <v>738</v>
      </c>
      <c r="M25" s="5" t="s">
        <v>712</v>
      </c>
    </row>
    <row r="26" spans="3:13" ht="12.75" x14ac:dyDescent="0.2">
      <c r="C26" s="5" t="s">
        <v>739</v>
      </c>
      <c r="D26" s="5" t="s">
        <v>668</v>
      </c>
      <c r="E26" s="5" t="s">
        <v>724</v>
      </c>
      <c r="F26" s="5" t="s">
        <v>668</v>
      </c>
      <c r="G26" s="5" t="s">
        <v>740</v>
      </c>
      <c r="H26" s="5" t="s">
        <v>741</v>
      </c>
      <c r="I26" s="5" t="s">
        <v>742</v>
      </c>
      <c r="J26" s="5" t="s">
        <v>743</v>
      </c>
      <c r="K26" s="5" t="s">
        <v>744</v>
      </c>
      <c r="L26" s="5" t="s">
        <v>745</v>
      </c>
      <c r="M26" s="5" t="s">
        <v>679</v>
      </c>
    </row>
    <row r="27" spans="3:13" ht="12.75" x14ac:dyDescent="0.2">
      <c r="C27" s="5" t="s">
        <v>746</v>
      </c>
      <c r="D27" s="5" t="s">
        <v>668</v>
      </c>
      <c r="E27" s="5" t="s">
        <v>724</v>
      </c>
      <c r="F27" s="5" t="s">
        <v>668</v>
      </c>
      <c r="G27" s="5" t="s">
        <v>747</v>
      </c>
      <c r="H27" s="5" t="s">
        <v>748</v>
      </c>
      <c r="I27" s="5" t="s">
        <v>749</v>
      </c>
      <c r="J27" s="5" t="s">
        <v>750</v>
      </c>
      <c r="K27" s="5" t="s">
        <v>751</v>
      </c>
      <c r="L27" s="5" t="s">
        <v>752</v>
      </c>
      <c r="M27" s="5" t="s">
        <v>753</v>
      </c>
    </row>
    <row r="28" spans="3:13" ht="12.75" x14ac:dyDescent="0.2"/>
    <row r="29" spans="3:13" ht="12.75" x14ac:dyDescent="0.2">
      <c r="C29" s="5" t="s">
        <v>754</v>
      </c>
      <c r="D29" s="5">
        <v>6.8</v>
      </c>
      <c r="E29" s="5">
        <v>7.5</v>
      </c>
      <c r="F29" s="5">
        <v>11.9</v>
      </c>
      <c r="G29" s="5">
        <v>12</v>
      </c>
      <c r="H29" s="5">
        <v>17.100000000000001</v>
      </c>
      <c r="I29" s="5">
        <v>11.4</v>
      </c>
      <c r="J29" s="5">
        <v>11.7</v>
      </c>
      <c r="K29" s="5">
        <v>5.0999999999999996</v>
      </c>
      <c r="L29" s="5">
        <v>2.9</v>
      </c>
      <c r="M29" s="5">
        <v>0.9</v>
      </c>
    </row>
    <row r="30" spans="3:13" ht="12.75" x14ac:dyDescent="0.2">
      <c r="C30" s="5" t="s">
        <v>755</v>
      </c>
      <c r="D30" s="5">
        <v>1</v>
      </c>
      <c r="E30" s="5">
        <v>3</v>
      </c>
      <c r="F30" s="5">
        <v>6</v>
      </c>
      <c r="G30" s="5">
        <v>4</v>
      </c>
      <c r="H30" s="5">
        <v>3</v>
      </c>
      <c r="I30" s="5">
        <v>1</v>
      </c>
      <c r="J30" s="5">
        <v>1</v>
      </c>
      <c r="K30" s="5">
        <v>3</v>
      </c>
      <c r="L30" s="5">
        <v>3</v>
      </c>
      <c r="M30" s="5">
        <v>3</v>
      </c>
    </row>
    <row r="31" spans="3:13" ht="12.75" x14ac:dyDescent="0.2">
      <c r="C31" s="5" t="s">
        <v>756</v>
      </c>
      <c r="D31" s="5" t="s">
        <v>3</v>
      </c>
      <c r="E31" s="5" t="s">
        <v>3</v>
      </c>
      <c r="F31" s="5" t="s">
        <v>3</v>
      </c>
      <c r="G31" s="5" t="s">
        <v>3</v>
      </c>
      <c r="H31" s="5" t="s">
        <v>3</v>
      </c>
      <c r="I31" s="5" t="s">
        <v>3</v>
      </c>
      <c r="J31" s="5" t="s">
        <v>3</v>
      </c>
      <c r="K31" s="5" t="s">
        <v>3</v>
      </c>
      <c r="L31" s="5" t="s">
        <v>3</v>
      </c>
      <c r="M31" s="5" t="s">
        <v>3</v>
      </c>
    </row>
    <row r="32" spans="3:13" ht="12.75" x14ac:dyDescent="0.2">
      <c r="C32" s="5" t="s">
        <v>757</v>
      </c>
      <c r="D32" s="5" t="s">
        <v>3</v>
      </c>
      <c r="E32" s="5" t="s">
        <v>3</v>
      </c>
      <c r="F32" s="5" t="s">
        <v>758</v>
      </c>
      <c r="G32" s="5" t="s">
        <v>758</v>
      </c>
      <c r="H32" s="5" t="s">
        <v>758</v>
      </c>
      <c r="I32" s="5" t="s">
        <v>758</v>
      </c>
      <c r="J32" s="5" t="s">
        <v>758</v>
      </c>
      <c r="K32" s="5" t="s">
        <v>758</v>
      </c>
      <c r="L32" s="5" t="s">
        <v>758</v>
      </c>
      <c r="M32" s="5" t="s">
        <v>758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EAFA0-4940-4FD1-9D63-7EE7B14ACA76}">
  <dimension ref="A3:BJ22"/>
  <sheetViews>
    <sheetView showGridLines="0" tabSelected="1" topLeftCell="K1" workbookViewId="0">
      <selection activeCell="Q11" sqref="Q11"/>
    </sheetView>
  </sheetViews>
  <sheetFormatPr defaultRowHeight="15.75" x14ac:dyDescent="0.2"/>
  <cols>
    <col min="1" max="1" width="21.42578125" style="6" customWidth="1"/>
    <col min="2" max="2" width="32.7109375" style="6" customWidth="1"/>
    <col min="3" max="3" width="32.7109375" style="24" customWidth="1"/>
    <col min="4" max="6" width="32.7109375" style="7" customWidth="1"/>
    <col min="7" max="7" width="10" style="7" customWidth="1"/>
    <col min="8" max="12" width="31.28515625" style="7" customWidth="1"/>
    <col min="13" max="13" width="8.5703125" style="7" customWidth="1"/>
    <col min="14" max="17" width="19.28515625" style="8" customWidth="1"/>
    <col min="18" max="20" width="19.5703125" style="8" customWidth="1"/>
    <col min="21" max="21" width="9.140625" style="8"/>
    <col min="22" max="25" width="21.28515625" style="8" customWidth="1"/>
    <col min="26" max="26" width="9.140625" style="8"/>
    <col min="27" max="35" width="16.140625" style="8" customWidth="1"/>
    <col min="36" max="36" width="2.85546875" style="8" customWidth="1"/>
    <col min="37" max="38" width="16.140625" style="8" customWidth="1"/>
    <col min="39" max="41" width="9.140625" style="8"/>
    <col min="42" max="16384" width="9.140625" style="9"/>
  </cols>
  <sheetData>
    <row r="3" spans="1:62" ht="18" x14ac:dyDescent="0.2">
      <c r="B3" s="40" t="s">
        <v>759</v>
      </c>
      <c r="C3" s="40"/>
      <c r="D3" s="40"/>
      <c r="E3" s="40"/>
      <c r="F3" s="40"/>
      <c r="H3" s="40" t="s">
        <v>760</v>
      </c>
      <c r="I3" s="40"/>
      <c r="J3" s="40"/>
      <c r="K3" s="40"/>
      <c r="L3" s="40"/>
      <c r="N3" s="41" t="s">
        <v>761</v>
      </c>
      <c r="O3" s="41"/>
      <c r="P3" s="41"/>
      <c r="Q3" s="41"/>
      <c r="R3" s="41"/>
      <c r="S3" s="41"/>
      <c r="T3" s="41"/>
      <c r="V3" s="40" t="s">
        <v>762</v>
      </c>
      <c r="W3" s="40"/>
      <c r="X3" s="40"/>
      <c r="Y3" s="40"/>
      <c r="AA3" s="40" t="s">
        <v>763</v>
      </c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</row>
    <row r="4" spans="1:62" ht="47.25" x14ac:dyDescent="0.2">
      <c r="B4" s="10" t="s">
        <v>764</v>
      </c>
      <c r="C4" s="11" t="s">
        <v>765</v>
      </c>
      <c r="D4" s="10" t="s">
        <v>766</v>
      </c>
      <c r="E4" s="11" t="s">
        <v>767</v>
      </c>
      <c r="F4" s="10" t="s">
        <v>768</v>
      </c>
      <c r="H4" s="12" t="s">
        <v>769</v>
      </c>
      <c r="I4" s="13" t="s">
        <v>770</v>
      </c>
      <c r="J4" s="12" t="s">
        <v>771</v>
      </c>
      <c r="K4" s="13" t="s">
        <v>772</v>
      </c>
      <c r="L4" s="12" t="s">
        <v>773</v>
      </c>
      <c r="N4" s="14" t="s">
        <v>774</v>
      </c>
      <c r="O4" s="15" t="s">
        <v>775</v>
      </c>
      <c r="P4" s="14" t="s">
        <v>776</v>
      </c>
      <c r="Q4" s="15" t="s">
        <v>777</v>
      </c>
      <c r="R4" s="14" t="s">
        <v>778</v>
      </c>
      <c r="S4" s="15" t="s">
        <v>779</v>
      </c>
      <c r="T4" s="14" t="s">
        <v>780</v>
      </c>
      <c r="V4" s="15" t="s">
        <v>781</v>
      </c>
      <c r="W4" s="14" t="s">
        <v>782</v>
      </c>
      <c r="X4" s="15" t="s">
        <v>783</v>
      </c>
      <c r="Y4" s="14" t="s">
        <v>784</v>
      </c>
      <c r="AA4" s="16" t="s">
        <v>454</v>
      </c>
      <c r="AB4" s="17" t="s">
        <v>674</v>
      </c>
      <c r="AC4" s="16" t="s">
        <v>682</v>
      </c>
      <c r="AD4" s="17" t="s">
        <v>698</v>
      </c>
      <c r="AE4" s="16" t="s">
        <v>707</v>
      </c>
      <c r="AF4" s="17" t="s">
        <v>715</v>
      </c>
      <c r="AG4" s="16" t="s">
        <v>723</v>
      </c>
      <c r="AH4" s="17" t="s">
        <v>732</v>
      </c>
      <c r="AI4" s="16" t="s">
        <v>756</v>
      </c>
      <c r="AJ4" s="18"/>
      <c r="AK4" s="17" t="s">
        <v>754</v>
      </c>
      <c r="AL4" s="16" t="s">
        <v>755</v>
      </c>
    </row>
    <row r="5" spans="1:62" ht="63" x14ac:dyDescent="0.2">
      <c r="A5" s="19" t="s">
        <v>785</v>
      </c>
      <c r="B5" s="14" t="s">
        <v>786</v>
      </c>
      <c r="C5" s="20" t="s">
        <v>787</v>
      </c>
      <c r="D5" s="21" t="s">
        <v>788</v>
      </c>
      <c r="E5" s="15" t="s">
        <v>789</v>
      </c>
      <c r="F5" s="14" t="s">
        <v>786</v>
      </c>
      <c r="H5" s="15" t="s">
        <v>790</v>
      </c>
      <c r="I5" s="14" t="s">
        <v>791</v>
      </c>
      <c r="J5" s="15" t="s">
        <v>792</v>
      </c>
      <c r="K5" s="14" t="s">
        <v>793</v>
      </c>
      <c r="L5" s="15" t="s">
        <v>794</v>
      </c>
      <c r="N5" s="14" t="s">
        <v>795</v>
      </c>
      <c r="O5" s="15" t="s">
        <v>796</v>
      </c>
      <c r="P5" s="14" t="s">
        <v>797</v>
      </c>
      <c r="Q5" s="15" t="s">
        <v>798</v>
      </c>
      <c r="R5" s="14" t="s">
        <v>799</v>
      </c>
      <c r="S5" s="15" t="s">
        <v>800</v>
      </c>
      <c r="T5" s="14" t="s">
        <v>801</v>
      </c>
      <c r="V5" s="15" t="s">
        <v>802</v>
      </c>
      <c r="W5" s="14" t="s">
        <v>803</v>
      </c>
      <c r="X5" s="15" t="s">
        <v>804</v>
      </c>
      <c r="Y5" s="14" t="s">
        <v>805</v>
      </c>
      <c r="AA5" s="22"/>
      <c r="AB5" s="23"/>
      <c r="AC5" s="22"/>
      <c r="AD5" s="23"/>
      <c r="AE5" s="22"/>
      <c r="AF5" s="23"/>
      <c r="AG5" s="22"/>
      <c r="AH5" s="23"/>
      <c r="AI5" s="22"/>
      <c r="AK5" s="23"/>
      <c r="AL5" s="22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</row>
    <row r="6" spans="1:62" x14ac:dyDescent="0.2">
      <c r="G6" s="25"/>
      <c r="H6" s="25"/>
      <c r="I6" s="25"/>
      <c r="J6" s="25"/>
      <c r="K6" s="25"/>
      <c r="L6" s="25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</row>
    <row r="7" spans="1:62" ht="18" x14ac:dyDescent="0.2">
      <c r="A7" s="26">
        <v>2013</v>
      </c>
      <c r="B7" s="27">
        <f>sheet!D18/sheet!D35</f>
        <v>2.4138493153776062</v>
      </c>
      <c r="C7" s="27">
        <f>(sheet!D18-sheet!D15)/sheet!D35</f>
        <v>2.4138493153776062</v>
      </c>
      <c r="D7" s="27">
        <f>sheet!D12/sheet!D35</f>
        <v>1.6260950962564222</v>
      </c>
      <c r="E7" s="27">
        <f>Sheet2!D20/sheet!D35</f>
        <v>-1.0750520751874668</v>
      </c>
      <c r="F7" s="27">
        <f>sheet!D18/sheet!D35</f>
        <v>2.4138493153776062</v>
      </c>
      <c r="G7" s="25"/>
      <c r="H7" s="28">
        <f>Sheet1!D33/sheet!D51</f>
        <v>-0.24338153788278605</v>
      </c>
      <c r="I7" s="28" t="e">
        <f>Sheet1!D33/Sheet1!D12</f>
        <v>#DIV/0!</v>
      </c>
      <c r="J7" s="28">
        <f>Sheet1!D12/sheet!D27</f>
        <v>0</v>
      </c>
      <c r="K7" s="28">
        <f>Sheet1!D30/sheet!D27</f>
        <v>-0.18102959984585049</v>
      </c>
      <c r="L7" s="28">
        <f>Sheet1!D38</f>
        <v>-15.77</v>
      </c>
      <c r="M7" s="25"/>
      <c r="N7" s="28">
        <f>sheet!D40/sheet!D27</f>
        <v>0.25619008976335994</v>
      </c>
      <c r="O7" s="28">
        <f>sheet!D51/sheet!D27</f>
        <v>0.74380991023664</v>
      </c>
      <c r="P7" s="28">
        <f>sheet!D40/sheet!D51</f>
        <v>0.34442951920586018</v>
      </c>
      <c r="Q7" s="27">
        <f>Sheet1!D24/Sheet1!D26</f>
        <v>-4340.1860465116279</v>
      </c>
      <c r="R7" s="27" t="e">
        <f>ABS(Sheet2!D20/(Sheet1!D26+Sheet2!D30))</f>
        <v>#VALUE!</v>
      </c>
      <c r="S7" s="27">
        <f>sheet!D40/Sheet1!D43</f>
        <v>-1.4184752245476815</v>
      </c>
      <c r="T7" s="27">
        <f>Sheet2!D20/sheet!D40</f>
        <v>-1.0464719070486117</v>
      </c>
      <c r="V7" s="27" t="e">
        <f>ABS(Sheet1!D15/sheet!D15)</f>
        <v>#DIV/0!</v>
      </c>
      <c r="W7" s="27" t="e">
        <f>Sheet1!D12/sheet!D14</f>
        <v>#DIV/0!</v>
      </c>
      <c r="X7" s="27">
        <f>Sheet1!D12/sheet!D27</f>
        <v>0</v>
      </c>
      <c r="Y7" s="27">
        <f>Sheet1!D12/(sheet!D18-sheet!D35)</f>
        <v>0</v>
      </c>
      <c r="AA7" s="13">
        <f>Sheet1!D43</f>
        <v>-930.76</v>
      </c>
      <c r="AB7" s="13" t="str">
        <f>Sheet3!D17</f>
        <v>NA</v>
      </c>
      <c r="AC7" s="13" t="str">
        <f>Sheet3!D18</f>
        <v>NA</v>
      </c>
      <c r="AD7" s="13" t="str">
        <f>Sheet3!D20</f>
        <v>NA</v>
      </c>
      <c r="AE7" s="13" t="str">
        <f>Sheet3!D21</f>
        <v>NM</v>
      </c>
      <c r="AF7" s="13" t="str">
        <f>Sheet3!D22</f>
        <v>NA</v>
      </c>
      <c r="AG7" s="13" t="str">
        <f>Sheet3!D24</f>
        <v>NA</v>
      </c>
      <c r="AH7" s="13" t="str">
        <f>Sheet3!D25</f>
        <v>NA</v>
      </c>
      <c r="AI7" s="13" t="str">
        <f>Sheet3!D31</f>
        <v/>
      </c>
      <c r="AK7" s="13">
        <f>Sheet3!D29</f>
        <v>6.8</v>
      </c>
      <c r="AL7" s="13">
        <f>Sheet3!D30</f>
        <v>1</v>
      </c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</row>
    <row r="8" spans="1:62" s="33" customFormat="1" ht="18" x14ac:dyDescent="0.2">
      <c r="A8" s="29">
        <v>2014</v>
      </c>
      <c r="B8" s="30">
        <f>sheet!E18/sheet!E35</f>
        <v>3.7505197740401659</v>
      </c>
      <c r="C8" s="30">
        <f>(sheet!E18-sheet!E15)/sheet!E35</f>
        <v>2.5834446722111668</v>
      </c>
      <c r="D8" s="30">
        <f>sheet!E12/sheet!E35</f>
        <v>2.1071685206520998</v>
      </c>
      <c r="E8" s="30">
        <f>Sheet2!E20/sheet!E35</f>
        <v>-3.5564624052920064</v>
      </c>
      <c r="F8" s="30">
        <f>sheet!E18/sheet!E35</f>
        <v>3.7505197740401659</v>
      </c>
      <c r="G8" s="25"/>
      <c r="H8" s="31">
        <f>Sheet1!E33/sheet!E51</f>
        <v>-0.41219776317682905</v>
      </c>
      <c r="I8" s="31">
        <f>Sheet1!E33/Sheet1!E12</f>
        <v>-7.7958202331926865</v>
      </c>
      <c r="J8" s="31">
        <f>Sheet1!E12/sheet!E27</f>
        <v>4.4128049619183138E-2</v>
      </c>
      <c r="K8" s="31">
        <f>Sheet1!E30/sheet!E27</f>
        <v>-0.34401434207255877</v>
      </c>
      <c r="L8" s="31">
        <f>Sheet1!E38</f>
        <v>-0.3</v>
      </c>
      <c r="M8" s="25"/>
      <c r="N8" s="31">
        <f>sheet!E40/sheet!E27</f>
        <v>0.16541434038549174</v>
      </c>
      <c r="O8" s="31">
        <f>sheet!E51/sheet!E27</f>
        <v>0.83458565961450826</v>
      </c>
      <c r="P8" s="31">
        <f>sheet!E40/sheet!E51</f>
        <v>0.1981993561474516</v>
      </c>
      <c r="Q8" s="30">
        <f>Sheet1!E24/Sheet1!E26</f>
        <v>-136.70424675226013</v>
      </c>
      <c r="R8" s="30">
        <f>ABS(Sheet2!E20/(Sheet1!E26+Sheet2!E30))</f>
        <v>383.698716434365</v>
      </c>
      <c r="S8" s="30">
        <f>sheet!E40/Sheet1!E43</f>
        <v>-0.67373479104214429</v>
      </c>
      <c r="T8" s="30">
        <f>Sheet2!E20/sheet!E40</f>
        <v>-2.2692112721249833</v>
      </c>
      <c r="U8" s="8"/>
      <c r="V8" s="30">
        <f>ABS(Sheet1!E15/sheet!E15)</f>
        <v>0.22868245536737544</v>
      </c>
      <c r="W8" s="30">
        <f>Sheet1!E12/sheet!E14</f>
        <v>6.2730971193280443</v>
      </c>
      <c r="X8" s="30">
        <f>Sheet1!E12/sheet!E27</f>
        <v>4.4128049619183138E-2</v>
      </c>
      <c r="Y8" s="30">
        <f>Sheet1!E12/(sheet!E18-sheet!E35)</f>
        <v>0.15200927715910884</v>
      </c>
      <c r="Z8" s="8"/>
      <c r="AA8" s="32" t="str">
        <f>Sheet1!E43</f>
        <v>-6,374.204</v>
      </c>
      <c r="AB8" s="32" t="str">
        <f>Sheet3!E17</f>
        <v>NA</v>
      </c>
      <c r="AC8" s="32" t="str">
        <f>Sheet3!E18</f>
        <v>NA</v>
      </c>
      <c r="AD8" s="32" t="str">
        <f>Sheet3!E20</f>
        <v>NM</v>
      </c>
      <c r="AE8" s="32" t="str">
        <f>Sheet3!E21</f>
        <v>NM</v>
      </c>
      <c r="AF8" s="32" t="str">
        <f>Sheet3!E22</f>
        <v>NA</v>
      </c>
      <c r="AG8" s="32" t="str">
        <f>Sheet3!E24</f>
        <v>0.0x</v>
      </c>
      <c r="AH8" s="32" t="str">
        <f>Sheet3!E25</f>
        <v>0.0x</v>
      </c>
      <c r="AI8" s="32" t="str">
        <f>Sheet3!E31</f>
        <v/>
      </c>
      <c r="AK8" s="32">
        <f>Sheet3!E29</f>
        <v>7.5</v>
      </c>
      <c r="AL8" s="32">
        <f>Sheet3!E30</f>
        <v>3</v>
      </c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</row>
    <row r="9" spans="1:62" ht="18" x14ac:dyDescent="0.2">
      <c r="A9" s="26">
        <v>2015</v>
      </c>
      <c r="B9" s="27">
        <f>sheet!F18/sheet!F35</f>
        <v>6.4919337016574588</v>
      </c>
      <c r="C9" s="27">
        <f>(sheet!F18-sheet!F15)/sheet!F35</f>
        <v>5.0813259668508284</v>
      </c>
      <c r="D9" s="27">
        <f>sheet!F12/sheet!F35</f>
        <v>4.7394475138121548</v>
      </c>
      <c r="E9" s="27">
        <f>Sheet2!F20/sheet!F35</f>
        <v>-1.9254806629834254</v>
      </c>
      <c r="F9" s="27">
        <f>sheet!F18/sheet!F35</f>
        <v>6.4919337016574588</v>
      </c>
      <c r="G9" s="25"/>
      <c r="H9" s="28">
        <f>Sheet1!F33/sheet!F51</f>
        <v>-0.18055978168997078</v>
      </c>
      <c r="I9" s="28">
        <f>Sheet1!F33/Sheet1!F12</f>
        <v>-3.9417967102488403</v>
      </c>
      <c r="J9" s="28">
        <f>Sheet1!F12/sheet!F27</f>
        <v>3.9703604471051201E-2</v>
      </c>
      <c r="K9" s="28">
        <f>Sheet1!F30/sheet!F27</f>
        <v>-0.15650353748901077</v>
      </c>
      <c r="L9" s="28">
        <f>Sheet1!F38</f>
        <v>-0.23</v>
      </c>
      <c r="M9" s="25"/>
      <c r="N9" s="28">
        <f>sheet!F40/sheet!F27</f>
        <v>0.13323146481349687</v>
      </c>
      <c r="O9" s="28">
        <f>sheet!F51/sheet!F27</f>
        <v>0.8667685351865031</v>
      </c>
      <c r="P9" s="28">
        <f>sheet!F40/sheet!F51</f>
        <v>0.15371054601656645</v>
      </c>
      <c r="Q9" s="27">
        <f>Sheet1!F24/Sheet1!F26</f>
        <v>-184.25490196078434</v>
      </c>
      <c r="R9" s="27" t="e">
        <f>ABS(Sheet2!F20/(Sheet1!F26+Sheet2!F30))</f>
        <v>#VALUE!</v>
      </c>
      <c r="S9" s="27">
        <f>sheet!F40/Sheet1!F43</f>
        <v>-1.0507461701003697</v>
      </c>
      <c r="T9" s="27">
        <f>Sheet2!F20/sheet!F40</f>
        <v>-1.3688609583660643</v>
      </c>
      <c r="V9" s="27">
        <f>ABS(Sheet1!F15/sheet!F15)</f>
        <v>5.7026476578411409E-2</v>
      </c>
      <c r="W9" s="27">
        <f>Sheet1!F12/sheet!F14</f>
        <v>5.5461988304093568</v>
      </c>
      <c r="X9" s="27">
        <f>Sheet1!F12/sheet!F27</f>
        <v>3.9703604471051201E-2</v>
      </c>
      <c r="Y9" s="27">
        <f>Sheet1!F12/(sheet!F18-sheet!F35)</f>
        <v>7.6326908373908486E-2</v>
      </c>
      <c r="AA9" s="13" t="str">
        <f>Sheet1!F43</f>
        <v>-6,057.6</v>
      </c>
      <c r="AB9" s="13" t="str">
        <f>Sheet3!F17</f>
        <v>NA</v>
      </c>
      <c r="AC9" s="13" t="str">
        <f>Sheet3!F18</f>
        <v>NA</v>
      </c>
      <c r="AD9" s="13" t="str">
        <f>Sheet3!F20</f>
        <v>61.6x</v>
      </c>
      <c r="AE9" s="13" t="str">
        <f>Sheet3!F21</f>
        <v>NA</v>
      </c>
      <c r="AF9" s="13" t="str">
        <f>Sheet3!F22</f>
        <v>NA</v>
      </c>
      <c r="AG9" s="13" t="str">
        <f>Sheet3!F24</f>
        <v>NA</v>
      </c>
      <c r="AH9" s="13" t="str">
        <f>Sheet3!F25</f>
        <v>NA</v>
      </c>
      <c r="AI9" s="13" t="str">
        <f>Sheet3!F31</f>
        <v/>
      </c>
      <c r="AK9" s="13">
        <f>Sheet3!F29</f>
        <v>11.9</v>
      </c>
      <c r="AL9" s="13">
        <f>Sheet3!F30</f>
        <v>6</v>
      </c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</row>
    <row r="10" spans="1:62" s="33" customFormat="1" ht="18" x14ac:dyDescent="0.2">
      <c r="A10" s="29">
        <v>2016</v>
      </c>
      <c r="B10" s="30">
        <f>sheet!G18/sheet!G35</f>
        <v>6.2346725983595164</v>
      </c>
      <c r="C10" s="30">
        <f>(sheet!G18-sheet!G15)/sheet!G35</f>
        <v>2.4151258167663006</v>
      </c>
      <c r="D10" s="30">
        <f>sheet!G12/sheet!G35</f>
        <v>2.1405533157236203</v>
      </c>
      <c r="E10" s="30">
        <f>Sheet2!G20/sheet!G35</f>
        <v>-1.8805783400528291</v>
      </c>
      <c r="F10" s="30">
        <f>sheet!G18/sheet!G35</f>
        <v>6.2346725983595164</v>
      </c>
      <c r="G10" s="25"/>
      <c r="H10" s="31">
        <f>Sheet1!G33/sheet!G51</f>
        <v>-2.8242517267843437E-2</v>
      </c>
      <c r="I10" s="31">
        <f>Sheet1!G33/Sheet1!G12</f>
        <v>-0.27529726750137806</v>
      </c>
      <c r="J10" s="31">
        <f>Sheet1!G12/sheet!G27</f>
        <v>8.8580576307363934E-2</v>
      </c>
      <c r="K10" s="31">
        <f>Sheet1!G30/sheet!G27</f>
        <v>-2.43859906111146E-2</v>
      </c>
      <c r="L10" s="31">
        <f>Sheet1!G38</f>
        <v>-4.4999999999999998E-2</v>
      </c>
      <c r="M10" s="25"/>
      <c r="N10" s="31">
        <f>sheet!G40/sheet!G27</f>
        <v>0.13655038678580647</v>
      </c>
      <c r="O10" s="31">
        <f>sheet!G51/sheet!G27</f>
        <v>0.86344961321419356</v>
      </c>
      <c r="P10" s="31">
        <f>sheet!G40/sheet!G51</f>
        <v>0.15814517106272974</v>
      </c>
      <c r="Q10" s="30">
        <f>Sheet1!G24/Sheet1!G26</f>
        <v>23.071428571428573</v>
      </c>
      <c r="R10" s="30">
        <f>ABS(Sheet2!G20/(Sheet1!G26+Sheet2!G30))</f>
        <v>6.6308823529411764</v>
      </c>
      <c r="S10" s="30">
        <f>sheet!G40/Sheet1!G43</f>
        <v>21.117583603020496</v>
      </c>
      <c r="T10" s="30">
        <f>Sheet2!G20/sheet!G40</f>
        <v>-0.69099918267266036</v>
      </c>
      <c r="U10" s="8"/>
      <c r="V10" s="30">
        <f>ABS(Sheet1!G15/sheet!G15)</f>
        <v>0.22883453446895247</v>
      </c>
      <c r="W10" s="30">
        <f>Sheet1!G12/sheet!G14</f>
        <v>11.440540540540541</v>
      </c>
      <c r="X10" s="30">
        <f>Sheet1!G12/sheet!G27</f>
        <v>8.8580576307363934E-2</v>
      </c>
      <c r="Y10" s="30">
        <f>Sheet1!G12/(sheet!G18-sheet!G35)</f>
        <v>0.33726396303083422</v>
      </c>
      <c r="Z10" s="8"/>
      <c r="AA10" s="32">
        <f>Sheet1!G43</f>
        <v>927</v>
      </c>
      <c r="AB10" s="32" t="str">
        <f>Sheet3!G17</f>
        <v>52.8x</v>
      </c>
      <c r="AC10" s="32" t="str">
        <f>Sheet3!G18</f>
        <v>80.8x</v>
      </c>
      <c r="AD10" s="32" t="str">
        <f>Sheet3!G20</f>
        <v>-7.8x</v>
      </c>
      <c r="AE10" s="32" t="str">
        <f>Sheet3!G21</f>
        <v>1.8x</v>
      </c>
      <c r="AF10" s="32" t="str">
        <f>Sheet3!G22</f>
        <v>29.6x</v>
      </c>
      <c r="AG10" s="32" t="str">
        <f>Sheet3!G24</f>
        <v>817.2x</v>
      </c>
      <c r="AH10" s="32" t="str">
        <f>Sheet3!G25</f>
        <v>2.0x</v>
      </c>
      <c r="AI10" s="32" t="str">
        <f>Sheet3!G31</f>
        <v/>
      </c>
      <c r="AK10" s="32">
        <f>Sheet3!G29</f>
        <v>12</v>
      </c>
      <c r="AL10" s="32">
        <f>Sheet3!G30</f>
        <v>4</v>
      </c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</row>
    <row r="11" spans="1:62" ht="18" x14ac:dyDescent="0.2">
      <c r="A11" s="26">
        <v>2017</v>
      </c>
      <c r="B11" s="27">
        <f>sheet!H18/sheet!H35</f>
        <v>10.120917067647891</v>
      </c>
      <c r="C11" s="27">
        <f>(sheet!H18-sheet!H15)/sheet!H35</f>
        <v>6.6844041890744412</v>
      </c>
      <c r="D11" s="27">
        <f>sheet!H12/sheet!H35</f>
        <v>5.7628078120577415</v>
      </c>
      <c r="E11" s="27">
        <f>Sheet2!H20/sheet!H35</f>
        <v>-1.5337107274271158</v>
      </c>
      <c r="F11" s="27">
        <f>sheet!H18/sheet!H35</f>
        <v>10.120917067647891</v>
      </c>
      <c r="G11" s="25"/>
      <c r="H11" s="28">
        <f>Sheet1!H33/sheet!H51</f>
        <v>-1.1756595792573696E-2</v>
      </c>
      <c r="I11" s="28">
        <f>Sheet1!H33/Sheet1!H12</f>
        <v>-0.18851986464469231</v>
      </c>
      <c r="J11" s="28">
        <f>Sheet1!H12/sheet!H27</f>
        <v>5.6772256375227689E-2</v>
      </c>
      <c r="K11" s="28">
        <f>Sheet1!H30/sheet!H27</f>
        <v>-1.0775273224043716E-2</v>
      </c>
      <c r="L11" s="28">
        <f>Sheet1!H38</f>
        <v>-6.3E-2</v>
      </c>
      <c r="M11" s="25"/>
      <c r="N11" s="28">
        <f>sheet!H40/sheet!H27</f>
        <v>8.964310109289618E-2</v>
      </c>
      <c r="O11" s="28">
        <f>sheet!H51/sheet!H27</f>
        <v>0.91035689890710381</v>
      </c>
      <c r="P11" s="28">
        <f>sheet!H40/sheet!H51</f>
        <v>9.8470282589733726E-2</v>
      </c>
      <c r="Q11" s="27" t="e">
        <f>Sheet1!H24/Sheet1!H26</f>
        <v>#DIV/0!</v>
      </c>
      <c r="R11" s="27">
        <f>ABS(Sheet2!H20/(Sheet1!H26+Sheet2!H30))</f>
        <v>28.251303441084463</v>
      </c>
      <c r="S11" s="27">
        <f>sheet!H40/Sheet1!H43</f>
        <v>-91.031791907514446</v>
      </c>
      <c r="T11" s="27">
        <f>Sheet2!H20/sheet!H40</f>
        <v>-0.43008857986474902</v>
      </c>
      <c r="V11" s="27">
        <f>ABS(Sheet1!H15/sheet!H15)</f>
        <v>1.9454419661977401E-2</v>
      </c>
      <c r="W11" s="27">
        <f>Sheet1!H12/sheet!H14</f>
        <v>14.278811739441661</v>
      </c>
      <c r="X11" s="27">
        <f>Sheet1!H12/sheet!H27</f>
        <v>5.6772256375227689E-2</v>
      </c>
      <c r="Y11" s="27">
        <f>Sheet1!H12/(sheet!H18-sheet!H35)</f>
        <v>0.24760893986507035</v>
      </c>
      <c r="AA11" s="13">
        <f>Sheet1!H43</f>
        <v>-692</v>
      </c>
      <c r="AB11" s="13" t="str">
        <f>Sheet3!H17</f>
        <v>163.4x</v>
      </c>
      <c r="AC11" s="13" t="str">
        <f>Sheet3!H18</f>
        <v>311.9x</v>
      </c>
      <c r="AD11" s="13" t="str">
        <f>Sheet3!H20</f>
        <v>-36.4x</v>
      </c>
      <c r="AE11" s="13" t="str">
        <f>Sheet3!H21</f>
        <v>4.9x</v>
      </c>
      <c r="AF11" s="13" t="str">
        <f>Sheet3!H22</f>
        <v>42.1x</v>
      </c>
      <c r="AG11" s="13" t="str">
        <f>Sheet3!H24</f>
        <v>-2,095.4x</v>
      </c>
      <c r="AH11" s="13" t="str">
        <f>Sheet3!H25</f>
        <v>5.4x</v>
      </c>
      <c r="AI11" s="13" t="str">
        <f>Sheet3!H31</f>
        <v/>
      </c>
      <c r="AK11" s="13">
        <f>Sheet3!H29</f>
        <v>17.100000000000001</v>
      </c>
      <c r="AL11" s="13">
        <f>Sheet3!H30</f>
        <v>3</v>
      </c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</row>
    <row r="12" spans="1:62" s="33" customFormat="1" ht="18" x14ac:dyDescent="0.2">
      <c r="A12" s="29">
        <v>2018</v>
      </c>
      <c r="B12" s="30">
        <f>sheet!I18/sheet!I35</f>
        <v>5.2351132264093536</v>
      </c>
      <c r="C12" s="30">
        <f>(sheet!I18-sheet!I15)/sheet!I35</f>
        <v>3.8580432042421871</v>
      </c>
      <c r="D12" s="30">
        <f>sheet!I12/sheet!I35</f>
        <v>3.5050202112400575</v>
      </c>
      <c r="E12" s="30">
        <f>Sheet2!I20/sheet!I35</f>
        <v>-0.88566523232059813</v>
      </c>
      <c r="F12" s="30">
        <f>sheet!I18/sheet!I35</f>
        <v>5.2351132264093536</v>
      </c>
      <c r="G12" s="25"/>
      <c r="H12" s="31">
        <f>Sheet1!I33/sheet!I51</f>
        <v>-5.411916302429623E-2</v>
      </c>
      <c r="I12" s="31">
        <f>Sheet1!I33/Sheet1!I12</f>
        <v>-0.86317801611330636</v>
      </c>
      <c r="J12" s="31">
        <f>Sheet1!I12/sheet!I27</f>
        <v>5.425047170238103E-2</v>
      </c>
      <c r="K12" s="31">
        <f>Sheet1!I30/sheet!I27</f>
        <v>-3.5539668586883365E-2</v>
      </c>
      <c r="L12" s="31">
        <f>Sheet1!I38</f>
        <v>-0.38</v>
      </c>
      <c r="M12" s="25"/>
      <c r="N12" s="31">
        <f>sheet!I40/sheet!I27</f>
        <v>0.13472766538814615</v>
      </c>
      <c r="O12" s="31">
        <f>sheet!I51/sheet!I27</f>
        <v>0.86527233461185382</v>
      </c>
      <c r="P12" s="31">
        <f>sheet!I40/sheet!I51</f>
        <v>0.15570550449712767</v>
      </c>
      <c r="Q12" s="30">
        <f>Sheet1!I24/Sheet1!I26</f>
        <v>-91.911660777385165</v>
      </c>
      <c r="R12" s="30">
        <f>ABS(Sheet2!I20/(Sheet1!I26+Sheet2!I30))</f>
        <v>86.15856236786469</v>
      </c>
      <c r="S12" s="30">
        <f>sheet!I40/Sheet1!I43</f>
        <v>-2.0226633927172037</v>
      </c>
      <c r="T12" s="30">
        <f>Sheet2!I20/sheet!I40</f>
        <v>-0.42104773761616704</v>
      </c>
      <c r="U12" s="8"/>
      <c r="V12" s="30">
        <f>ABS(Sheet1!I15/sheet!I15)</f>
        <v>0.35476489201366695</v>
      </c>
      <c r="W12" s="30">
        <f>Sheet1!I12/sheet!I14</f>
        <v>13.29490022172949</v>
      </c>
      <c r="X12" s="30">
        <f>Sheet1!I12/sheet!I27</f>
        <v>5.425047170238103E-2</v>
      </c>
      <c r="Y12" s="30">
        <f>Sheet1!I12/(sheet!I18-sheet!I35)</f>
        <v>0.19999538164305747</v>
      </c>
      <c r="Z12" s="8"/>
      <c r="AA12" s="32" t="str">
        <f>Sheet1!I43</f>
        <v>-95,705</v>
      </c>
      <c r="AB12" s="32" t="str">
        <f>Sheet3!I17</f>
        <v>-247.6x</v>
      </c>
      <c r="AC12" s="32" t="str">
        <f>Sheet3!I18</f>
        <v>-143.5x</v>
      </c>
      <c r="AD12" s="32" t="str">
        <f>Sheet3!I20</f>
        <v>-36.1x</v>
      </c>
      <c r="AE12" s="32" t="str">
        <f>Sheet3!I21</f>
        <v>6.3x</v>
      </c>
      <c r="AF12" s="32" t="str">
        <f>Sheet3!I22</f>
        <v>91.0x</v>
      </c>
      <c r="AG12" s="32" t="str">
        <f>Sheet3!I24</f>
        <v>-321.0x</v>
      </c>
      <c r="AH12" s="32" t="str">
        <f>Sheet3!I25</f>
        <v>6.9x</v>
      </c>
      <c r="AI12" s="32" t="str">
        <f>Sheet3!I31</f>
        <v/>
      </c>
      <c r="AK12" s="32">
        <f>Sheet3!I29</f>
        <v>11.4</v>
      </c>
      <c r="AL12" s="32">
        <f>Sheet3!I30</f>
        <v>1</v>
      </c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</row>
    <row r="13" spans="1:62" ht="18" x14ac:dyDescent="0.2">
      <c r="A13" s="26">
        <v>2019</v>
      </c>
      <c r="B13" s="27">
        <f>sheet!J18/sheet!J35</f>
        <v>11.949414934060142</v>
      </c>
      <c r="C13" s="27">
        <f>(sheet!J18-sheet!J15)/sheet!J35</f>
        <v>11.436036272387851</v>
      </c>
      <c r="D13" s="27">
        <f>sheet!J12/sheet!J35</f>
        <v>6.0263613684008526</v>
      </c>
      <c r="E13" s="27">
        <f>Sheet2!J20/sheet!J35</f>
        <v>-1.2996820214593003</v>
      </c>
      <c r="F13" s="27">
        <f>sheet!J18/sheet!J35</f>
        <v>11.949414934060142</v>
      </c>
      <c r="G13" s="25"/>
      <c r="H13" s="28">
        <f>Sheet1!J33/sheet!J51</f>
        <v>-0.1041105424294991</v>
      </c>
      <c r="I13" s="28">
        <f>Sheet1!J33/Sheet1!J12</f>
        <v>-3.2529722851803253</v>
      </c>
      <c r="J13" s="28">
        <f>Sheet1!J12/sheet!J27</f>
        <v>2.6425914888474934E-2</v>
      </c>
      <c r="K13" s="28">
        <f>Sheet1!J30/sheet!J27</f>
        <v>-8.3130816106964114E-2</v>
      </c>
      <c r="L13" s="28">
        <f>Sheet1!J38</f>
        <v>-2.76</v>
      </c>
      <c r="M13" s="25"/>
      <c r="N13" s="28">
        <f>sheet!J40/sheet!J27</f>
        <v>0.17431254571596527</v>
      </c>
      <c r="O13" s="28">
        <f>sheet!J51/sheet!J27</f>
        <v>0.82568745428403467</v>
      </c>
      <c r="P13" s="28">
        <f>sheet!J40/sheet!J51</f>
        <v>0.21111201921690109</v>
      </c>
      <c r="Q13" s="27">
        <f>Sheet1!J24/Sheet1!J26</f>
        <v>-23.912030294203319</v>
      </c>
      <c r="R13" s="27">
        <f>ABS(Sheet2!J20/(Sheet1!J26+Sheet2!J30))</f>
        <v>20.407788839302743</v>
      </c>
      <c r="S13" s="27">
        <f>sheet!J40/Sheet1!J43</f>
        <v>-2.6325193074020525</v>
      </c>
      <c r="T13" s="27">
        <f>Sheet2!J20/sheet!J40</f>
        <v>-0.35835799832150822</v>
      </c>
      <c r="V13" s="27">
        <f>ABS(Sheet1!J15/sheet!J15)</f>
        <v>0.93733764236605643</v>
      </c>
      <c r="W13" s="27">
        <f>Sheet1!J12/sheet!J14</f>
        <v>3.6606986899563321</v>
      </c>
      <c r="X13" s="27">
        <f>Sheet1!J12/sheet!J27</f>
        <v>2.6425914888474934E-2</v>
      </c>
      <c r="Y13" s="27">
        <f>Sheet1!J12/(sheet!J18-sheet!J35)</f>
        <v>5.0214654831791411E-2</v>
      </c>
      <c r="AA13" s="13" t="str">
        <f>Sheet1!J43</f>
        <v>-567,140</v>
      </c>
      <c r="AB13" s="13" t="str">
        <f>Sheet3!J17</f>
        <v>-33.5x</v>
      </c>
      <c r="AC13" s="13" t="str">
        <f>Sheet3!J18</f>
        <v>-31.5x</v>
      </c>
      <c r="AD13" s="13" t="str">
        <f>Sheet3!J20</f>
        <v>-17.0x</v>
      </c>
      <c r="AE13" s="13" t="str">
        <f>Sheet3!J21</f>
        <v>1.9x</v>
      </c>
      <c r="AF13" s="13" t="str">
        <f>Sheet3!J22</f>
        <v>100.5x</v>
      </c>
      <c r="AG13" s="13" t="str">
        <f>Sheet3!J24</f>
        <v>-49.9x</v>
      </c>
      <c r="AH13" s="13" t="str">
        <f>Sheet3!J25</f>
        <v>2.7x</v>
      </c>
      <c r="AI13" s="13" t="str">
        <f>Sheet3!J31</f>
        <v/>
      </c>
      <c r="AK13" s="13">
        <f>Sheet3!J29</f>
        <v>11.7</v>
      </c>
      <c r="AL13" s="13">
        <f>Sheet3!J30</f>
        <v>1</v>
      </c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</row>
    <row r="14" spans="1:62" s="33" customFormat="1" ht="18" x14ac:dyDescent="0.2">
      <c r="A14" s="29">
        <v>2020</v>
      </c>
      <c r="B14" s="30">
        <f>sheet!K18/sheet!K35</f>
        <v>6.0970995437350952</v>
      </c>
      <c r="C14" s="30">
        <f>(sheet!K18-sheet!K15)/sheet!K35</f>
        <v>5.1168004869361772</v>
      </c>
      <c r="D14" s="30">
        <f>sheet!K12/sheet!K35</f>
        <v>3.098454786026263</v>
      </c>
      <c r="E14" s="30">
        <f>Sheet2!K20/sheet!K35</f>
        <v>-1.8370309256780373</v>
      </c>
      <c r="F14" s="30">
        <f>sheet!K18/sheet!K35</f>
        <v>6.0970995437350952</v>
      </c>
      <c r="G14" s="25"/>
      <c r="H14" s="31">
        <f>Sheet1!K33/sheet!K51</f>
        <v>-0.25518717155896148</v>
      </c>
      <c r="I14" s="31">
        <f>Sheet1!K33/Sheet1!K12</f>
        <v>-3.313487406337456</v>
      </c>
      <c r="J14" s="31">
        <f>Sheet1!K12/sheet!K27</f>
        <v>5.8149143778311964E-2</v>
      </c>
      <c r="K14" s="31">
        <f>Sheet1!K30/sheet!K27</f>
        <v>-0.20231723401788781</v>
      </c>
      <c r="L14" s="31">
        <f>Sheet1!K38</f>
        <v>-3.8</v>
      </c>
      <c r="M14" s="25"/>
      <c r="N14" s="31">
        <f>sheet!K40/sheet!K27</f>
        <v>0.24496026026047921</v>
      </c>
      <c r="O14" s="31">
        <f>sheet!K51/sheet!K27</f>
        <v>0.75503973973952077</v>
      </c>
      <c r="P14" s="31">
        <f>sheet!K40/sheet!K51</f>
        <v>0.32443359914404957</v>
      </c>
      <c r="Q14" s="30">
        <f>Sheet1!K24/Sheet1!K26</f>
        <v>-26.315025750280988</v>
      </c>
      <c r="R14" s="30">
        <f>ABS(Sheet2!K20/(Sheet1!K26+Sheet2!K30))</f>
        <v>13.961096454772145</v>
      </c>
      <c r="S14" s="30">
        <f>sheet!K40/Sheet1!K43</f>
        <v>-2.1880352456187193</v>
      </c>
      <c r="T14" s="30">
        <f>Sheet2!K20/sheet!K40</f>
        <v>-0.45993600714338867</v>
      </c>
      <c r="U14" s="8"/>
      <c r="V14" s="30">
        <f>ABS(Sheet1!K15/sheet!K15)</f>
        <v>0.7236595416477688</v>
      </c>
      <c r="W14" s="30">
        <f>Sheet1!K12/sheet!K14</f>
        <v>7.7936911230113743</v>
      </c>
      <c r="X14" s="30">
        <f>Sheet1!K12/sheet!K27</f>
        <v>5.8149143778311964E-2</v>
      </c>
      <c r="Y14" s="30">
        <f>Sheet1!K12/(sheet!K18-sheet!K35)</f>
        <v>0.18601314311516459</v>
      </c>
      <c r="Z14" s="8"/>
      <c r="AA14" s="32" t="str">
        <f>Sheet1!K43</f>
        <v>-767,755</v>
      </c>
      <c r="AB14" s="32" t="str">
        <f>Sheet3!K17</f>
        <v>-7.2x</v>
      </c>
      <c r="AC14" s="32" t="str">
        <f>Sheet3!K18</f>
        <v>-6.4x</v>
      </c>
      <c r="AD14" s="32" t="str">
        <f>Sheet3!K20</f>
        <v>-3.1x</v>
      </c>
      <c r="AE14" s="32" t="str">
        <f>Sheet3!K21</f>
        <v>0.9x</v>
      </c>
      <c r="AF14" s="32" t="str">
        <f>Sheet3!K22</f>
        <v>14.4x</v>
      </c>
      <c r="AG14" s="32" t="str">
        <f>Sheet3!K24</f>
        <v>-17.3x</v>
      </c>
      <c r="AH14" s="32" t="str">
        <f>Sheet3!K25</f>
        <v>1.4x</v>
      </c>
      <c r="AI14" s="32" t="str">
        <f>Sheet3!K31</f>
        <v/>
      </c>
      <c r="AK14" s="32">
        <f>Sheet3!K29</f>
        <v>5.0999999999999996</v>
      </c>
      <c r="AL14" s="32">
        <f>Sheet3!K30</f>
        <v>3</v>
      </c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</row>
    <row r="15" spans="1:62" ht="18" x14ac:dyDescent="0.2">
      <c r="A15" s="26">
        <v>2021</v>
      </c>
      <c r="B15" s="27">
        <f>sheet!L18/sheet!L35</f>
        <v>9.9820419934583047</v>
      </c>
      <c r="C15" s="27">
        <f>(sheet!L18-sheet!L15)/sheet!L35</f>
        <v>8.6825836176274045</v>
      </c>
      <c r="D15" s="27">
        <f>sheet!L12/sheet!L35</f>
        <v>4.0609608553441428</v>
      </c>
      <c r="E15" s="27">
        <f>Sheet2!L20/sheet!L35</f>
        <v>-1.6379875496781908</v>
      </c>
      <c r="F15" s="27">
        <f>sheet!L18/sheet!L35</f>
        <v>9.9820419934583047</v>
      </c>
      <c r="G15" s="25"/>
      <c r="H15" s="28">
        <f>Sheet1!L33/sheet!L51</f>
        <v>-0.4817798786245589</v>
      </c>
      <c r="I15" s="28">
        <f>Sheet1!L33/Sheet1!L12</f>
        <v>-3.1920299863349242</v>
      </c>
      <c r="J15" s="28">
        <f>Sheet1!L12/sheet!L27</f>
        <v>8.0112933576415551E-2</v>
      </c>
      <c r="K15" s="28">
        <f>Sheet1!L30/sheet!L27</f>
        <v>-0.24486332487235252</v>
      </c>
      <c r="L15" s="28">
        <f>Sheet1!L38</f>
        <v>-4.6900000000000004</v>
      </c>
      <c r="M15" s="25"/>
      <c r="N15" s="28">
        <f>sheet!L40/sheet!L27</f>
        <v>0.46921219084689925</v>
      </c>
      <c r="O15" s="28">
        <f>sheet!L51/sheet!L27</f>
        <v>0.53078780915310075</v>
      </c>
      <c r="P15" s="28">
        <f>sheet!L40/sheet!L51</f>
        <v>0.88399202610842065</v>
      </c>
      <c r="Q15" s="27">
        <f>Sheet1!L24/Sheet1!L26</f>
        <v>-131.45870777812209</v>
      </c>
      <c r="R15" s="27">
        <f>ABS(Sheet2!L20/(Sheet1!L26+Sheet2!L30))</f>
        <v>171.79232755440796</v>
      </c>
      <c r="S15" s="27">
        <f>sheet!L40/Sheet1!L43</f>
        <v>-7.1440270082716175</v>
      </c>
      <c r="T15" s="27">
        <f>Sheet2!L20/sheet!L40</f>
        <v>-0.14546485260770975</v>
      </c>
      <c r="V15" s="27">
        <f>ABS(Sheet1!L15/sheet!L15)</f>
        <v>1.2393531362067798</v>
      </c>
      <c r="W15" s="27">
        <f>Sheet1!L12/sheet!L14</f>
        <v>8.1460525139331796</v>
      </c>
      <c r="X15" s="27">
        <f>Sheet1!L12/sheet!L27</f>
        <v>8.0112933576415551E-2</v>
      </c>
      <c r="Y15" s="27">
        <f>Sheet1!L12/(sheet!L18-sheet!L35)</f>
        <v>0.21404781147312466</v>
      </c>
      <c r="AA15" s="13" t="str">
        <f>Sheet1!L43</f>
        <v>-448,159</v>
      </c>
      <c r="AB15" s="13" t="str">
        <f>Sheet3!L17</f>
        <v>-28.6x</v>
      </c>
      <c r="AC15" s="13" t="str">
        <f>Sheet3!L18</f>
        <v>-22.1x</v>
      </c>
      <c r="AD15" s="13" t="str">
        <f>Sheet3!L20</f>
        <v>-40.5x</v>
      </c>
      <c r="AE15" s="13" t="str">
        <f>Sheet3!L21</f>
        <v>2.9x</v>
      </c>
      <c r="AF15" s="13" t="str">
        <f>Sheet3!L22</f>
        <v>28.3x</v>
      </c>
      <c r="AG15" s="13" t="str">
        <f>Sheet3!L24</f>
        <v>-6.6x</v>
      </c>
      <c r="AH15" s="13" t="str">
        <f>Sheet3!L25</f>
        <v>3.9x</v>
      </c>
      <c r="AI15" s="13" t="str">
        <f>Sheet3!L31</f>
        <v/>
      </c>
      <c r="AK15" s="13">
        <f>Sheet3!L29</f>
        <v>2.9</v>
      </c>
      <c r="AL15" s="13">
        <f>Sheet3!L30</f>
        <v>3</v>
      </c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</row>
    <row r="16" spans="1:62" s="33" customFormat="1" ht="18" x14ac:dyDescent="0.2">
      <c r="A16" s="29">
        <v>2022</v>
      </c>
      <c r="B16" s="30">
        <f>sheet!M18/sheet!M35</f>
        <v>8.1607248541555109</v>
      </c>
      <c r="C16" s="30">
        <f>(sheet!M18-sheet!M15)/sheet!M35</f>
        <v>7.1985927533372793</v>
      </c>
      <c r="D16" s="30">
        <f>sheet!M12/sheet!M35</f>
        <v>3.6449614369322401</v>
      </c>
      <c r="E16" s="30">
        <f>Sheet2!M20/sheet!M35</f>
        <v>-2.5637206549615308</v>
      </c>
      <c r="F16" s="30">
        <f>sheet!M18/sheet!M35</f>
        <v>8.1607248541555109</v>
      </c>
      <c r="G16" s="25"/>
      <c r="H16" s="31">
        <f>Sheet1!M33/sheet!M51</f>
        <v>-8.3234058587570797E-2</v>
      </c>
      <c r="I16" s="31">
        <f>Sheet1!M33/Sheet1!M12</f>
        <v>-0.58075433623216255</v>
      </c>
      <c r="J16" s="31">
        <f>Sheet1!M12/sheet!M27</f>
        <v>9.2666138324680986E-2</v>
      </c>
      <c r="K16" s="31">
        <f>Sheet1!M30/sheet!M27</f>
        <v>-5.7076072341297052E-2</v>
      </c>
      <c r="L16" s="31">
        <f>Sheet1!M38</f>
        <v>-0.77</v>
      </c>
      <c r="M16" s="25"/>
      <c r="N16" s="31">
        <f>sheet!M40/sheet!M27</f>
        <v>0.35343460877463245</v>
      </c>
      <c r="O16" s="31">
        <f>sheet!M51/sheet!M27</f>
        <v>0.64656539122536749</v>
      </c>
      <c r="P16" s="31">
        <f>sheet!M40/sheet!M51</f>
        <v>0.54663397325490148</v>
      </c>
      <c r="Q16" s="30">
        <f>Sheet1!M24/Sheet1!M26</f>
        <v>2.3842495094665255</v>
      </c>
      <c r="R16" s="30">
        <f>ABS(Sheet2!M20/(Sheet1!M26+Sheet2!M30))</f>
        <v>3.6852727100860196</v>
      </c>
      <c r="S16" s="30">
        <f>sheet!M40/Sheet1!M43</f>
        <v>-3.8190847142546489</v>
      </c>
      <c r="T16" s="30">
        <f>Sheet2!M20/sheet!M40</f>
        <v>-0.27502969182480891</v>
      </c>
      <c r="U16" s="8"/>
      <c r="V16" s="30">
        <f>ABS(Sheet1!M15/sheet!M15)</f>
        <v>2.9402204690581732</v>
      </c>
      <c r="W16" s="30">
        <f>Sheet1!M12/sheet!M14</f>
        <v>6.6657912604568343</v>
      </c>
      <c r="X16" s="30">
        <f>Sheet1!M12/sheet!M27</f>
        <v>9.2666138324680986E-2</v>
      </c>
      <c r="Y16" s="30">
        <f>Sheet1!M12/(sheet!M18-sheet!M35)</f>
        <v>0.34130773025193767</v>
      </c>
      <c r="Z16" s="8"/>
      <c r="AA16" s="32" t="str">
        <f>Sheet1!M43</f>
        <v>-519,641</v>
      </c>
      <c r="AB16" s="32" t="str">
        <f>Sheet3!M17</f>
        <v>-7.3x</v>
      </c>
      <c r="AC16" s="32" t="str">
        <f>Sheet3!M18</f>
        <v>-6.0x</v>
      </c>
      <c r="AD16" s="32" t="str">
        <f>Sheet3!M20</f>
        <v>-6.9x</v>
      </c>
      <c r="AE16" s="32" t="str">
        <f>Sheet3!M21</f>
        <v>0.7x</v>
      </c>
      <c r="AF16" s="32" t="str">
        <f>Sheet3!M22</f>
        <v>6.6x</v>
      </c>
      <c r="AG16" s="32" t="str">
        <f>Sheet3!M24</f>
        <v>-8.7x</v>
      </c>
      <c r="AH16" s="32" t="str">
        <f>Sheet3!M25</f>
        <v>0.9x</v>
      </c>
      <c r="AI16" s="32" t="str">
        <f>Sheet3!M31</f>
        <v/>
      </c>
      <c r="AK16" s="32">
        <f>Sheet3!M29</f>
        <v>0.9</v>
      </c>
      <c r="AL16" s="32">
        <f>Sheet3!M30</f>
        <v>3</v>
      </c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</row>
    <row r="17" spans="2:62" x14ac:dyDescent="0.2">
      <c r="G17" s="25"/>
      <c r="K17" s="25"/>
      <c r="M17" s="25"/>
      <c r="R17" s="25"/>
      <c r="S17" s="25"/>
      <c r="AC17" s="34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</row>
    <row r="18" spans="2:62" x14ac:dyDescent="0.2"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</row>
    <row r="19" spans="2:62" x14ac:dyDescent="0.2">
      <c r="E19" s="25"/>
    </row>
    <row r="21" spans="2:62" x14ac:dyDescent="0.2">
      <c r="D21" s="25"/>
    </row>
    <row r="22" spans="2:62" x14ac:dyDescent="0.2">
      <c r="B22" s="24"/>
      <c r="J22" s="25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2023-04-26T23:19:15Z</dcterms:created>
  <dcterms:modified xsi:type="dcterms:W3CDTF">2024-04-17T02:48:47Z</dcterms:modified>
  <cp:category/>
  <dc:identifier/>
  <cp:version/>
</cp:coreProperties>
</file>