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7" documentId="8_{7B430C81-DBE2-4042-86CC-33D0074AB336}" xr6:coauthVersionLast="47" xr6:coauthVersionMax="47" xr10:uidLastSave="{D3A8D9D1-5646-4F3D-A170-FFCF66AB235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<sst xmlns="http://schemas.openxmlformats.org/spreadsheetml/2006/main" count="1278" uniqueCount="926">
  <si>
    <t>ATS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</si>
  <si>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</si>
  <si>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</si>
  <si>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</si>
  <si>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</si>
  <si>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</si>
  <si>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</si>
  <si>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</si>
  <si>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</si>
  <si>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</si>
  <si>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</si>
  <si>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</si>
  <si>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</si>
  <si>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</si>
  <si>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</si>
  <si>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2013-03-31</t>
  </si>
  <si>
    <t>2014-03-31</t>
  </si>
  <si>
    <t>2015-03-31</t>
  </si>
  <si>
    <t>2016-03-31</t>
  </si>
  <si>
    <t>2017-03-31</t>
  </si>
  <si>
    <t>2018-03-31</t>
  </si>
  <si>
    <t>2019-03-31</t>
  </si>
  <si>
    <t>2020-03-31</t>
  </si>
  <si>
    <t>2021-03-31</t>
  </si>
  <si>
    <t>2022-03-31</t>
  </si>
  <si>
    <t>Cash And Equivalents</t>
  </si>
  <si>
    <t>105,453</t>
  </si>
  <si>
    <t>76,466</t>
  </si>
  <si>
    <t>106,052</t>
  </si>
  <si>
    <t>170,034</t>
  </si>
  <si>
    <t>286,697</t>
  </si>
  <si>
    <t>330,148</t>
  </si>
  <si>
    <t>224,540</t>
  </si>
  <si>
    <t>358,645</t>
  </si>
  <si>
    <t>187,467</t>
  </si>
  <si>
    <t>135,282</t>
  </si>
  <si>
    <t>Short Term Investments</t>
  </si>
  <si>
    <t/>
  </si>
  <si>
    <t>Accounts Receivable, Net</t>
  </si>
  <si>
    <t>208,429</t>
  </si>
  <si>
    <t>250,909</t>
  </si>
  <si>
    <t>333,578</t>
  </si>
  <si>
    <t>385,692</t>
  </si>
  <si>
    <t>291,173</t>
  </si>
  <si>
    <t>360,246</t>
  </si>
  <si>
    <t>411,889</t>
  </si>
  <si>
    <t>502,287</t>
  </si>
  <si>
    <t>538,314</t>
  </si>
  <si>
    <t>686,611</t>
  </si>
  <si>
    <t>Inventory</t>
  </si>
  <si>
    <t>10,669</t>
  </si>
  <si>
    <t>24,186</t>
  </si>
  <si>
    <t>42,079</t>
  </si>
  <si>
    <t>46,200</t>
  </si>
  <si>
    <t>47,981</t>
  </si>
  <si>
    <t>58,509</t>
  </si>
  <si>
    <t>67,998</t>
  </si>
  <si>
    <t>68,436</t>
  </si>
  <si>
    <t>138,011</t>
  </si>
  <si>
    <t>207,873</t>
  </si>
  <si>
    <t>Prepaid Expenses</t>
  </si>
  <si>
    <t>3,817</t>
  </si>
  <si>
    <t>5,071</t>
  </si>
  <si>
    <t>6,937</t>
  </si>
  <si>
    <t>7,557</t>
  </si>
  <si>
    <t>8,864</t>
  </si>
  <si>
    <t>9,399</t>
  </si>
  <si>
    <t>13,819</t>
  </si>
  <si>
    <t>15,228</t>
  </si>
  <si>
    <t>16,248</t>
  </si>
  <si>
    <t>21,914</t>
  </si>
  <si>
    <t>Other Current Assets</t>
  </si>
  <si>
    <t>36,980</t>
  </si>
  <si>
    <t>30,967</t>
  </si>
  <si>
    <t>16,592</t>
  </si>
  <si>
    <t>27,680</t>
  </si>
  <si>
    <t>26,859</t>
  </si>
  <si>
    <t>30,788</t>
  </si>
  <si>
    <t>38,747</t>
  </si>
  <si>
    <t>40,011</t>
  </si>
  <si>
    <t>50,197</t>
  </si>
  <si>
    <t>94,782</t>
  </si>
  <si>
    <t>Total Current Assets</t>
  </si>
  <si>
    <t>365,348</t>
  </si>
  <si>
    <t>387,599</t>
  </si>
  <si>
    <t>505,238</t>
  </si>
  <si>
    <t>637,163</t>
  </si>
  <si>
    <t>661,574</t>
  </si>
  <si>
    <t>789,090</t>
  </si>
  <si>
    <t>756,993</t>
  </si>
  <si>
    <t>984,607</t>
  </si>
  <si>
    <t>930,237</t>
  </si>
  <si>
    <t>1,146,462</t>
  </si>
  <si>
    <t>Property Plant And Equipment, Net</t>
  </si>
  <si>
    <t>79,269</t>
  </si>
  <si>
    <t>85,412</t>
  </si>
  <si>
    <t>83,901</t>
  </si>
  <si>
    <t>71,060</t>
  </si>
  <si>
    <t>69,233</t>
  </si>
  <si>
    <t>85,102</t>
  </si>
  <si>
    <t>97,669</t>
  </si>
  <si>
    <t>197,440</t>
  </si>
  <si>
    <t>252,866</t>
  </si>
  <si>
    <t>303,412</t>
  </si>
  <si>
    <t>Real Estate Owned</t>
  </si>
  <si>
    <t>Capitalized / Purchased Software</t>
  </si>
  <si>
    <t>8,050</t>
  </si>
  <si>
    <t>11,925</t>
  </si>
  <si>
    <t>13,214</t>
  </si>
  <si>
    <t>10,296</t>
  </si>
  <si>
    <t>11,988</t>
  </si>
  <si>
    <t>11,359</t>
  </si>
  <si>
    <t>16,669</t>
  </si>
  <si>
    <t>15,503</t>
  </si>
  <si>
    <t>21,357</t>
  </si>
  <si>
    <t>21,114</t>
  </si>
  <si>
    <t>Long-term Investments</t>
  </si>
  <si>
    <t>4,969</t>
  </si>
  <si>
    <t>9,248</t>
  </si>
  <si>
    <t>2,446</t>
  </si>
  <si>
    <t>20,220</t>
  </si>
  <si>
    <t>5,135</t>
  </si>
  <si>
    <t>18,004</t>
  </si>
  <si>
    <t>Goodwill</t>
  </si>
  <si>
    <t>58,542</t>
  </si>
  <si>
    <t>151,731</t>
  </si>
  <si>
    <t>405,881</t>
  </si>
  <si>
    <t>431,747</t>
  </si>
  <si>
    <t>423,250</t>
  </si>
  <si>
    <t>459,159</t>
  </si>
  <si>
    <t>551,643</t>
  </si>
  <si>
    <t>608,243</t>
  </si>
  <si>
    <t>667,016</t>
  </si>
  <si>
    <t>1,024,790</t>
  </si>
  <si>
    <t>Other Intangibles</t>
  </si>
  <si>
    <t>27,615</t>
  </si>
  <si>
    <t>111,298</t>
  </si>
  <si>
    <t>183,610</t>
  </si>
  <si>
    <t>177,065</t>
  </si>
  <si>
    <t>156,069</t>
  </si>
  <si>
    <t>148,869</t>
  </si>
  <si>
    <t>213,945</t>
  </si>
  <si>
    <t>220,169</t>
  </si>
  <si>
    <t>282,224</t>
  </si>
  <si>
    <t>568,180</t>
  </si>
  <si>
    <t>Other Long-term Assets</t>
  </si>
  <si>
    <t>36,515</t>
  </si>
  <si>
    <t>30,419</t>
  </si>
  <si>
    <t>28,830</t>
  </si>
  <si>
    <t>40,132</t>
  </si>
  <si>
    <t>43,208</t>
  </si>
  <si>
    <t>48,640</t>
  </si>
  <si>
    <t>49,478</t>
  </si>
  <si>
    <t>51,791</t>
  </si>
  <si>
    <t>42,917</t>
  </si>
  <si>
    <t>-12,565</t>
  </si>
  <si>
    <t>Total Assets</t>
  </si>
  <si>
    <t>580,308</t>
  </si>
  <si>
    <t>778,384</t>
  </si>
  <si>
    <t>1,220,674</t>
  </si>
  <si>
    <t>1,367,463</t>
  </si>
  <si>
    <t>1,374,570</t>
  </si>
  <si>
    <t>1,542,219</t>
  </si>
  <si>
    <t>1,688,843</t>
  </si>
  <si>
    <t>2,097,973</t>
  </si>
  <si>
    <t>2,201,752</t>
  </si>
  <si>
    <t>3,069,397</t>
  </si>
  <si>
    <t>Accounts Payable</t>
  </si>
  <si>
    <t>102,010</t>
  </si>
  <si>
    <t>137,958</t>
  </si>
  <si>
    <t>197,583</t>
  </si>
  <si>
    <t>177,629</t>
  </si>
  <si>
    <t>182,133</t>
  </si>
  <si>
    <t>189,839</t>
  </si>
  <si>
    <t>215,485</t>
  </si>
  <si>
    <t>246,224</t>
  </si>
  <si>
    <t>316,928</t>
  </si>
  <si>
    <t>422,402</t>
  </si>
  <si>
    <t>Accrued Expenses</t>
  </si>
  <si>
    <t>4,976</t>
  </si>
  <si>
    <t>9,542</t>
  </si>
  <si>
    <t>6,767</t>
  </si>
  <si>
    <t>11,688</t>
  </si>
  <si>
    <t>17,624</t>
  </si>
  <si>
    <t>35,046</t>
  </si>
  <si>
    <t>Short-term Borrowings</t>
  </si>
  <si>
    <t>1,731</t>
  </si>
  <si>
    <t>2,319</t>
  </si>
  <si>
    <t>1,411</t>
  </si>
  <si>
    <t>2,668</t>
  </si>
  <si>
    <t>1,950</t>
  </si>
  <si>
    <t>4,572</t>
  </si>
  <si>
    <t>1,106</t>
  </si>
  <si>
    <t>1,766</t>
  </si>
  <si>
    <t>Current Portion of LT Debt</t>
  </si>
  <si>
    <t>3,815</t>
  </si>
  <si>
    <t>3,372</t>
  </si>
  <si>
    <t>6,456</t>
  </si>
  <si>
    <t>1,321</t>
  </si>
  <si>
    <t>18,550</t>
  </si>
  <si>
    <t>Current Portion of Capital Lease Obligations</t>
  </si>
  <si>
    <t>15,696</t>
  </si>
  <si>
    <t>15,197</t>
  </si>
  <si>
    <t>19,964</t>
  </si>
  <si>
    <t>Other Current Liabilities</t>
  </si>
  <si>
    <t>66,161</t>
  </si>
  <si>
    <t>76,876</t>
  </si>
  <si>
    <t>95,455</t>
  </si>
  <si>
    <t>141,418</t>
  </si>
  <si>
    <t>112,320</t>
  </si>
  <si>
    <t>163,909</t>
  </si>
  <si>
    <t>214,778</t>
  </si>
  <si>
    <t>184,368</t>
  </si>
  <si>
    <t>312,671</t>
  </si>
  <si>
    <t>365,788</t>
  </si>
  <si>
    <t>Total Current Liabilities</t>
  </si>
  <si>
    <t>168,428</t>
  </si>
  <si>
    <t>219,562</t>
  </si>
  <si>
    <t>298,141</t>
  </si>
  <si>
    <t>332,798</t>
  </si>
  <si>
    <t>297,185</t>
  </si>
  <si>
    <t>366,351</t>
  </si>
  <si>
    <t>457,530</t>
  </si>
  <si>
    <t>462,681</t>
  </si>
  <si>
    <t>663,605</t>
  </si>
  <si>
    <t>845,009</t>
  </si>
  <si>
    <t>Long-term Debt</t>
  </si>
  <si>
    <t>1,324</t>
  </si>
  <si>
    <t>286,154</t>
  </si>
  <si>
    <t>316,120</t>
  </si>
  <si>
    <t>325,947</t>
  </si>
  <si>
    <t>346,037</t>
  </si>
  <si>
    <t>334,910</t>
  </si>
  <si>
    <t>606,002</t>
  </si>
  <si>
    <t>432,112</t>
  </si>
  <si>
    <t>1,020,603</t>
  </si>
  <si>
    <t>Capital Leases</t>
  </si>
  <si>
    <t>47,209</t>
  </si>
  <si>
    <t>57,764</t>
  </si>
  <si>
    <t>62,856</t>
  </si>
  <si>
    <t>Other Non-current Liabilities</t>
  </si>
  <si>
    <t>12,358</t>
  </si>
  <si>
    <t>39,960</t>
  </si>
  <si>
    <t>65,647</t>
  </si>
  <si>
    <t>67,992</t>
  </si>
  <si>
    <t>65,429</t>
  </si>
  <si>
    <t>71,058</t>
  </si>
  <si>
    <t>106,772</t>
  </si>
  <si>
    <t>113,068</t>
  </si>
  <si>
    <t>137,911</t>
  </si>
  <si>
    <t>155,246</t>
  </si>
  <si>
    <t>Total Liabilities</t>
  </si>
  <si>
    <t>181,704</t>
  </si>
  <si>
    <t>260,846</t>
  </si>
  <si>
    <t>649,942</t>
  </si>
  <si>
    <t>716,910</t>
  </si>
  <si>
    <t>688,561</t>
  </si>
  <si>
    <t>783,446</t>
  </si>
  <si>
    <t>899,212</t>
  </si>
  <si>
    <t>1,228,960</t>
  </si>
  <si>
    <t>1,291,392</t>
  </si>
  <si>
    <t>2,083,714</t>
  </si>
  <si>
    <t>Common Stock</t>
  </si>
  <si>
    <t>486,734</t>
  </si>
  <si>
    <t>510,725</t>
  </si>
  <si>
    <t>519,118</t>
  </si>
  <si>
    <t>528,184</t>
  </si>
  <si>
    <t>543,317</t>
  </si>
  <si>
    <t>548,747</t>
  </si>
  <si>
    <t>516,613</t>
  </si>
  <si>
    <t>521,884</t>
  </si>
  <si>
    <t>526,446</t>
  </si>
  <si>
    <t>530,241</t>
  </si>
  <si>
    <t>Additional Paid In Capital</t>
  </si>
  <si>
    <t>19,317</t>
  </si>
  <si>
    <t>15,025</t>
  </si>
  <si>
    <t>14,420</t>
  </si>
  <si>
    <t>13,201</t>
  </si>
  <si>
    <t>12,871</t>
  </si>
  <si>
    <t>12,535</t>
  </si>
  <si>
    <t>11,709</t>
  </si>
  <si>
    <t>11,680</t>
  </si>
  <si>
    <t>11,170</t>
  </si>
  <si>
    <t>11,734</t>
  </si>
  <si>
    <t>Retained Earnings</t>
  </si>
  <si>
    <t>-107,407</t>
  </si>
  <si>
    <t>-44,311</t>
  </si>
  <si>
    <t>3,590</t>
  </si>
  <si>
    <t>40,634</t>
  </si>
  <si>
    <t>74,599</t>
  </si>
  <si>
    <t>121,369</t>
  </si>
  <si>
    <t>191,449</t>
  </si>
  <si>
    <t>242,076</t>
  </si>
  <si>
    <t>297,818</t>
  </si>
  <si>
    <t>416,773</t>
  </si>
  <si>
    <t>Treasury Stock</t>
  </si>
  <si>
    <t>Other Common Equity Adj</t>
  </si>
  <si>
    <t>35,970</t>
  </si>
  <si>
    <t>33,434</t>
  </si>
  <si>
    <t>68,319</t>
  </si>
  <si>
    <t>54,974</t>
  </si>
  <si>
    <t>75,830</t>
  </si>
  <si>
    <t>69,549</t>
  </si>
  <si>
    <t>92,585</t>
  </si>
  <si>
    <t>59,830</t>
  </si>
  <si>
    <t>22,848</t>
  </si>
  <si>
    <t>Common Equity</t>
  </si>
  <si>
    <t>398,521</t>
  </si>
  <si>
    <t>517,409</t>
  </si>
  <si>
    <t>570,562</t>
  </si>
  <si>
    <t>650,338</t>
  </si>
  <si>
    <t>685,761</t>
  </si>
  <si>
    <t>758,481</t>
  </si>
  <si>
    <t>789,320</t>
  </si>
  <si>
    <t>868,225</t>
  </si>
  <si>
    <t>895,264</t>
  </si>
  <si>
    <t>981,596</t>
  </si>
  <si>
    <t>Total Preferred Equity</t>
  </si>
  <si>
    <t>Minority Interest, Total</t>
  </si>
  <si>
    <t>15,096</t>
  </si>
  <si>
    <t>4,087</t>
  </si>
  <si>
    <t>Other Equity</t>
  </si>
  <si>
    <t>Total Equity</t>
  </si>
  <si>
    <t>398,604</t>
  </si>
  <si>
    <t>517,538</t>
  </si>
  <si>
    <t>570,732</t>
  </si>
  <si>
    <t>650,553</t>
  </si>
  <si>
    <t>686,009</t>
  </si>
  <si>
    <t>758,773</t>
  </si>
  <si>
    <t>789,631</t>
  </si>
  <si>
    <t>869,013</t>
  </si>
  <si>
    <t>910,360</t>
  </si>
  <si>
    <t>985,683</t>
  </si>
  <si>
    <t>Total Liabilities And Equity</t>
  </si>
  <si>
    <t>Cash And Short Term Investments</t>
  </si>
  <si>
    <t>Total Debt</t>
  </si>
  <si>
    <t>1,175</t>
  </si>
  <si>
    <t>6,052</t>
  </si>
  <si>
    <t>291,257</t>
  </si>
  <si>
    <t>324,895</t>
  </si>
  <si>
    <t>328,679</t>
  </si>
  <si>
    <t>349,098</t>
  </si>
  <si>
    <t>355,410</t>
  </si>
  <si>
    <t>673,612</t>
  </si>
  <si>
    <t>506,258</t>
  </si>
  <si>
    <t>1,105,232</t>
  </si>
  <si>
    <t>Income Statement</t>
  </si>
  <si>
    <t>Revenue</t>
  </si>
  <si>
    <t>591,098</t>
  </si>
  <si>
    <t>683,361</t>
  </si>
  <si>
    <t>936,077</t>
  </si>
  <si>
    <t>1,039,640</t>
  </si>
  <si>
    <t>1,010,904</t>
  </si>
  <si>
    <t>1,114,930</t>
  </si>
  <si>
    <t>1,253,616</t>
  </si>
  <si>
    <t>1,429,734</t>
  </si>
  <si>
    <t>1,430,052</t>
  </si>
  <si>
    <t>2,182,717</t>
  </si>
  <si>
    <t>Revenue Growth (YoY)</t>
  </si>
  <si>
    <t>-0.7%</t>
  </si>
  <si>
    <t>15.6%</t>
  </si>
  <si>
    <t>37.0%</t>
  </si>
  <si>
    <t>11.1%</t>
  </si>
  <si>
    <t>-2.8%</t>
  </si>
  <si>
    <t>10.3%</t>
  </si>
  <si>
    <t>12.4%</t>
  </si>
  <si>
    <t>14.0%</t>
  </si>
  <si>
    <t>0.0%</t>
  </si>
  <si>
    <t>52.6%</t>
  </si>
  <si>
    <t>Cost of Revenues</t>
  </si>
  <si>
    <t>-441,182</t>
  </si>
  <si>
    <t>-501,684</t>
  </si>
  <si>
    <t>-691,067</t>
  </si>
  <si>
    <t>-780,948</t>
  </si>
  <si>
    <t>-760,248</t>
  </si>
  <si>
    <t>-826,771</t>
  </si>
  <si>
    <t>-924,898</t>
  </si>
  <si>
    <t>-1,064,113</t>
  </si>
  <si>
    <t>-1,055,728</t>
  </si>
  <si>
    <t>-1,542,943</t>
  </si>
  <si>
    <t>Gross Profit</t>
  </si>
  <si>
    <t>149,916</t>
  </si>
  <si>
    <t>181,677</t>
  </si>
  <si>
    <t>245,010</t>
  </si>
  <si>
    <t>258,692</t>
  </si>
  <si>
    <t>250,656</t>
  </si>
  <si>
    <t>288,159</t>
  </si>
  <si>
    <t>328,718</t>
  </si>
  <si>
    <t>365,621</t>
  </si>
  <si>
    <t>374,324</t>
  </si>
  <si>
    <t>639,774</t>
  </si>
  <si>
    <t>Gross Profit Margin</t>
  </si>
  <si>
    <t>25.4%</t>
  </si>
  <si>
    <t>26.6%</t>
  </si>
  <si>
    <t>26.2%</t>
  </si>
  <si>
    <t>24.9%</t>
  </si>
  <si>
    <t>24.8%</t>
  </si>
  <si>
    <t>25.8%</t>
  </si>
  <si>
    <t>25.6%</t>
  </si>
  <si>
    <t>29.3%</t>
  </si>
  <si>
    <t>R&amp;D Expenses</t>
  </si>
  <si>
    <t>-1,488</t>
  </si>
  <si>
    <t>-2,088</t>
  </si>
  <si>
    <t>-3,419</t>
  </si>
  <si>
    <t>-4,151</t>
  </si>
  <si>
    <t>-3,146</t>
  </si>
  <si>
    <t>-4,964</t>
  </si>
  <si>
    <t>-5,744</t>
  </si>
  <si>
    <t>-11,482</t>
  </si>
  <si>
    <t>-14,723</t>
  </si>
  <si>
    <t>-24,286</t>
  </si>
  <si>
    <t>Selling, General &amp; Admin Expenses</t>
  </si>
  <si>
    <t>-93,271</t>
  </si>
  <si>
    <t>-120,644</t>
  </si>
  <si>
    <t>-163,319</t>
  </si>
  <si>
    <t>-165,189</t>
  </si>
  <si>
    <t>-176,384</t>
  </si>
  <si>
    <t>-191,485</t>
  </si>
  <si>
    <t>-209,223</t>
  </si>
  <si>
    <t>-241,884</t>
  </si>
  <si>
    <t>-255,422</t>
  </si>
  <si>
    <t>-411,815</t>
  </si>
  <si>
    <t>Other Inc / (Exp)</t>
  </si>
  <si>
    <t>1,488</t>
  </si>
  <si>
    <t>2,088</t>
  </si>
  <si>
    <t>-11,281</t>
  </si>
  <si>
    <t>-12,595</t>
  </si>
  <si>
    <t>-6,248</t>
  </si>
  <si>
    <t>1,044</t>
  </si>
  <si>
    <t>-16,642</t>
  </si>
  <si>
    <t>15,430</t>
  </si>
  <si>
    <t>-17,062</t>
  </si>
  <si>
    <t>Operating Expenses</t>
  </si>
  <si>
    <t>-178,019</t>
  </si>
  <si>
    <t>-181,935</t>
  </si>
  <si>
    <t>-178,721</t>
  </si>
  <si>
    <t>-202,697</t>
  </si>
  <si>
    <t>-213,923</t>
  </si>
  <si>
    <t>-270,008</t>
  </si>
  <si>
    <t>-254,715</t>
  </si>
  <si>
    <t>-453,163</t>
  </si>
  <si>
    <t>Operating Income</t>
  </si>
  <si>
    <t>56,645</t>
  </si>
  <si>
    <t>61,033</t>
  </si>
  <si>
    <t>66,991</t>
  </si>
  <si>
    <t>76,757</t>
  </si>
  <si>
    <t>71,935</t>
  </si>
  <si>
    <t>85,462</t>
  </si>
  <si>
    <t>114,795</t>
  </si>
  <si>
    <t>95,613</t>
  </si>
  <si>
    <t>119,609</t>
  </si>
  <si>
    <t>186,611</t>
  </si>
  <si>
    <t>Net Interest Expenses</t>
  </si>
  <si>
    <t>-2,013</t>
  </si>
  <si>
    <t>-3,016</t>
  </si>
  <si>
    <t>-11,931</t>
  </si>
  <si>
    <t>-26,652</t>
  </si>
  <si>
    <t>-25,552</t>
  </si>
  <si>
    <t>-23,766</t>
  </si>
  <si>
    <t>-20,909</t>
  </si>
  <si>
    <t>-28,074</t>
  </si>
  <si>
    <t>-40,152</t>
  </si>
  <si>
    <t>-32,200</t>
  </si>
  <si>
    <t>EBT, Incl. Unusual Items</t>
  </si>
  <si>
    <t>54,632</t>
  </si>
  <si>
    <t>58,017</t>
  </si>
  <si>
    <t>55,060</t>
  </si>
  <si>
    <t>50,105</t>
  </si>
  <si>
    <t>46,383</t>
  </si>
  <si>
    <t>61,696</t>
  </si>
  <si>
    <t>93,886</t>
  </si>
  <si>
    <t>67,539</t>
  </si>
  <si>
    <t>79,457</t>
  </si>
  <si>
    <t>154,411</t>
  </si>
  <si>
    <t>Earnings of Discontinued Ops.</t>
  </si>
  <si>
    <t>-25,991</t>
  </si>
  <si>
    <t>12,802</t>
  </si>
  <si>
    <t>16,198</t>
  </si>
  <si>
    <t>Income Tax Expense</t>
  </si>
  <si>
    <t>-13,558</t>
  </si>
  <si>
    <t>-8,600</t>
  </si>
  <si>
    <t>-16,162</t>
  </si>
  <si>
    <t>-10,507</t>
  </si>
  <si>
    <t>-11,356</t>
  </si>
  <si>
    <t>-14,487</t>
  </si>
  <si>
    <t>-23,124</t>
  </si>
  <si>
    <t>-14,588</t>
  </si>
  <si>
    <t>-15,354</t>
  </si>
  <si>
    <t>-33,019</t>
  </si>
  <si>
    <t>Net Income to Company</t>
  </si>
  <si>
    <t>15,083</t>
  </si>
  <si>
    <t>62,219</t>
  </si>
  <si>
    <t>55,096</t>
  </si>
  <si>
    <t>39,598</t>
  </si>
  <si>
    <t>35,027</t>
  </si>
  <si>
    <t>70,762</t>
  </si>
  <si>
    <t>52,951</t>
  </si>
  <si>
    <t>64,103</t>
  </si>
  <si>
    <t>121,392</t>
  </si>
  <si>
    <t>Minority Interest in Earnings</t>
  </si>
  <si>
    <t>Net Income to Stockholders</t>
  </si>
  <si>
    <t>15,031</t>
  </si>
  <si>
    <t>62,173</t>
  </si>
  <si>
    <t>54,963</t>
  </si>
  <si>
    <t>39,553</t>
  </si>
  <si>
    <t>34,994</t>
  </si>
  <si>
    <t>47,165</t>
  </si>
  <si>
    <t>70,743</t>
  </si>
  <si>
    <t>52,898</t>
  </si>
  <si>
    <t>64,092</t>
  </si>
  <si>
    <t>122,101</t>
  </si>
  <si>
    <t>Preferred Dividends &amp; Other Adj.</t>
  </si>
  <si>
    <t>25,991</t>
  </si>
  <si>
    <t>-12,802</t>
  </si>
  <si>
    <t>-16,198</t>
  </si>
  <si>
    <t>Net Income to Common Excl Extra Items</t>
  </si>
  <si>
    <t>41,022</t>
  </si>
  <si>
    <t>49,371</t>
  </si>
  <si>
    <t>38,765</t>
  </si>
  <si>
    <t>Basic EPS (Cont. Ops)</t>
  </si>
  <si>
    <t>Diluted EPS (Cont. Ops)</t>
  </si>
  <si>
    <t>Weighted Average Basic Shares Out.</t>
  </si>
  <si>
    <t>87,577.078</t>
  </si>
  <si>
    <t>88,932.165</t>
  </si>
  <si>
    <t>91,164.938</t>
  </si>
  <si>
    <t>92,184.87</t>
  </si>
  <si>
    <t>92,571.163</t>
  </si>
  <si>
    <t>93,734.117</t>
  </si>
  <si>
    <t>93,542.314</t>
  </si>
  <si>
    <t>92,099.774</t>
  </si>
  <si>
    <t>92,199.72</t>
  </si>
  <si>
    <t>92,206.291</t>
  </si>
  <si>
    <t>Weighted Average Diluted Shares Out.</t>
  </si>
  <si>
    <t>88,783.011</t>
  </si>
  <si>
    <t>90,084.127</t>
  </si>
  <si>
    <t>92,310.276</t>
  </si>
  <si>
    <t>92,663.311</t>
  </si>
  <si>
    <t>92,807.109</t>
  </si>
  <si>
    <t>94,035.2</t>
  </si>
  <si>
    <t>94,050.845</t>
  </si>
  <si>
    <t>92,461.236</t>
  </si>
  <si>
    <t>92,367.244</t>
  </si>
  <si>
    <t>92,627.45</t>
  </si>
  <si>
    <t>EBITDA</t>
  </si>
  <si>
    <t>67,204</t>
  </si>
  <si>
    <t>76,276</t>
  </si>
  <si>
    <t>107,629</t>
  </si>
  <si>
    <t>125,266</t>
  </si>
  <si>
    <t>104,731</t>
  </si>
  <si>
    <t>127,592</t>
  </si>
  <si>
    <t>154,271</t>
  </si>
  <si>
    <t>167,645</t>
  </si>
  <si>
    <t>167,209</t>
  </si>
  <si>
    <t>298,031</t>
  </si>
  <si>
    <t>EBIT</t>
  </si>
  <si>
    <t>81,691</t>
  </si>
  <si>
    <t>93,503</t>
  </si>
  <si>
    <t>74,272</t>
  </si>
  <si>
    <t>96,674</t>
  </si>
  <si>
    <t>119,495</t>
  </si>
  <si>
    <t>123,737</t>
  </si>
  <si>
    <t>118,902</t>
  </si>
  <si>
    <t>227,959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</si>
  <si>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</si>
  <si>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</si>
  <si>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</si>
  <si>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</si>
  <si>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</si>
  <si>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10,559</t>
  </si>
  <si>
    <t>15,243</t>
  </si>
  <si>
    <t>25,938</t>
  </si>
  <si>
    <t>31,763</t>
  </si>
  <si>
    <t>30,459</t>
  </si>
  <si>
    <t>30,918</t>
  </si>
  <si>
    <t>34,776</t>
  </si>
  <si>
    <t>59,821</t>
  </si>
  <si>
    <t>64,418</t>
  </si>
  <si>
    <t>92,274</t>
  </si>
  <si>
    <t>Amortization of Deferred Charges (CF)</t>
  </si>
  <si>
    <t>1,678</t>
  </si>
  <si>
    <t>3,212</t>
  </si>
  <si>
    <t>14,586</t>
  </si>
  <si>
    <t>7,599</t>
  </si>
  <si>
    <t>4,103</t>
  </si>
  <si>
    <t>5,749</t>
  </si>
  <si>
    <t>7,615</t>
  </si>
  <si>
    <t>11,581</t>
  </si>
  <si>
    <t>6,500</t>
  </si>
  <si>
    <t>23,147</t>
  </si>
  <si>
    <t>Stock-Based Comp</t>
  </si>
  <si>
    <t>3,786</t>
  </si>
  <si>
    <t>7,323</t>
  </si>
  <si>
    <t>4,316</t>
  </si>
  <si>
    <t>2,638</t>
  </si>
  <si>
    <t>6,814</t>
  </si>
  <si>
    <t>8,276</t>
  </si>
  <si>
    <t>9,850</t>
  </si>
  <si>
    <t>6,245</t>
  </si>
  <si>
    <t>14,280</t>
  </si>
  <si>
    <t>32,762</t>
  </si>
  <si>
    <t>Change In Accounts Receivable</t>
  </si>
  <si>
    <t>Change In Inventories</t>
  </si>
  <si>
    <t>Change in Other Net Operating Assets</t>
  </si>
  <si>
    <t>-26,034</t>
  </si>
  <si>
    <t>-4,862</t>
  </si>
  <si>
    <t>3,580</t>
  </si>
  <si>
    <t>-30,814</t>
  </si>
  <si>
    <t>56,541</t>
  </si>
  <si>
    <t>-26,961</t>
  </si>
  <si>
    <t>2,464</t>
  </si>
  <si>
    <t>-112,570</t>
  </si>
  <si>
    <t>77,551</t>
  </si>
  <si>
    <t>-14,298</t>
  </si>
  <si>
    <t>Other Operating Activities</t>
  </si>
  <si>
    <t>21,654</t>
  </si>
  <si>
    <t>-20,162</t>
  </si>
  <si>
    <t>-22,866</t>
  </si>
  <si>
    <t>-14,979</t>
  </si>
  <si>
    <t>-5,011</t>
  </si>
  <si>
    <t>-5,461</t>
  </si>
  <si>
    <t>2,150</t>
  </si>
  <si>
    <t>2,372</t>
  </si>
  <si>
    <t>-41,682</t>
  </si>
  <si>
    <t>-39,823</t>
  </si>
  <si>
    <t>Cash from Operations</t>
  </si>
  <si>
    <t>26,674</t>
  </si>
  <si>
    <t>62,927</t>
  </si>
  <si>
    <t>80,517</t>
  </si>
  <si>
    <t>35,760</t>
  </si>
  <si>
    <t>127,900</t>
  </si>
  <si>
    <t>59,686</t>
  </si>
  <si>
    <t>127,598</t>
  </si>
  <si>
    <t>20,347</t>
  </si>
  <si>
    <t>185,159</t>
  </si>
  <si>
    <t>216,163</t>
  </si>
  <si>
    <t>Capital Expenditures</t>
  </si>
  <si>
    <t>-7,747</t>
  </si>
  <si>
    <t>-4,260</t>
  </si>
  <si>
    <t>-11,154</t>
  </si>
  <si>
    <t>-10,050</t>
  </si>
  <si>
    <t>-9,892</t>
  </si>
  <si>
    <t>-19,851</t>
  </si>
  <si>
    <t>-21,096</t>
  </si>
  <si>
    <t>-45,448</t>
  </si>
  <si>
    <t>-21,504</t>
  </si>
  <si>
    <t>-35,237</t>
  </si>
  <si>
    <t>Cash Acquisitions</t>
  </si>
  <si>
    <t>-137,408</t>
  </si>
  <si>
    <t>-359,807</t>
  </si>
  <si>
    <t>-156,351</t>
  </si>
  <si>
    <t>-53,367</t>
  </si>
  <si>
    <t>-68,523</t>
  </si>
  <si>
    <t>-745,018</t>
  </si>
  <si>
    <t>Other Investing Activities</t>
  </si>
  <si>
    <t>-9,486</t>
  </si>
  <si>
    <t>20,405</t>
  </si>
  <si>
    <t>24,287</t>
  </si>
  <si>
    <t>18,986</t>
  </si>
  <si>
    <t>-7,922</t>
  </si>
  <si>
    <t>-3,530</t>
  </si>
  <si>
    <t>-14,615</t>
  </si>
  <si>
    <t>-10,980</t>
  </si>
  <si>
    <t>1,895</t>
  </si>
  <si>
    <t>-17,212</t>
  </si>
  <si>
    <t>Cash from Investing</t>
  </si>
  <si>
    <t>-17,233</t>
  </si>
  <si>
    <t>-121,263</t>
  </si>
  <si>
    <t>-346,674</t>
  </si>
  <si>
    <t>8,865</t>
  </si>
  <si>
    <t>-17,814</t>
  </si>
  <si>
    <t>-23,381</t>
  </si>
  <si>
    <t>-192,062</t>
  </si>
  <si>
    <t>-109,795</t>
  </si>
  <si>
    <t>-88,132</t>
  </si>
  <si>
    <t>-797,467</t>
  </si>
  <si>
    <t>Dividends Paid (Ex Special Dividends)</t>
  </si>
  <si>
    <t>Special Dividend Paid</t>
  </si>
  <si>
    <t>Long-Term Debt Issued</t>
  </si>
  <si>
    <t>43,236</t>
  </si>
  <si>
    <t>363,653</t>
  </si>
  <si>
    <t>303,670</t>
  </si>
  <si>
    <t>250,183</t>
  </si>
  <si>
    <t>504,315</t>
  </si>
  <si>
    <t>746,223</t>
  </si>
  <si>
    <t>Long-Term Debt Repaid</t>
  </si>
  <si>
    <t>-1,282</t>
  </si>
  <si>
    <t>-40,310</t>
  </si>
  <si>
    <t>-82,692</t>
  </si>
  <si>
    <t>-290,984</t>
  </si>
  <si>
    <t>-5,081</t>
  </si>
  <si>
    <t>-2,194</t>
  </si>
  <si>
    <t>-5,175</t>
  </si>
  <si>
    <t>-31,620</t>
  </si>
  <si>
    <t>-757,295</t>
  </si>
  <si>
    <t>-178,173</t>
  </si>
  <si>
    <t>Repurchase of Common Stock</t>
  </si>
  <si>
    <t>-6,032</t>
  </si>
  <si>
    <t>-39,279</t>
  </si>
  <si>
    <t>-4,785</t>
  </si>
  <si>
    <t>-8,662</t>
  </si>
  <si>
    <t>Other Financing Activities</t>
  </si>
  <si>
    <t>1,128</t>
  </si>
  <si>
    <t>18,597</t>
  </si>
  <si>
    <t>6,893</t>
  </si>
  <si>
    <t>9,350</t>
  </si>
  <si>
    <t>11,478</t>
  </si>
  <si>
    <t>5,332</t>
  </si>
  <si>
    <t>2,897</t>
  </si>
  <si>
    <t>8,531</t>
  </si>
  <si>
    <t>2,526</t>
  </si>
  <si>
    <t>-36,515</t>
  </si>
  <si>
    <t>Cash from Financing</t>
  </si>
  <si>
    <t>21,523</t>
  </si>
  <si>
    <t>287,854</t>
  </si>
  <si>
    <t>16,004</t>
  </si>
  <si>
    <t>7,098</t>
  </si>
  <si>
    <t>3,333</t>
  </si>
  <si>
    <t>-41,222</t>
  </si>
  <si>
    <t>222,309</t>
  </si>
  <si>
    <t>-259,116</t>
  </si>
  <si>
    <t>531,535</t>
  </si>
  <si>
    <t>Beginning Cash (CF)</t>
  </si>
  <si>
    <t>96,692</t>
  </si>
  <si>
    <t>105,870</t>
  </si>
  <si>
    <t>78,614</t>
  </si>
  <si>
    <t>106,526</t>
  </si>
  <si>
    <t>Foreign Exchange Rate Adjustments</t>
  </si>
  <si>
    <t>9,557</t>
  </si>
  <si>
    <t>6,215</t>
  </si>
  <si>
    <t>2,879</t>
  </si>
  <si>
    <t>3,813</t>
  </si>
  <si>
    <t>1,244</t>
  </si>
  <si>
    <t>-9,089</t>
  </si>
  <si>
    <t>-2,416</t>
  </si>
  <si>
    <t>Additions / Reductions</t>
  </si>
  <si>
    <t>9,287</t>
  </si>
  <si>
    <t>-36,813</t>
  </si>
  <si>
    <t>21,697</t>
  </si>
  <si>
    <t>60,629</t>
  </si>
  <si>
    <t>117,184</t>
  </si>
  <si>
    <t>39,638</t>
  </si>
  <si>
    <t>-105,686</t>
  </si>
  <si>
    <t>132,861</t>
  </si>
  <si>
    <t>-162,089</t>
  </si>
  <si>
    <t>-49,769</t>
  </si>
  <si>
    <t>Ending Cash (CF)</t>
  </si>
  <si>
    <t>Levered Free Cash Flow</t>
  </si>
  <si>
    <t>18,927</t>
  </si>
  <si>
    <t>58,667</t>
  </si>
  <si>
    <t>69,363</t>
  </si>
  <si>
    <t>25,710</t>
  </si>
  <si>
    <t>118,008</t>
  </si>
  <si>
    <t>39,835</t>
  </si>
  <si>
    <t>106,502</t>
  </si>
  <si>
    <t>-25,101</t>
  </si>
  <si>
    <t>163,655</t>
  </si>
  <si>
    <t>180,926</t>
  </si>
  <si>
    <t>Cash Interest Paid</t>
  </si>
  <si>
    <t>1,002</t>
  </si>
  <si>
    <t>2,141</t>
  </si>
  <si>
    <t>10,874</t>
  </si>
  <si>
    <t>16,619</t>
  </si>
  <si>
    <t>23,222</t>
  </si>
  <si>
    <t>21,751</t>
  </si>
  <si>
    <t>26,243</t>
  </si>
  <si>
    <t>30,365</t>
  </si>
  <si>
    <t>38,428</t>
  </si>
  <si>
    <t>30,797</t>
  </si>
  <si>
    <t>Valuation Ratios</t>
  </si>
  <si>
    <t>Price Close (Split Adjusted)</t>
  </si>
  <si>
    <t>Market Cap</t>
  </si>
  <si>
    <t>868,532.702</t>
  </si>
  <si>
    <t>1,299,149.669</t>
  </si>
  <si>
    <t>1,244,195.05</t>
  </si>
  <si>
    <t>975,747.869</t>
  </si>
  <si>
    <t>1,256,128.884</t>
  </si>
  <si>
    <t>1,661,912.558</t>
  </si>
  <si>
    <t>1,799,612.748</t>
  </si>
  <si>
    <t>1,518,985.965</t>
  </si>
  <si>
    <t>2,437,280.916</t>
  </si>
  <si>
    <t>4,160,936.102</t>
  </si>
  <si>
    <t>Total Enterprise Value (TEV)</t>
  </si>
  <si>
    <t>760,291.702</t>
  </si>
  <si>
    <t>1,259,560.669</t>
  </si>
  <si>
    <t>1,465,112.05</t>
  </si>
  <si>
    <t>1,183,984.869</t>
  </si>
  <si>
    <t>1,384,319.884</t>
  </si>
  <si>
    <t>1,682,865.558</t>
  </si>
  <si>
    <t>1,782,830.748</t>
  </si>
  <si>
    <t>1,791,074.965</t>
  </si>
  <si>
    <t>2,602,432.916</t>
  </si>
  <si>
    <t>5,120,190.102</t>
  </si>
  <si>
    <t>Enterprise Value (EV)</t>
  </si>
  <si>
    <t>EV/EBITDA</t>
  </si>
  <si>
    <t>11.0x</t>
  </si>
  <si>
    <t>18.7x</t>
  </si>
  <si>
    <t>13.5x</t>
  </si>
  <si>
    <t>9.2x</t>
  </si>
  <si>
    <t>14.3x</t>
  </si>
  <si>
    <t>11.9x</t>
  </si>
  <si>
    <t>10.6x</t>
  </si>
  <si>
    <t>16.9x</t>
  </si>
  <si>
    <t>19.2x</t>
  </si>
  <si>
    <t>EV / EBIT</t>
  </si>
  <si>
    <t>13.0x</t>
  </si>
  <si>
    <t>23.5x</t>
  </si>
  <si>
    <t>18.9x</t>
  </si>
  <si>
    <t>11.7x</t>
  </si>
  <si>
    <t>18.5x</t>
  </si>
  <si>
    <t>19.6x</t>
  </si>
  <si>
    <t>15.4x</t>
  </si>
  <si>
    <t>14.6x</t>
  </si>
  <si>
    <t>23.7x</t>
  </si>
  <si>
    <t>26.6x</t>
  </si>
  <si>
    <t>EV / LTM EBITDA - CAPEX</t>
  </si>
  <si>
    <t>12.2x</t>
  </si>
  <si>
    <t>20.2x</t>
  </si>
  <si>
    <t>14.7x</t>
  </si>
  <si>
    <t>10.1x</t>
  </si>
  <si>
    <t>14.8x</t>
  </si>
  <si>
    <t>16.7x</t>
  </si>
  <si>
    <t>13.7x</t>
  </si>
  <si>
    <t>20.4x</t>
  </si>
  <si>
    <t>22.5x</t>
  </si>
  <si>
    <t>EV / Free Cash Flow</t>
  </si>
  <si>
    <t>NA</t>
  </si>
  <si>
    <t>45.1x</t>
  </si>
  <si>
    <t>24.1x</t>
  </si>
  <si>
    <t>14.2x</t>
  </si>
  <si>
    <t>12.4x</t>
  </si>
  <si>
    <t>149.8x</t>
  </si>
  <si>
    <t>17.0x</t>
  </si>
  <si>
    <t>29.8x</t>
  </si>
  <si>
    <t>EV / Invested Capital</t>
  </si>
  <si>
    <t>1.9x</t>
  </si>
  <si>
    <t>2.5x</t>
  </si>
  <si>
    <t>1.7x</t>
  </si>
  <si>
    <t>1.2x</t>
  </si>
  <si>
    <t>1.4x</t>
  </si>
  <si>
    <t>1.6x</t>
  </si>
  <si>
    <t>1.5x</t>
  </si>
  <si>
    <t>2.0x</t>
  </si>
  <si>
    <t>2.4x</t>
  </si>
  <si>
    <t>EV / Revenue</t>
  </si>
  <si>
    <t>1.1x</t>
  </si>
  <si>
    <t>1.3x</t>
  </si>
  <si>
    <t>1.8x</t>
  </si>
  <si>
    <t>2.6x</t>
  </si>
  <si>
    <t>P/E Ratio</t>
  </si>
  <si>
    <t>20.1x</t>
  </si>
  <si>
    <t>28.0x</t>
  </si>
  <si>
    <t>34.0x</t>
  </si>
  <si>
    <t>43.9x</t>
  </si>
  <si>
    <t>41.5x</t>
  </si>
  <si>
    <t>26.7x</t>
  </si>
  <si>
    <t>26.2x</t>
  </si>
  <si>
    <t>45.6x</t>
  </si>
  <si>
    <t>39.6x</t>
  </si>
  <si>
    <t>Price/Book</t>
  </si>
  <si>
    <t>2.2x</t>
  </si>
  <si>
    <t>2.7x</t>
  </si>
  <si>
    <t>2.3x</t>
  </si>
  <si>
    <t>4.3x</t>
  </si>
  <si>
    <t>Price / Operating Cash Flow</t>
  </si>
  <si>
    <t>16.3x</t>
  </si>
  <si>
    <t>32.6x</t>
  </si>
  <si>
    <t>22.1x</t>
  </si>
  <si>
    <t>20.3x</t>
  </si>
  <si>
    <t>15.5x</t>
  </si>
  <si>
    <t>13.8x</t>
  </si>
  <si>
    <t>41.2x</t>
  </si>
  <si>
    <t>15.6x</t>
  </si>
  <si>
    <t>Price / LTM Sales</t>
  </si>
  <si>
    <t>0.9x</t>
  </si>
  <si>
    <t>2.1x</t>
  </si>
  <si>
    <t>Altman Z-Score</t>
  </si>
  <si>
    <t>Piotroski Score</t>
  </si>
  <si>
    <t>Dividend Per Share</t>
  </si>
  <si>
    <t>Dividend Yield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</si>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</sst>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4AFDD52-C7AB-983C-1224-C0E2AF156F4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106</v>
      </c>
      <c r="E22" s="3" t="s">
        <v>107</v>
      </c>
      <c r="F22" s="3" t="s">
        <v>108</v>
      </c>
      <c r="G22" s="3" t="s">
        <v>109</v>
      </c>
      <c r="H22" s="3" t="s">
        <v>110</v>
      </c>
      <c r="I22" s="3" t="s">
        <v>111</v>
      </c>
      <c r="J22" s="3" t="s">
        <v>112</v>
      </c>
      <c r="K22" s="3" t="s">
        <v>113</v>
      </c>
      <c r="L22" s="3" t="s">
        <v>114</v>
      </c>
      <c r="M22" s="3" t="s">
        <v>115</v>
      </c>
    </row>
    <row r="23" spans="3:13" ht="12.75" x14ac:dyDescent="0.2">
      <c r="C23" s="3" t="s">
        <v>116</v>
      </c>
      <c r="D23" s="3" t="s">
        <v>117</v>
      </c>
      <c r="E23" s="3" t="s">
        <v>37</v>
      </c>
      <c r="F23" s="3" t="s">
        <v>37</v>
      </c>
      <c r="G23" s="3" t="s">
        <v>37</v>
      </c>
      <c r="H23" s="3" t="s">
        <v>118</v>
      </c>
      <c r="I23" s="3" t="s">
        <v>37</v>
      </c>
      <c r="J23" s="3" t="s">
        <v>119</v>
      </c>
      <c r="K23" s="3" t="s">
        <v>120</v>
      </c>
      <c r="L23" s="3" t="s">
        <v>121</v>
      </c>
      <c r="M23" s="3" t="s">
        <v>122</v>
      </c>
    </row>
    <row r="24" spans="3:13" ht="12.75" x14ac:dyDescent="0.2">
      <c r="C24" s="3" t="s">
        <v>123</v>
      </c>
      <c r="D24" s="3" t="s">
        <v>124</v>
      </c>
      <c r="E24" s="3" t="s">
        <v>125</v>
      </c>
      <c r="F24" s="3" t="s">
        <v>126</v>
      </c>
      <c r="G24" s="3" t="s">
        <v>127</v>
      </c>
      <c r="H24" s="3" t="s">
        <v>128</v>
      </c>
      <c r="I24" s="3" t="s">
        <v>129</v>
      </c>
      <c r="J24" s="3" t="s">
        <v>130</v>
      </c>
      <c r="K24" s="3" t="s">
        <v>131</v>
      </c>
      <c r="L24" s="3" t="s">
        <v>132</v>
      </c>
      <c r="M24" s="3" t="s">
        <v>133</v>
      </c>
    </row>
    <row r="25" spans="3:13" ht="12.75" x14ac:dyDescent="0.2">
      <c r="C25" s="3" t="s">
        <v>134</v>
      </c>
      <c r="D25" s="3" t="s">
        <v>135</v>
      </c>
      <c r="E25" s="3" t="s">
        <v>136</v>
      </c>
      <c r="F25" s="3" t="s">
        <v>137</v>
      </c>
      <c r="G25" s="3" t="s">
        <v>138</v>
      </c>
      <c r="H25" s="3" t="s">
        <v>139</v>
      </c>
      <c r="I25" s="3" t="s">
        <v>140</v>
      </c>
      <c r="J25" s="3" t="s">
        <v>141</v>
      </c>
      <c r="K25" s="3" t="s">
        <v>142</v>
      </c>
      <c r="L25" s="3" t="s">
        <v>143</v>
      </c>
      <c r="M25" s="3" t="s">
        <v>144</v>
      </c>
    </row>
    <row r="26" spans="3:13" ht="12.75" x14ac:dyDescent="0.2">
      <c r="C26" s="3" t="s">
        <v>145</v>
      </c>
      <c r="D26" s="3" t="s">
        <v>146</v>
      </c>
      <c r="E26" s="3" t="s">
        <v>147</v>
      </c>
      <c r="F26" s="3" t="s">
        <v>148</v>
      </c>
      <c r="G26" s="3" t="s">
        <v>149</v>
      </c>
      <c r="H26" s="3" t="s">
        <v>150</v>
      </c>
      <c r="I26" s="3" t="s">
        <v>151</v>
      </c>
      <c r="J26" s="3" t="s">
        <v>152</v>
      </c>
      <c r="K26" s="3" t="s">
        <v>153</v>
      </c>
      <c r="L26" s="3" t="s">
        <v>154</v>
      </c>
      <c r="M26" s="3" t="s">
        <v>155</v>
      </c>
    </row>
    <row r="27" spans="3:13" ht="12.75" x14ac:dyDescent="0.2">
      <c r="C27" s="3" t="s">
        <v>156</v>
      </c>
      <c r="D27" s="3" t="s">
        <v>157</v>
      </c>
      <c r="E27" s="3" t="s">
        <v>158</v>
      </c>
      <c r="F27" s="3" t="s">
        <v>159</v>
      </c>
      <c r="G27" s="3" t="s">
        <v>160</v>
      </c>
      <c r="H27" s="3" t="s">
        <v>161</v>
      </c>
      <c r="I27" s="3" t="s">
        <v>162</v>
      </c>
      <c r="J27" s="3" t="s">
        <v>163</v>
      </c>
      <c r="K27" s="3" t="s">
        <v>164</v>
      </c>
      <c r="L27" s="3" t="s">
        <v>165</v>
      </c>
      <c r="M27" s="3" t="s">
        <v>166</v>
      </c>
    </row>
    <row r="28" spans="3:13" ht="12.75" x14ac:dyDescent="0.2"/>
    <row r="29" spans="3:13" ht="12.75" x14ac:dyDescent="0.2">
      <c r="C29" s="3" t="s">
        <v>167</v>
      </c>
      <c r="D29" s="3" t="s">
        <v>168</v>
      </c>
      <c r="E29" s="3" t="s">
        <v>169</v>
      </c>
      <c r="F29" s="3" t="s">
        <v>170</v>
      </c>
      <c r="G29" s="3" t="s">
        <v>171</v>
      </c>
      <c r="H29" s="3" t="s">
        <v>172</v>
      </c>
      <c r="I29" s="3" t="s">
        <v>173</v>
      </c>
      <c r="J29" s="3" t="s">
        <v>174</v>
      </c>
      <c r="K29" s="3" t="s">
        <v>175</v>
      </c>
      <c r="L29" s="3" t="s">
        <v>176</v>
      </c>
      <c r="M29" s="3" t="s">
        <v>177</v>
      </c>
    </row>
    <row r="30" spans="3:13" ht="12.75" x14ac:dyDescent="0.2">
      <c r="C30" s="3" t="s">
        <v>178</v>
      </c>
      <c r="D30" s="3" t="s">
        <v>37</v>
      </c>
      <c r="E30" s="3" t="s">
        <v>37</v>
      </c>
      <c r="F30" s="3" t="s">
        <v>37</v>
      </c>
      <c r="G30" s="3" t="s">
        <v>179</v>
      </c>
      <c r="H30" s="3" t="s">
        <v>37</v>
      </c>
      <c r="I30" s="3" t="s">
        <v>180</v>
      </c>
      <c r="J30" s="3" t="s">
        <v>181</v>
      </c>
      <c r="K30" s="3" t="s">
        <v>182</v>
      </c>
      <c r="L30" s="3" t="s">
        <v>183</v>
      </c>
      <c r="M30" s="3" t="s">
        <v>184</v>
      </c>
    </row>
    <row r="31" spans="3:13" ht="12.75" x14ac:dyDescent="0.2">
      <c r="C31" s="3" t="s">
        <v>185</v>
      </c>
      <c r="D31" s="3" t="s">
        <v>37</v>
      </c>
      <c r="E31" s="3">
        <v>913</v>
      </c>
      <c r="F31" s="3" t="s">
        <v>186</v>
      </c>
      <c r="G31" s="3" t="s">
        <v>187</v>
      </c>
      <c r="H31" s="3" t="s">
        <v>188</v>
      </c>
      <c r="I31" s="3" t="s">
        <v>189</v>
      </c>
      <c r="J31" s="3" t="s">
        <v>190</v>
      </c>
      <c r="K31" s="3" t="s">
        <v>191</v>
      </c>
      <c r="L31" s="3" t="s">
        <v>192</v>
      </c>
      <c r="M31" s="3" t="s">
        <v>193</v>
      </c>
    </row>
    <row r="32" spans="3:13" ht="12.75" x14ac:dyDescent="0.2">
      <c r="C32" s="3" t="s">
        <v>194</v>
      </c>
      <c r="D32" s="3">
        <v>257</v>
      </c>
      <c r="E32" s="3" t="s">
        <v>195</v>
      </c>
      <c r="F32" s="3" t="s">
        <v>196</v>
      </c>
      <c r="G32" s="3" t="s">
        <v>197</v>
      </c>
      <c r="H32" s="3" t="s">
        <v>198</v>
      </c>
      <c r="I32" s="3">
        <v>393</v>
      </c>
      <c r="J32" s="3" t="s">
        <v>199</v>
      </c>
      <c r="K32" s="3">
        <v>133</v>
      </c>
      <c r="L32" s="3">
        <v>79</v>
      </c>
      <c r="M32" s="3">
        <v>43</v>
      </c>
    </row>
    <row r="33" spans="3:13" ht="12.75" x14ac:dyDescent="0.2">
      <c r="C33" s="3" t="s">
        <v>200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201</v>
      </c>
      <c r="L33" s="3" t="s">
        <v>202</v>
      </c>
      <c r="M33" s="3" t="s">
        <v>203</v>
      </c>
    </row>
    <row r="34" spans="3:13" ht="12.75" x14ac:dyDescent="0.2">
      <c r="C34" s="3" t="s">
        <v>204</v>
      </c>
      <c r="D34" s="3" t="s">
        <v>205</v>
      </c>
      <c r="E34" s="3" t="s">
        <v>206</v>
      </c>
      <c r="F34" s="3" t="s">
        <v>207</v>
      </c>
      <c r="G34" s="3" t="s">
        <v>208</v>
      </c>
      <c r="H34" s="3" t="s">
        <v>209</v>
      </c>
      <c r="I34" s="3" t="s">
        <v>210</v>
      </c>
      <c r="J34" s="3" t="s">
        <v>211</v>
      </c>
      <c r="K34" s="3" t="s">
        <v>212</v>
      </c>
      <c r="L34" s="3" t="s">
        <v>213</v>
      </c>
      <c r="M34" s="3" t="s">
        <v>214</v>
      </c>
    </row>
    <row r="35" spans="3:13" ht="12.75" x14ac:dyDescent="0.2">
      <c r="C35" s="3" t="s">
        <v>215</v>
      </c>
      <c r="D35" s="3" t="s">
        <v>216</v>
      </c>
      <c r="E35" s="3" t="s">
        <v>217</v>
      </c>
      <c r="F35" s="3" t="s">
        <v>218</v>
      </c>
      <c r="G35" s="3" t="s">
        <v>219</v>
      </c>
      <c r="H35" s="3" t="s">
        <v>220</v>
      </c>
      <c r="I35" s="3" t="s">
        <v>221</v>
      </c>
      <c r="J35" s="3" t="s">
        <v>222</v>
      </c>
      <c r="K35" s="3" t="s">
        <v>223</v>
      </c>
      <c r="L35" s="3" t="s">
        <v>224</v>
      </c>
      <c r="M35" s="3" t="s">
        <v>225</v>
      </c>
    </row>
    <row r="36" spans="3:13" ht="12.75" x14ac:dyDescent="0.2"/>
    <row r="37" spans="3:13" ht="12.75" x14ac:dyDescent="0.2">
      <c r="C37" s="3" t="s">
        <v>226</v>
      </c>
      <c r="D37" s="3">
        <v>918</v>
      </c>
      <c r="E37" s="3" t="s">
        <v>227</v>
      </c>
      <c r="F37" s="3" t="s">
        <v>228</v>
      </c>
      <c r="G37" s="3" t="s">
        <v>229</v>
      </c>
      <c r="H37" s="3" t="s">
        <v>230</v>
      </c>
      <c r="I37" s="3" t="s">
        <v>231</v>
      </c>
      <c r="J37" s="3" t="s">
        <v>232</v>
      </c>
      <c r="K37" s="3" t="s">
        <v>233</v>
      </c>
      <c r="L37" s="3" t="s">
        <v>234</v>
      </c>
      <c r="M37" s="3" t="s">
        <v>235</v>
      </c>
    </row>
    <row r="38" spans="3:13" ht="12.75" x14ac:dyDescent="0.2">
      <c r="C38" s="3" t="s">
        <v>236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237</v>
      </c>
      <c r="L38" s="3" t="s">
        <v>238</v>
      </c>
      <c r="M38" s="3" t="s">
        <v>239</v>
      </c>
    </row>
    <row r="39" spans="3:13" ht="12.75" x14ac:dyDescent="0.2">
      <c r="C39" s="3" t="s">
        <v>240</v>
      </c>
      <c r="D39" s="3" t="s">
        <v>241</v>
      </c>
      <c r="E39" s="3" t="s">
        <v>242</v>
      </c>
      <c r="F39" s="3" t="s">
        <v>243</v>
      </c>
      <c r="G39" s="3" t="s">
        <v>244</v>
      </c>
      <c r="H39" s="3" t="s">
        <v>245</v>
      </c>
      <c r="I39" s="3" t="s">
        <v>246</v>
      </c>
      <c r="J39" s="3" t="s">
        <v>247</v>
      </c>
      <c r="K39" s="3" t="s">
        <v>248</v>
      </c>
      <c r="L39" s="3" t="s">
        <v>249</v>
      </c>
      <c r="M39" s="3" t="s">
        <v>250</v>
      </c>
    </row>
    <row r="40" spans="3:13" ht="12.75" x14ac:dyDescent="0.2">
      <c r="C40" s="3" t="s">
        <v>251</v>
      </c>
      <c r="D40" s="3" t="s">
        <v>252</v>
      </c>
      <c r="E40" s="3" t="s">
        <v>253</v>
      </c>
      <c r="F40" s="3" t="s">
        <v>254</v>
      </c>
      <c r="G40" s="3" t="s">
        <v>255</v>
      </c>
      <c r="H40" s="3" t="s">
        <v>256</v>
      </c>
      <c r="I40" s="3" t="s">
        <v>257</v>
      </c>
      <c r="J40" s="3" t="s">
        <v>258</v>
      </c>
      <c r="K40" s="3" t="s">
        <v>259</v>
      </c>
      <c r="L40" s="3" t="s">
        <v>260</v>
      </c>
      <c r="M40" s="3" t="s">
        <v>261</v>
      </c>
    </row>
    <row r="41" spans="3:13" ht="12.75" x14ac:dyDescent="0.2"/>
    <row r="42" spans="3:13" ht="12.75" x14ac:dyDescent="0.2">
      <c r="C42" s="3" t="s">
        <v>262</v>
      </c>
      <c r="D42" s="3" t="s">
        <v>263</v>
      </c>
      <c r="E42" s="3" t="s">
        <v>264</v>
      </c>
      <c r="F42" s="3" t="s">
        <v>265</v>
      </c>
      <c r="G42" s="3" t="s">
        <v>266</v>
      </c>
      <c r="H42" s="3" t="s">
        <v>267</v>
      </c>
      <c r="I42" s="3" t="s">
        <v>268</v>
      </c>
      <c r="J42" s="3" t="s">
        <v>269</v>
      </c>
      <c r="K42" s="3" t="s">
        <v>270</v>
      </c>
      <c r="L42" s="3" t="s">
        <v>271</v>
      </c>
      <c r="M42" s="3" t="s">
        <v>272</v>
      </c>
    </row>
    <row r="43" spans="3:13" ht="12.75" x14ac:dyDescent="0.2">
      <c r="C43" s="3" t="s">
        <v>273</v>
      </c>
      <c r="D43" s="3" t="s">
        <v>274</v>
      </c>
      <c r="E43" s="3" t="s">
        <v>275</v>
      </c>
      <c r="F43" s="3" t="s">
        <v>276</v>
      </c>
      <c r="G43" s="3" t="s">
        <v>277</v>
      </c>
      <c r="H43" s="3" t="s">
        <v>278</v>
      </c>
      <c r="I43" s="3" t="s">
        <v>279</v>
      </c>
      <c r="J43" s="3" t="s">
        <v>280</v>
      </c>
      <c r="K43" s="3" t="s">
        <v>281</v>
      </c>
      <c r="L43" s="3" t="s">
        <v>282</v>
      </c>
      <c r="M43" s="3" t="s">
        <v>283</v>
      </c>
    </row>
    <row r="44" spans="3:13" ht="12.75" x14ac:dyDescent="0.2">
      <c r="C44" s="3" t="s">
        <v>284</v>
      </c>
      <c r="D44" s="3" t="s">
        <v>285</v>
      </c>
      <c r="E44" s="3" t="s">
        <v>286</v>
      </c>
      <c r="F44" s="3" t="s">
        <v>287</v>
      </c>
      <c r="G44" s="3" t="s">
        <v>288</v>
      </c>
      <c r="H44" s="3" t="s">
        <v>289</v>
      </c>
      <c r="I44" s="3" t="s">
        <v>290</v>
      </c>
      <c r="J44" s="3" t="s">
        <v>291</v>
      </c>
      <c r="K44" s="3" t="s">
        <v>292</v>
      </c>
      <c r="L44" s="3" t="s">
        <v>293</v>
      </c>
      <c r="M44" s="3" t="s">
        <v>294</v>
      </c>
    </row>
    <row r="45" spans="3:13" ht="12.75" x14ac:dyDescent="0.2">
      <c r="C45" s="3" t="s">
        <v>295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296</v>
      </c>
      <c r="D46" s="3">
        <v>-123</v>
      </c>
      <c r="E46" s="3" t="s">
        <v>297</v>
      </c>
      <c r="F46" s="3" t="s">
        <v>298</v>
      </c>
      <c r="G46" s="3" t="s">
        <v>299</v>
      </c>
      <c r="H46" s="3" t="s">
        <v>300</v>
      </c>
      <c r="I46" s="3" t="s">
        <v>301</v>
      </c>
      <c r="J46" s="3" t="s">
        <v>302</v>
      </c>
      <c r="K46" s="3" t="s">
        <v>303</v>
      </c>
      <c r="L46" s="3" t="s">
        <v>304</v>
      </c>
      <c r="M46" s="3" t="s">
        <v>305</v>
      </c>
    </row>
    <row r="47" spans="3:13" ht="12.75" x14ac:dyDescent="0.2">
      <c r="C47" s="3" t="s">
        <v>306</v>
      </c>
      <c r="D47" s="3" t="s">
        <v>307</v>
      </c>
      <c r="E47" s="3" t="s">
        <v>308</v>
      </c>
      <c r="F47" s="3" t="s">
        <v>309</v>
      </c>
      <c r="G47" s="3" t="s">
        <v>310</v>
      </c>
      <c r="H47" s="3" t="s">
        <v>311</v>
      </c>
      <c r="I47" s="3" t="s">
        <v>312</v>
      </c>
      <c r="J47" s="3" t="s">
        <v>313</v>
      </c>
      <c r="K47" s="3" t="s">
        <v>314</v>
      </c>
      <c r="L47" s="3" t="s">
        <v>315</v>
      </c>
      <c r="M47" s="3" t="s">
        <v>316</v>
      </c>
    </row>
    <row r="48" spans="3:13" ht="12.75" x14ac:dyDescent="0.2">
      <c r="C48" s="3" t="s">
        <v>317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318</v>
      </c>
      <c r="D49" s="3">
        <v>83</v>
      </c>
      <c r="E49" s="3">
        <v>129</v>
      </c>
      <c r="F49" s="3">
        <v>170</v>
      </c>
      <c r="G49" s="3">
        <v>215</v>
      </c>
      <c r="H49" s="3">
        <v>248</v>
      </c>
      <c r="I49" s="3">
        <v>292</v>
      </c>
      <c r="J49" s="3">
        <v>311</v>
      </c>
      <c r="K49" s="3">
        <v>788</v>
      </c>
      <c r="L49" s="3" t="s">
        <v>319</v>
      </c>
      <c r="M49" s="3" t="s">
        <v>320</v>
      </c>
    </row>
    <row r="50" spans="3:13" ht="12.75" x14ac:dyDescent="0.2">
      <c r="C50" s="3" t="s">
        <v>321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322</v>
      </c>
      <c r="D51" s="3" t="s">
        <v>323</v>
      </c>
      <c r="E51" s="3" t="s">
        <v>324</v>
      </c>
      <c r="F51" s="3" t="s">
        <v>325</v>
      </c>
      <c r="G51" s="3" t="s">
        <v>326</v>
      </c>
      <c r="H51" s="3" t="s">
        <v>327</v>
      </c>
      <c r="I51" s="3" t="s">
        <v>328</v>
      </c>
      <c r="J51" s="3" t="s">
        <v>329</v>
      </c>
      <c r="K51" s="3" t="s">
        <v>330</v>
      </c>
      <c r="L51" s="3" t="s">
        <v>331</v>
      </c>
      <c r="M51" s="3" t="s">
        <v>332</v>
      </c>
    </row>
    <row r="52" spans="3:13" ht="12.75" x14ac:dyDescent="0.2"/>
    <row r="53" spans="3:13" ht="12.75" x14ac:dyDescent="0.2">
      <c r="C53" s="3" t="s">
        <v>333</v>
      </c>
      <c r="D53" s="3" t="s">
        <v>157</v>
      </c>
      <c r="E53" s="3" t="s">
        <v>158</v>
      </c>
      <c r="F53" s="3" t="s">
        <v>159</v>
      </c>
      <c r="G53" s="3" t="s">
        <v>160</v>
      </c>
      <c r="H53" s="3" t="s">
        <v>161</v>
      </c>
      <c r="I53" s="3" t="s">
        <v>162</v>
      </c>
      <c r="J53" s="3" t="s">
        <v>163</v>
      </c>
      <c r="K53" s="3" t="s">
        <v>164</v>
      </c>
      <c r="L53" s="3" t="s">
        <v>165</v>
      </c>
      <c r="M53" s="3" t="s">
        <v>166</v>
      </c>
    </row>
    <row r="54" spans="3:13" ht="12.75" x14ac:dyDescent="0.2"/>
    <row r="55" spans="3:13" ht="12.75" x14ac:dyDescent="0.2">
      <c r="C55" s="3" t="s">
        <v>334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335</v>
      </c>
      <c r="D56" s="3" t="s">
        <v>336</v>
      </c>
      <c r="E56" s="3" t="s">
        <v>337</v>
      </c>
      <c r="F56" s="3" t="s">
        <v>338</v>
      </c>
      <c r="G56" s="3" t="s">
        <v>339</v>
      </c>
      <c r="H56" s="3" t="s">
        <v>340</v>
      </c>
      <c r="I56" s="3" t="s">
        <v>341</v>
      </c>
      <c r="J56" s="3" t="s">
        <v>342</v>
      </c>
      <c r="K56" s="3" t="s">
        <v>343</v>
      </c>
      <c r="L56" s="3" t="s">
        <v>344</v>
      </c>
      <c r="M56" s="3" t="s">
        <v>345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5972-E311-49EC-9AF4-764AB7A1A9CB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346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347</v>
      </c>
      <c r="D12" s="3" t="s">
        <v>348</v>
      </c>
      <c r="E12" s="3" t="s">
        <v>349</v>
      </c>
      <c r="F12" s="3" t="s">
        <v>350</v>
      </c>
      <c r="G12" s="3" t="s">
        <v>351</v>
      </c>
      <c r="H12" s="3" t="s">
        <v>352</v>
      </c>
      <c r="I12" s="3" t="s">
        <v>353</v>
      </c>
      <c r="J12" s="3" t="s">
        <v>354</v>
      </c>
      <c r="K12" s="3" t="s">
        <v>355</v>
      </c>
      <c r="L12" s="3" t="s">
        <v>356</v>
      </c>
      <c r="M12" s="3" t="s">
        <v>357</v>
      </c>
    </row>
    <row r="13" spans="3:13" x14ac:dyDescent="0.2">
      <c r="C13" s="3" t="s">
        <v>358</v>
      </c>
      <c r="D13" s="3" t="s">
        <v>359</v>
      </c>
      <c r="E13" s="3" t="s">
        <v>360</v>
      </c>
      <c r="F13" s="3" t="s">
        <v>361</v>
      </c>
      <c r="G13" s="3" t="s">
        <v>362</v>
      </c>
      <c r="H13" s="3" t="s">
        <v>363</v>
      </c>
      <c r="I13" s="3" t="s">
        <v>364</v>
      </c>
      <c r="J13" s="3" t="s">
        <v>365</v>
      </c>
      <c r="K13" s="3" t="s">
        <v>366</v>
      </c>
      <c r="L13" s="3" t="s">
        <v>367</v>
      </c>
      <c r="M13" s="3" t="s">
        <v>368</v>
      </c>
    </row>
    <row r="15" spans="3:13" x14ac:dyDescent="0.2">
      <c r="C15" s="3" t="s">
        <v>369</v>
      </c>
      <c r="D15" s="3" t="s">
        <v>370</v>
      </c>
      <c r="E15" s="3" t="s">
        <v>371</v>
      </c>
      <c r="F15" s="3" t="s">
        <v>372</v>
      </c>
      <c r="G15" s="3" t="s">
        <v>373</v>
      </c>
      <c r="H15" s="3" t="s">
        <v>374</v>
      </c>
      <c r="I15" s="3" t="s">
        <v>375</v>
      </c>
      <c r="J15" s="3" t="s">
        <v>376</v>
      </c>
      <c r="K15" s="3" t="s">
        <v>377</v>
      </c>
      <c r="L15" s="3" t="s">
        <v>378</v>
      </c>
      <c r="M15" s="3" t="s">
        <v>379</v>
      </c>
    </row>
    <row r="16" spans="3:13" x14ac:dyDescent="0.2">
      <c r="C16" s="3" t="s">
        <v>380</v>
      </c>
      <c r="D16" s="3" t="s">
        <v>381</v>
      </c>
      <c r="E16" s="3" t="s">
        <v>382</v>
      </c>
      <c r="F16" s="3" t="s">
        <v>383</v>
      </c>
      <c r="G16" s="3" t="s">
        <v>384</v>
      </c>
      <c r="H16" s="3" t="s">
        <v>385</v>
      </c>
      <c r="I16" s="3" t="s">
        <v>386</v>
      </c>
      <c r="J16" s="3" t="s">
        <v>387</v>
      </c>
      <c r="K16" s="3" t="s">
        <v>388</v>
      </c>
      <c r="L16" s="3" t="s">
        <v>389</v>
      </c>
      <c r="M16" s="3" t="s">
        <v>390</v>
      </c>
    </row>
    <row r="17" spans="3:13" x14ac:dyDescent="0.2">
      <c r="C17" s="3" t="s">
        <v>391</v>
      </c>
      <c r="D17" s="3" t="s">
        <v>392</v>
      </c>
      <c r="E17" s="3" t="s">
        <v>393</v>
      </c>
      <c r="F17" s="3" t="s">
        <v>394</v>
      </c>
      <c r="G17" s="3" t="s">
        <v>395</v>
      </c>
      <c r="H17" s="3" t="s">
        <v>396</v>
      </c>
      <c r="I17" s="3" t="s">
        <v>397</v>
      </c>
      <c r="J17" s="3" t="s">
        <v>394</v>
      </c>
      <c r="K17" s="3" t="s">
        <v>398</v>
      </c>
      <c r="L17" s="3" t="s">
        <v>394</v>
      </c>
      <c r="M17" s="3" t="s">
        <v>399</v>
      </c>
    </row>
    <row r="19" spans="3:13" x14ac:dyDescent="0.2">
      <c r="C19" s="3" t="s">
        <v>400</v>
      </c>
      <c r="D19" s="3" t="s">
        <v>401</v>
      </c>
      <c r="E19" s="3" t="s">
        <v>402</v>
      </c>
      <c r="F19" s="3" t="s">
        <v>403</v>
      </c>
      <c r="G19" s="3" t="s">
        <v>404</v>
      </c>
      <c r="H19" s="3" t="s">
        <v>405</v>
      </c>
      <c r="I19" s="3" t="s">
        <v>406</v>
      </c>
      <c r="J19" s="3" t="s">
        <v>407</v>
      </c>
      <c r="K19" s="3" t="s">
        <v>408</v>
      </c>
      <c r="L19" s="3" t="s">
        <v>409</v>
      </c>
      <c r="M19" s="3" t="s">
        <v>410</v>
      </c>
    </row>
    <row r="20" spans="3:13" x14ac:dyDescent="0.2">
      <c r="C20" s="3" t="s">
        <v>411</v>
      </c>
      <c r="D20" s="3" t="s">
        <v>412</v>
      </c>
      <c r="E20" s="3" t="s">
        <v>413</v>
      </c>
      <c r="F20" s="3" t="s">
        <v>414</v>
      </c>
      <c r="G20" s="3" t="s">
        <v>415</v>
      </c>
      <c r="H20" s="3" t="s">
        <v>416</v>
      </c>
      <c r="I20" s="3" t="s">
        <v>417</v>
      </c>
      <c r="J20" s="3" t="s">
        <v>418</v>
      </c>
      <c r="K20" s="3" t="s">
        <v>419</v>
      </c>
      <c r="L20" s="3" t="s">
        <v>420</v>
      </c>
      <c r="M20" s="3" t="s">
        <v>421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422</v>
      </c>
      <c r="D22" s="3" t="s">
        <v>423</v>
      </c>
      <c r="E22" s="3" t="s">
        <v>424</v>
      </c>
      <c r="F22" s="3" t="s">
        <v>425</v>
      </c>
      <c r="G22" s="3" t="s">
        <v>426</v>
      </c>
      <c r="H22" s="3">
        <v>809</v>
      </c>
      <c r="I22" s="3" t="s">
        <v>427</v>
      </c>
      <c r="J22" s="3" t="s">
        <v>428</v>
      </c>
      <c r="K22" s="3" t="s">
        <v>429</v>
      </c>
      <c r="L22" s="3" t="s">
        <v>430</v>
      </c>
      <c r="M22" s="3" t="s">
        <v>431</v>
      </c>
    </row>
    <row r="23" spans="3:13" x14ac:dyDescent="0.2">
      <c r="C23" s="3" t="s">
        <v>432</v>
      </c>
      <c r="D23" s="3" t="s">
        <v>412</v>
      </c>
      <c r="E23" s="3" t="s">
        <v>413</v>
      </c>
      <c r="F23" s="3" t="s">
        <v>433</v>
      </c>
      <c r="G23" s="3" t="s">
        <v>434</v>
      </c>
      <c r="H23" s="3" t="s">
        <v>435</v>
      </c>
      <c r="I23" s="3" t="s">
        <v>436</v>
      </c>
      <c r="J23" s="3" t="s">
        <v>437</v>
      </c>
      <c r="K23" s="3" t="s">
        <v>438</v>
      </c>
      <c r="L23" s="3" t="s">
        <v>439</v>
      </c>
      <c r="M23" s="3" t="s">
        <v>440</v>
      </c>
    </row>
    <row r="24" spans="3:13" x14ac:dyDescent="0.2">
      <c r="C24" s="3" t="s">
        <v>441</v>
      </c>
      <c r="D24" s="3" t="s">
        <v>442</v>
      </c>
      <c r="E24" s="3" t="s">
        <v>443</v>
      </c>
      <c r="F24" s="3" t="s">
        <v>444</v>
      </c>
      <c r="G24" s="3" t="s">
        <v>445</v>
      </c>
      <c r="H24" s="3" t="s">
        <v>446</v>
      </c>
      <c r="I24" s="3" t="s">
        <v>447</v>
      </c>
      <c r="J24" s="3" t="s">
        <v>448</v>
      </c>
      <c r="K24" s="3" t="s">
        <v>449</v>
      </c>
      <c r="L24" s="3" t="s">
        <v>450</v>
      </c>
      <c r="M24" s="3" t="s">
        <v>451</v>
      </c>
    </row>
    <row r="26" spans="3:13" x14ac:dyDescent="0.2">
      <c r="C26" s="3" t="s">
        <v>452</v>
      </c>
      <c r="D26" s="3" t="s">
        <v>453</v>
      </c>
      <c r="E26" s="3" t="s">
        <v>454</v>
      </c>
      <c r="F26" s="3" t="s">
        <v>455</v>
      </c>
      <c r="G26" s="3" t="s">
        <v>456</v>
      </c>
      <c r="H26" s="3" t="s">
        <v>457</v>
      </c>
      <c r="I26" s="3" t="s">
        <v>458</v>
      </c>
      <c r="J26" s="3" t="s">
        <v>459</v>
      </c>
      <c r="K26" s="3" t="s">
        <v>460</v>
      </c>
      <c r="L26" s="3" t="s">
        <v>461</v>
      </c>
      <c r="M26" s="3" t="s">
        <v>462</v>
      </c>
    </row>
    <row r="27" spans="3:13" x14ac:dyDescent="0.2">
      <c r="C27" s="3" t="s">
        <v>463</v>
      </c>
      <c r="D27" s="3" t="s">
        <v>464</v>
      </c>
      <c r="E27" s="3" t="s">
        <v>465</v>
      </c>
      <c r="F27" s="3" t="s">
        <v>466</v>
      </c>
      <c r="G27" s="3" t="s">
        <v>467</v>
      </c>
      <c r="H27" s="3" t="s">
        <v>468</v>
      </c>
      <c r="I27" s="3" t="s">
        <v>469</v>
      </c>
      <c r="J27" s="3" t="s">
        <v>470</v>
      </c>
      <c r="K27" s="3" t="s">
        <v>471</v>
      </c>
      <c r="L27" s="3" t="s">
        <v>472</v>
      </c>
      <c r="M27" s="3" t="s">
        <v>473</v>
      </c>
    </row>
    <row r="28" spans="3:13" x14ac:dyDescent="0.2">
      <c r="C28" s="3" t="s">
        <v>474</v>
      </c>
      <c r="D28" s="3" t="s">
        <v>475</v>
      </c>
      <c r="E28" s="3" t="s">
        <v>476</v>
      </c>
      <c r="F28" s="3" t="s">
        <v>477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478</v>
      </c>
      <c r="D29" s="3" t="s">
        <v>479</v>
      </c>
      <c r="E29" s="3" t="s">
        <v>480</v>
      </c>
      <c r="F29" s="3" t="s">
        <v>481</v>
      </c>
      <c r="G29" s="3" t="s">
        <v>482</v>
      </c>
      <c r="H29" s="3" t="s">
        <v>483</v>
      </c>
      <c r="I29" s="3" t="s">
        <v>484</v>
      </c>
      <c r="J29" s="3" t="s">
        <v>485</v>
      </c>
      <c r="K29" s="3" t="s">
        <v>486</v>
      </c>
      <c r="L29" s="3" t="s">
        <v>487</v>
      </c>
      <c r="M29" s="3" t="s">
        <v>488</v>
      </c>
    </row>
    <row r="30" spans="3:13" x14ac:dyDescent="0.2">
      <c r="C30" s="3" t="s">
        <v>489</v>
      </c>
      <c r="D30" s="3" t="s">
        <v>490</v>
      </c>
      <c r="E30" s="3" t="s">
        <v>491</v>
      </c>
      <c r="F30" s="3" t="s">
        <v>492</v>
      </c>
      <c r="G30" s="3" t="s">
        <v>493</v>
      </c>
      <c r="H30" s="3" t="s">
        <v>494</v>
      </c>
      <c r="I30" s="3" t="s">
        <v>237</v>
      </c>
      <c r="J30" s="3" t="s">
        <v>495</v>
      </c>
      <c r="K30" s="3" t="s">
        <v>496</v>
      </c>
      <c r="L30" s="3" t="s">
        <v>497</v>
      </c>
      <c r="M30" s="3" t="s">
        <v>498</v>
      </c>
    </row>
    <row r="32" spans="3:13" x14ac:dyDescent="0.2">
      <c r="C32" s="3" t="s">
        <v>499</v>
      </c>
      <c r="D32" s="3">
        <v>-52</v>
      </c>
      <c r="E32" s="3">
        <v>-46</v>
      </c>
      <c r="F32" s="3">
        <v>-133</v>
      </c>
      <c r="G32" s="3">
        <v>-45</v>
      </c>
      <c r="H32" s="3">
        <v>-33</v>
      </c>
      <c r="I32" s="3">
        <v>-44</v>
      </c>
      <c r="J32" s="3">
        <v>-19</v>
      </c>
      <c r="K32" s="3">
        <v>-53</v>
      </c>
      <c r="L32" s="3">
        <v>-11</v>
      </c>
      <c r="M32" s="3">
        <v>709</v>
      </c>
    </row>
    <row r="33" spans="3:13" x14ac:dyDescent="0.2">
      <c r="C33" s="3" t="s">
        <v>500</v>
      </c>
      <c r="D33" s="3" t="s">
        <v>501</v>
      </c>
      <c r="E33" s="3" t="s">
        <v>502</v>
      </c>
      <c r="F33" s="3" t="s">
        <v>503</v>
      </c>
      <c r="G33" s="3" t="s">
        <v>504</v>
      </c>
      <c r="H33" s="3" t="s">
        <v>505</v>
      </c>
      <c r="I33" s="3" t="s">
        <v>506</v>
      </c>
      <c r="J33" s="3" t="s">
        <v>507</v>
      </c>
      <c r="K33" s="3" t="s">
        <v>508</v>
      </c>
      <c r="L33" s="3" t="s">
        <v>509</v>
      </c>
      <c r="M33" s="3" t="s">
        <v>510</v>
      </c>
    </row>
    <row r="35" spans="3:13" x14ac:dyDescent="0.2">
      <c r="C35" s="3" t="s">
        <v>511</v>
      </c>
      <c r="D35" s="3" t="s">
        <v>512</v>
      </c>
      <c r="E35" s="3" t="s">
        <v>513</v>
      </c>
      <c r="F35" s="3" t="s">
        <v>514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515</v>
      </c>
      <c r="D36" s="3" t="s">
        <v>516</v>
      </c>
      <c r="E36" s="3" t="s">
        <v>517</v>
      </c>
      <c r="F36" s="3" t="s">
        <v>518</v>
      </c>
      <c r="G36" s="3" t="s">
        <v>504</v>
      </c>
      <c r="H36" s="3" t="s">
        <v>505</v>
      </c>
      <c r="I36" s="3" t="s">
        <v>506</v>
      </c>
      <c r="J36" s="3" t="s">
        <v>507</v>
      </c>
      <c r="K36" s="3" t="s">
        <v>508</v>
      </c>
      <c r="L36" s="3" t="s">
        <v>509</v>
      </c>
      <c r="M36" s="3" t="s">
        <v>510</v>
      </c>
    </row>
    <row r="38" spans="3:13" x14ac:dyDescent="0.2">
      <c r="C38" s="3" t="s">
        <v>519</v>
      </c>
      <c r="D38" s="3">
        <v>0.47</v>
      </c>
      <c r="E38" s="3">
        <v>0.56000000000000005</v>
      </c>
      <c r="F38" s="3">
        <v>0.43</v>
      </c>
      <c r="G38" s="3">
        <v>0.43</v>
      </c>
      <c r="H38" s="3">
        <v>0.38</v>
      </c>
      <c r="I38" s="3">
        <v>0.5</v>
      </c>
      <c r="J38" s="3">
        <v>0.76</v>
      </c>
      <c r="K38" s="3">
        <v>0.56999999999999995</v>
      </c>
      <c r="L38" s="3">
        <v>0.7</v>
      </c>
      <c r="M38" s="3">
        <v>1.32</v>
      </c>
    </row>
    <row r="39" spans="3:13" x14ac:dyDescent="0.2">
      <c r="C39" s="3" t="s">
        <v>520</v>
      </c>
      <c r="D39" s="3">
        <v>0.46</v>
      </c>
      <c r="E39" s="3">
        <v>0.55000000000000004</v>
      </c>
      <c r="F39" s="3">
        <v>0.42</v>
      </c>
      <c r="G39" s="3">
        <v>0.43</v>
      </c>
      <c r="H39" s="3">
        <v>0.38</v>
      </c>
      <c r="I39" s="3">
        <v>0.5</v>
      </c>
      <c r="J39" s="3">
        <v>0.75</v>
      </c>
      <c r="K39" s="3">
        <v>0.56999999999999995</v>
      </c>
      <c r="L39" s="3">
        <v>0.69</v>
      </c>
      <c r="M39" s="3">
        <v>1.31</v>
      </c>
    </row>
    <row r="40" spans="3:13" x14ac:dyDescent="0.2">
      <c r="C40" s="3" t="s">
        <v>521</v>
      </c>
      <c r="D40" s="3" t="s">
        <v>522</v>
      </c>
      <c r="E40" s="3" t="s">
        <v>523</v>
      </c>
      <c r="F40" s="3" t="s">
        <v>524</v>
      </c>
      <c r="G40" s="3" t="s">
        <v>525</v>
      </c>
      <c r="H40" s="3" t="s">
        <v>526</v>
      </c>
      <c r="I40" s="3" t="s">
        <v>527</v>
      </c>
      <c r="J40" s="3" t="s">
        <v>528</v>
      </c>
      <c r="K40" s="3" t="s">
        <v>529</v>
      </c>
      <c r="L40" s="3" t="s">
        <v>530</v>
      </c>
      <c r="M40" s="3" t="s">
        <v>531</v>
      </c>
    </row>
    <row r="41" spans="3:13" x14ac:dyDescent="0.2">
      <c r="C41" s="3" t="s">
        <v>532</v>
      </c>
      <c r="D41" s="3" t="s">
        <v>533</v>
      </c>
      <c r="E41" s="3" t="s">
        <v>534</v>
      </c>
      <c r="F41" s="3" t="s">
        <v>535</v>
      </c>
      <c r="G41" s="3" t="s">
        <v>536</v>
      </c>
      <c r="H41" s="3" t="s">
        <v>537</v>
      </c>
      <c r="I41" s="3" t="s">
        <v>538</v>
      </c>
      <c r="J41" s="3" t="s">
        <v>539</v>
      </c>
      <c r="K41" s="3" t="s">
        <v>540</v>
      </c>
      <c r="L41" s="3" t="s">
        <v>541</v>
      </c>
      <c r="M41" s="3" t="s">
        <v>542</v>
      </c>
    </row>
    <row r="43" spans="3:13" x14ac:dyDescent="0.2">
      <c r="C43" s="3" t="s">
        <v>543</v>
      </c>
      <c r="D43" s="3" t="s">
        <v>544</v>
      </c>
      <c r="E43" s="3" t="s">
        <v>545</v>
      </c>
      <c r="F43" s="3" t="s">
        <v>546</v>
      </c>
      <c r="G43" s="3" t="s">
        <v>547</v>
      </c>
      <c r="H43" s="3" t="s">
        <v>548</v>
      </c>
      <c r="I43" s="3" t="s">
        <v>549</v>
      </c>
      <c r="J43" s="3" t="s">
        <v>550</v>
      </c>
      <c r="K43" s="3" t="s">
        <v>551</v>
      </c>
      <c r="L43" s="3" t="s">
        <v>552</v>
      </c>
      <c r="M43" s="3" t="s">
        <v>553</v>
      </c>
    </row>
    <row r="44" spans="3:13" x14ac:dyDescent="0.2">
      <c r="C44" s="3" t="s">
        <v>554</v>
      </c>
      <c r="D44" s="3" t="s">
        <v>442</v>
      </c>
      <c r="E44" s="3" t="s">
        <v>443</v>
      </c>
      <c r="F44" s="3" t="s">
        <v>555</v>
      </c>
      <c r="G44" s="3" t="s">
        <v>556</v>
      </c>
      <c r="H44" s="3" t="s">
        <v>557</v>
      </c>
      <c r="I44" s="3" t="s">
        <v>558</v>
      </c>
      <c r="J44" s="3" t="s">
        <v>559</v>
      </c>
      <c r="K44" s="3" t="s">
        <v>560</v>
      </c>
      <c r="L44" s="3" t="s">
        <v>561</v>
      </c>
      <c r="M44" s="3" t="s">
        <v>562</v>
      </c>
    </row>
    <row r="46" spans="3:13" x14ac:dyDescent="0.2">
      <c r="C46" s="3" t="s">
        <v>563</v>
      </c>
      <c r="D46" s="3" t="s">
        <v>348</v>
      </c>
      <c r="E46" s="3" t="s">
        <v>349</v>
      </c>
      <c r="F46" s="3" t="s">
        <v>350</v>
      </c>
      <c r="G46" s="3" t="s">
        <v>351</v>
      </c>
      <c r="H46" s="3" t="s">
        <v>352</v>
      </c>
      <c r="I46" s="3" t="s">
        <v>353</v>
      </c>
      <c r="J46" s="3" t="s">
        <v>354</v>
      </c>
      <c r="K46" s="3" t="s">
        <v>355</v>
      </c>
      <c r="L46" s="3" t="s">
        <v>356</v>
      </c>
      <c r="M46" s="3" t="s">
        <v>357</v>
      </c>
    </row>
    <row r="47" spans="3:13" x14ac:dyDescent="0.2">
      <c r="C47" s="3" t="s">
        <v>564</v>
      </c>
      <c r="D47" s="3" t="s">
        <v>442</v>
      </c>
      <c r="E47" s="3" t="s">
        <v>443</v>
      </c>
      <c r="F47" s="3" t="s">
        <v>444</v>
      </c>
      <c r="G47" s="3" t="s">
        <v>445</v>
      </c>
      <c r="H47" s="3" t="s">
        <v>446</v>
      </c>
      <c r="I47" s="3" t="s">
        <v>447</v>
      </c>
      <c r="J47" s="3" t="s">
        <v>448</v>
      </c>
      <c r="K47" s="3" t="s">
        <v>449</v>
      </c>
      <c r="L47" s="3" t="s">
        <v>450</v>
      </c>
      <c r="M47" s="3" t="s">
        <v>451</v>
      </c>
    </row>
    <row r="48" spans="3:13" x14ac:dyDescent="0.2">
      <c r="C48" s="3" t="s">
        <v>565</v>
      </c>
      <c r="D48" s="3" t="s">
        <v>442</v>
      </c>
      <c r="E48" s="3" t="s">
        <v>443</v>
      </c>
      <c r="F48" s="3" t="s">
        <v>555</v>
      </c>
      <c r="G48" s="3" t="s">
        <v>556</v>
      </c>
      <c r="H48" s="3" t="s">
        <v>557</v>
      </c>
      <c r="I48" s="3" t="s">
        <v>558</v>
      </c>
      <c r="J48" s="3" t="s">
        <v>559</v>
      </c>
      <c r="K48" s="3" t="s">
        <v>560</v>
      </c>
      <c r="L48" s="3" t="s">
        <v>561</v>
      </c>
      <c r="M48" s="3" t="s">
        <v>562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BC3-5022-486B-964A-59E40B9AB3B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566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500</v>
      </c>
      <c r="D12" s="3" t="s">
        <v>501</v>
      </c>
      <c r="E12" s="3" t="s">
        <v>502</v>
      </c>
      <c r="F12" s="3" t="s">
        <v>503</v>
      </c>
      <c r="G12" s="3" t="s">
        <v>504</v>
      </c>
      <c r="H12" s="3" t="s">
        <v>505</v>
      </c>
      <c r="I12" s="3" t="s">
        <v>506</v>
      </c>
      <c r="J12" s="3" t="s">
        <v>507</v>
      </c>
      <c r="K12" s="3" t="s">
        <v>508</v>
      </c>
      <c r="L12" s="3" t="s">
        <v>509</v>
      </c>
      <c r="M12" s="3" t="s">
        <v>510</v>
      </c>
    </row>
    <row r="13" spans="3:13" x14ac:dyDescent="0.2">
      <c r="C13" s="3" t="s">
        <v>567</v>
      </c>
      <c r="D13" s="3" t="s">
        <v>568</v>
      </c>
      <c r="E13" s="3" t="s">
        <v>569</v>
      </c>
      <c r="F13" s="3" t="s">
        <v>570</v>
      </c>
      <c r="G13" s="3" t="s">
        <v>571</v>
      </c>
      <c r="H13" s="3" t="s">
        <v>572</v>
      </c>
      <c r="I13" s="3" t="s">
        <v>573</v>
      </c>
      <c r="J13" s="3" t="s">
        <v>574</v>
      </c>
      <c r="K13" s="3" t="s">
        <v>575</v>
      </c>
      <c r="L13" s="3" t="s">
        <v>576</v>
      </c>
      <c r="M13" s="3" t="s">
        <v>577</v>
      </c>
    </row>
    <row r="14" spans="3:13" x14ac:dyDescent="0.2">
      <c r="C14" s="3" t="s">
        <v>578</v>
      </c>
      <c r="D14" s="3" t="s">
        <v>579</v>
      </c>
      <c r="E14" s="3" t="s">
        <v>580</v>
      </c>
      <c r="F14" s="3" t="s">
        <v>581</v>
      </c>
      <c r="G14" s="3" t="s">
        <v>582</v>
      </c>
      <c r="H14" s="3" t="s">
        <v>583</v>
      </c>
      <c r="I14" s="3" t="s">
        <v>584</v>
      </c>
      <c r="J14" s="3" t="s">
        <v>585</v>
      </c>
      <c r="K14" s="3" t="s">
        <v>586</v>
      </c>
      <c r="L14" s="3" t="s">
        <v>587</v>
      </c>
      <c r="M14" s="3" t="s">
        <v>588</v>
      </c>
    </row>
    <row r="15" spans="3:13" x14ac:dyDescent="0.2">
      <c r="C15" s="3" t="s">
        <v>589</v>
      </c>
      <c r="D15" s="3" t="s">
        <v>590</v>
      </c>
      <c r="E15" s="3" t="s">
        <v>591</v>
      </c>
      <c r="F15" s="3" t="s">
        <v>592</v>
      </c>
      <c r="G15" s="3" t="s">
        <v>593</v>
      </c>
      <c r="H15" s="3" t="s">
        <v>594</v>
      </c>
      <c r="I15" s="3" t="s">
        <v>595</v>
      </c>
      <c r="J15" s="3" t="s">
        <v>596</v>
      </c>
      <c r="K15" s="3" t="s">
        <v>597</v>
      </c>
      <c r="L15" s="3" t="s">
        <v>598</v>
      </c>
      <c r="M15" s="3" t="s">
        <v>599</v>
      </c>
    </row>
    <row r="16" spans="3:13" x14ac:dyDescent="0.2">
      <c r="C16" s="3" t="s">
        <v>600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601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602</v>
      </c>
      <c r="D18" s="3" t="s">
        <v>603</v>
      </c>
      <c r="E18" s="3" t="s">
        <v>604</v>
      </c>
      <c r="F18" s="3" t="s">
        <v>605</v>
      </c>
      <c r="G18" s="3" t="s">
        <v>606</v>
      </c>
      <c r="H18" s="3" t="s">
        <v>607</v>
      </c>
      <c r="I18" s="3" t="s">
        <v>608</v>
      </c>
      <c r="J18" s="3" t="s">
        <v>609</v>
      </c>
      <c r="K18" s="3" t="s">
        <v>610</v>
      </c>
      <c r="L18" s="3" t="s">
        <v>611</v>
      </c>
      <c r="M18" s="3" t="s">
        <v>612</v>
      </c>
    </row>
    <row r="19" spans="3:13" x14ac:dyDescent="0.2">
      <c r="C19" s="3" t="s">
        <v>613</v>
      </c>
      <c r="D19" s="3" t="s">
        <v>614</v>
      </c>
      <c r="E19" s="3" t="s">
        <v>615</v>
      </c>
      <c r="F19" s="3" t="s">
        <v>616</v>
      </c>
      <c r="G19" s="3" t="s">
        <v>617</v>
      </c>
      <c r="H19" s="3" t="s">
        <v>618</v>
      </c>
      <c r="I19" s="3" t="s">
        <v>619</v>
      </c>
      <c r="J19" s="3" t="s">
        <v>620</v>
      </c>
      <c r="K19" s="3" t="s">
        <v>621</v>
      </c>
      <c r="L19" s="3" t="s">
        <v>622</v>
      </c>
      <c r="M19" s="3" t="s">
        <v>623</v>
      </c>
    </row>
    <row r="20" spans="3:13" x14ac:dyDescent="0.2">
      <c r="C20" s="3" t="s">
        <v>624</v>
      </c>
      <c r="D20" s="3" t="s">
        <v>625</v>
      </c>
      <c r="E20" s="3" t="s">
        <v>626</v>
      </c>
      <c r="F20" s="3" t="s">
        <v>627</v>
      </c>
      <c r="G20" s="3" t="s">
        <v>628</v>
      </c>
      <c r="H20" s="3" t="s">
        <v>629</v>
      </c>
      <c r="I20" s="3" t="s">
        <v>630</v>
      </c>
      <c r="J20" s="3" t="s">
        <v>631</v>
      </c>
      <c r="K20" s="3" t="s">
        <v>632</v>
      </c>
      <c r="L20" s="3" t="s">
        <v>633</v>
      </c>
      <c r="M20" s="3" t="s">
        <v>634</v>
      </c>
    </row>
    <row r="22" spans="3:13" x14ac:dyDescent="0.2">
      <c r="C22" s="3" t="s">
        <v>635</v>
      </c>
      <c r="D22" s="3" t="s">
        <v>636</v>
      </c>
      <c r="E22" s="3" t="s">
        <v>637</v>
      </c>
      <c r="F22" s="3" t="s">
        <v>638</v>
      </c>
      <c r="G22" s="3" t="s">
        <v>639</v>
      </c>
      <c r="H22" s="3" t="s">
        <v>640</v>
      </c>
      <c r="I22" s="3" t="s">
        <v>641</v>
      </c>
      <c r="J22" s="3" t="s">
        <v>642</v>
      </c>
      <c r="K22" s="3" t="s">
        <v>643</v>
      </c>
      <c r="L22" s="3" t="s">
        <v>644</v>
      </c>
      <c r="M22" s="3" t="s">
        <v>645</v>
      </c>
    </row>
    <row r="23" spans="3:13" x14ac:dyDescent="0.2">
      <c r="C23" s="3" t="s">
        <v>646</v>
      </c>
      <c r="D23" s="3" t="s">
        <v>3</v>
      </c>
      <c r="E23" s="3" t="s">
        <v>647</v>
      </c>
      <c r="F23" s="3" t="s">
        <v>648</v>
      </c>
      <c r="G23" s="3">
        <v>-71</v>
      </c>
      <c r="H23" s="3" t="s">
        <v>3</v>
      </c>
      <c r="I23" s="3" t="s">
        <v>3</v>
      </c>
      <c r="J23" s="3" t="s">
        <v>649</v>
      </c>
      <c r="K23" s="3" t="s">
        <v>650</v>
      </c>
      <c r="L23" s="3" t="s">
        <v>651</v>
      </c>
      <c r="M23" s="3" t="s">
        <v>652</v>
      </c>
    </row>
    <row r="24" spans="3:13" x14ac:dyDescent="0.2">
      <c r="C24" s="3" t="s">
        <v>653</v>
      </c>
      <c r="D24" s="3" t="s">
        <v>654</v>
      </c>
      <c r="E24" s="3" t="s">
        <v>655</v>
      </c>
      <c r="F24" s="3" t="s">
        <v>656</v>
      </c>
      <c r="G24" s="3" t="s">
        <v>657</v>
      </c>
      <c r="H24" s="3" t="s">
        <v>658</v>
      </c>
      <c r="I24" s="3" t="s">
        <v>659</v>
      </c>
      <c r="J24" s="3" t="s">
        <v>660</v>
      </c>
      <c r="K24" s="3" t="s">
        <v>661</v>
      </c>
      <c r="L24" s="3" t="s">
        <v>662</v>
      </c>
      <c r="M24" s="3" t="s">
        <v>663</v>
      </c>
    </row>
    <row r="25" spans="3:13" x14ac:dyDescent="0.2">
      <c r="C25" s="3" t="s">
        <v>664</v>
      </c>
      <c r="D25" s="3" t="s">
        <v>665</v>
      </c>
      <c r="E25" s="3" t="s">
        <v>666</v>
      </c>
      <c r="F25" s="3" t="s">
        <v>667</v>
      </c>
      <c r="G25" s="3" t="s">
        <v>668</v>
      </c>
      <c r="H25" s="3" t="s">
        <v>669</v>
      </c>
      <c r="I25" s="3" t="s">
        <v>670</v>
      </c>
      <c r="J25" s="3" t="s">
        <v>671</v>
      </c>
      <c r="K25" s="3" t="s">
        <v>672</v>
      </c>
      <c r="L25" s="3" t="s">
        <v>673</v>
      </c>
      <c r="M25" s="3" t="s">
        <v>674</v>
      </c>
    </row>
    <row r="27" spans="3:13" x14ac:dyDescent="0.2">
      <c r="C27" s="3" t="s">
        <v>675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676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677</v>
      </c>
      <c r="D29" s="3" t="s">
        <v>3</v>
      </c>
      <c r="E29" s="3" t="s">
        <v>678</v>
      </c>
      <c r="F29" s="3" t="s">
        <v>679</v>
      </c>
      <c r="G29" s="3" t="s">
        <v>680</v>
      </c>
      <c r="H29" s="3">
        <v>701</v>
      </c>
      <c r="I29" s="3">
        <v>195</v>
      </c>
      <c r="J29" s="3">
        <v>335</v>
      </c>
      <c r="K29" s="3" t="s">
        <v>681</v>
      </c>
      <c r="L29" s="3" t="s">
        <v>682</v>
      </c>
      <c r="M29" s="3" t="s">
        <v>683</v>
      </c>
    </row>
    <row r="30" spans="3:13" x14ac:dyDescent="0.2">
      <c r="C30" s="3" t="s">
        <v>684</v>
      </c>
      <c r="D30" s="3" t="s">
        <v>685</v>
      </c>
      <c r="E30" s="3" t="s">
        <v>686</v>
      </c>
      <c r="F30" s="3" t="s">
        <v>687</v>
      </c>
      <c r="G30" s="3" t="s">
        <v>688</v>
      </c>
      <c r="H30" s="3" t="s">
        <v>689</v>
      </c>
      <c r="I30" s="3" t="s">
        <v>690</v>
      </c>
      <c r="J30" s="3" t="s">
        <v>691</v>
      </c>
      <c r="K30" s="3" t="s">
        <v>692</v>
      </c>
      <c r="L30" s="3" t="s">
        <v>693</v>
      </c>
      <c r="M30" s="3" t="s">
        <v>694</v>
      </c>
    </row>
    <row r="31" spans="3:13" x14ac:dyDescent="0.2">
      <c r="C31" s="3" t="s">
        <v>695</v>
      </c>
      <c r="D31" s="3" t="s">
        <v>3</v>
      </c>
      <c r="E31" s="3" t="s">
        <v>3</v>
      </c>
      <c r="F31" s="3" t="s">
        <v>3</v>
      </c>
      <c r="G31" s="3" t="s">
        <v>696</v>
      </c>
      <c r="H31" s="3" t="s">
        <v>3</v>
      </c>
      <c r="I31" s="3" t="s">
        <v>3</v>
      </c>
      <c r="J31" s="3" t="s">
        <v>697</v>
      </c>
      <c r="K31" s="3" t="s">
        <v>698</v>
      </c>
      <c r="L31" s="3" t="s">
        <v>699</v>
      </c>
      <c r="M31" s="3" t="s">
        <v>3</v>
      </c>
    </row>
    <row r="32" spans="3:13" x14ac:dyDescent="0.2">
      <c r="C32" s="3" t="s">
        <v>700</v>
      </c>
      <c r="D32" s="3" t="s">
        <v>701</v>
      </c>
      <c r="E32" s="3" t="s">
        <v>702</v>
      </c>
      <c r="F32" s="3" t="s">
        <v>703</v>
      </c>
      <c r="G32" s="3" t="s">
        <v>704</v>
      </c>
      <c r="H32" s="3" t="s">
        <v>705</v>
      </c>
      <c r="I32" s="3" t="s">
        <v>706</v>
      </c>
      <c r="J32" s="3" t="s">
        <v>707</v>
      </c>
      <c r="K32" s="3" t="s">
        <v>708</v>
      </c>
      <c r="L32" s="3" t="s">
        <v>709</v>
      </c>
      <c r="M32" s="3" t="s">
        <v>710</v>
      </c>
    </row>
    <row r="33" spans="3:13" x14ac:dyDescent="0.2">
      <c r="C33" s="3" t="s">
        <v>711</v>
      </c>
      <c r="D33" s="3">
        <v>-154</v>
      </c>
      <c r="E33" s="3" t="s">
        <v>712</v>
      </c>
      <c r="F33" s="3" t="s">
        <v>713</v>
      </c>
      <c r="G33" s="3" t="s">
        <v>714</v>
      </c>
      <c r="H33" s="3" t="s">
        <v>715</v>
      </c>
      <c r="I33" s="3" t="s">
        <v>716</v>
      </c>
      <c r="J33" s="3" t="s">
        <v>717</v>
      </c>
      <c r="K33" s="3" t="s">
        <v>718</v>
      </c>
      <c r="L33" s="3" t="s">
        <v>719</v>
      </c>
      <c r="M33" s="3" t="s">
        <v>720</v>
      </c>
    </row>
    <row r="35" spans="3:13" x14ac:dyDescent="0.2">
      <c r="C35" s="3" t="s">
        <v>721</v>
      </c>
      <c r="D35" s="3" t="s">
        <v>722</v>
      </c>
      <c r="E35" s="3" t="s">
        <v>723</v>
      </c>
      <c r="F35" s="3" t="s">
        <v>724</v>
      </c>
      <c r="G35" s="3" t="s">
        <v>725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726</v>
      </c>
      <c r="D36" s="3">
        <v>-109</v>
      </c>
      <c r="E36" s="3" t="s">
        <v>727</v>
      </c>
      <c r="F36" s="3" t="s">
        <v>728</v>
      </c>
      <c r="G36" s="3" t="s">
        <v>729</v>
      </c>
      <c r="H36" s="3">
        <v>-521</v>
      </c>
      <c r="I36" s="3" t="s">
        <v>730</v>
      </c>
      <c r="J36" s="3">
        <v>78</v>
      </c>
      <c r="K36" s="3" t="s">
        <v>731</v>
      </c>
      <c r="L36" s="3" t="s">
        <v>732</v>
      </c>
      <c r="M36" s="3" t="s">
        <v>733</v>
      </c>
    </row>
    <row r="37" spans="3:13" x14ac:dyDescent="0.2">
      <c r="C37" s="3" t="s">
        <v>734</v>
      </c>
      <c r="D37" s="3" t="s">
        <v>735</v>
      </c>
      <c r="E37" s="3" t="s">
        <v>736</v>
      </c>
      <c r="F37" s="3" t="s">
        <v>737</v>
      </c>
      <c r="G37" s="3" t="s">
        <v>738</v>
      </c>
      <c r="H37" s="3" t="s">
        <v>739</v>
      </c>
      <c r="I37" s="3" t="s">
        <v>740</v>
      </c>
      <c r="J37" s="3" t="s">
        <v>741</v>
      </c>
      <c r="K37" s="3" t="s">
        <v>742</v>
      </c>
      <c r="L37" s="3" t="s">
        <v>743</v>
      </c>
      <c r="M37" s="3" t="s">
        <v>744</v>
      </c>
    </row>
    <row r="38" spans="3:13" x14ac:dyDescent="0.2">
      <c r="C38" s="3" t="s">
        <v>745</v>
      </c>
      <c r="D38" s="3" t="s">
        <v>723</v>
      </c>
      <c r="E38" s="3" t="s">
        <v>724</v>
      </c>
      <c r="F38" s="3" t="s">
        <v>725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746</v>
      </c>
      <c r="D40" s="3" t="s">
        <v>747</v>
      </c>
      <c r="E40" s="3" t="s">
        <v>748</v>
      </c>
      <c r="F40" s="3" t="s">
        <v>749</v>
      </c>
      <c r="G40" s="3" t="s">
        <v>750</v>
      </c>
      <c r="H40" s="3" t="s">
        <v>751</v>
      </c>
      <c r="I40" s="3" t="s">
        <v>752</v>
      </c>
      <c r="J40" s="3" t="s">
        <v>753</v>
      </c>
      <c r="K40" s="3" t="s">
        <v>754</v>
      </c>
      <c r="L40" s="3" t="s">
        <v>755</v>
      </c>
      <c r="M40" s="3" t="s">
        <v>756</v>
      </c>
    </row>
    <row r="41" spans="3:13" x14ac:dyDescent="0.2">
      <c r="C41" s="3" t="s">
        <v>757</v>
      </c>
      <c r="D41" s="3" t="s">
        <v>758</v>
      </c>
      <c r="E41" s="3" t="s">
        <v>759</v>
      </c>
      <c r="F41" s="3" t="s">
        <v>760</v>
      </c>
      <c r="G41" s="3" t="s">
        <v>761</v>
      </c>
      <c r="H41" s="3" t="s">
        <v>762</v>
      </c>
      <c r="I41" s="3" t="s">
        <v>763</v>
      </c>
      <c r="J41" s="3" t="s">
        <v>764</v>
      </c>
      <c r="K41" s="3" t="s">
        <v>765</v>
      </c>
      <c r="L41" s="3" t="s">
        <v>766</v>
      </c>
      <c r="M41" s="3" t="s">
        <v>767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CD81-1277-4BC4-8B63-D7A4F85578CB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768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769</v>
      </c>
      <c r="D12" s="3">
        <v>9.9</v>
      </c>
      <c r="E12" s="3">
        <v>14.35</v>
      </c>
      <c r="F12" s="3">
        <v>13.58</v>
      </c>
      <c r="G12" s="3">
        <v>10.59</v>
      </c>
      <c r="H12" s="3">
        <v>13.57</v>
      </c>
      <c r="I12" s="3">
        <v>17.690000000000001</v>
      </c>
      <c r="J12" s="3">
        <v>19.64</v>
      </c>
      <c r="K12" s="3">
        <v>16.46</v>
      </c>
      <c r="L12" s="3">
        <v>26.47</v>
      </c>
      <c r="M12" s="3">
        <v>45.1</v>
      </c>
    </row>
    <row r="13" spans="3:13" ht="12.75" x14ac:dyDescent="0.2">
      <c r="C13" s="3" t="s">
        <v>770</v>
      </c>
      <c r="D13" s="3" t="s">
        <v>771</v>
      </c>
      <c r="E13" s="3" t="s">
        <v>772</v>
      </c>
      <c r="F13" s="3" t="s">
        <v>773</v>
      </c>
      <c r="G13" s="3" t="s">
        <v>774</v>
      </c>
      <c r="H13" s="3" t="s">
        <v>775</v>
      </c>
      <c r="I13" s="3" t="s">
        <v>776</v>
      </c>
      <c r="J13" s="3" t="s">
        <v>777</v>
      </c>
      <c r="K13" s="3" t="s">
        <v>778</v>
      </c>
      <c r="L13" s="3" t="s">
        <v>779</v>
      </c>
      <c r="M13" s="3" t="s">
        <v>780</v>
      </c>
    </row>
    <row r="14" spans="3:13" ht="12.75" x14ac:dyDescent="0.2"/>
    <row r="15" spans="3:13" ht="12.75" x14ac:dyDescent="0.2">
      <c r="C15" s="3" t="s">
        <v>781</v>
      </c>
      <c r="D15" s="3" t="s">
        <v>782</v>
      </c>
      <c r="E15" s="3" t="s">
        <v>783</v>
      </c>
      <c r="F15" s="3" t="s">
        <v>784</v>
      </c>
      <c r="G15" s="3" t="s">
        <v>785</v>
      </c>
      <c r="H15" s="3" t="s">
        <v>786</v>
      </c>
      <c r="I15" s="3" t="s">
        <v>787</v>
      </c>
      <c r="J15" s="3" t="s">
        <v>788</v>
      </c>
      <c r="K15" s="3" t="s">
        <v>789</v>
      </c>
      <c r="L15" s="3" t="s">
        <v>790</v>
      </c>
      <c r="M15" s="3" t="s">
        <v>791</v>
      </c>
    </row>
    <row r="16" spans="3:13" ht="12.75" x14ac:dyDescent="0.2">
      <c r="C16" s="3" t="s">
        <v>792</v>
      </c>
      <c r="D16" s="3" t="s">
        <v>782</v>
      </c>
      <c r="E16" s="3" t="s">
        <v>783</v>
      </c>
      <c r="F16" s="3" t="s">
        <v>784</v>
      </c>
      <c r="G16" s="3" t="s">
        <v>785</v>
      </c>
      <c r="H16" s="3" t="s">
        <v>786</v>
      </c>
      <c r="I16" s="3" t="s">
        <v>787</v>
      </c>
      <c r="J16" s="3" t="s">
        <v>788</v>
      </c>
      <c r="K16" s="3" t="s">
        <v>789</v>
      </c>
      <c r="L16" s="3" t="s">
        <v>790</v>
      </c>
      <c r="M16" s="3" t="s">
        <v>791</v>
      </c>
    </row>
    <row r="17" spans="3:13" ht="12.75" x14ac:dyDescent="0.2">
      <c r="C17" s="3" t="s">
        <v>793</v>
      </c>
      <c r="D17" s="3" t="s">
        <v>794</v>
      </c>
      <c r="E17" s="3" t="s">
        <v>795</v>
      </c>
      <c r="F17" s="3" t="s">
        <v>796</v>
      </c>
      <c r="G17" s="3" t="s">
        <v>797</v>
      </c>
      <c r="H17" s="3" t="s">
        <v>796</v>
      </c>
      <c r="I17" s="3" t="s">
        <v>798</v>
      </c>
      <c r="J17" s="3" t="s">
        <v>799</v>
      </c>
      <c r="K17" s="3" t="s">
        <v>800</v>
      </c>
      <c r="L17" s="3" t="s">
        <v>801</v>
      </c>
      <c r="M17" s="3" t="s">
        <v>802</v>
      </c>
    </row>
    <row r="18" spans="3:13" ht="12.75" x14ac:dyDescent="0.2">
      <c r="C18" s="3" t="s">
        <v>803</v>
      </c>
      <c r="D18" s="3" t="s">
        <v>804</v>
      </c>
      <c r="E18" s="3" t="s">
        <v>805</v>
      </c>
      <c r="F18" s="3" t="s">
        <v>806</v>
      </c>
      <c r="G18" s="3" t="s">
        <v>807</v>
      </c>
      <c r="H18" s="3" t="s">
        <v>808</v>
      </c>
      <c r="I18" s="3" t="s">
        <v>809</v>
      </c>
      <c r="J18" s="3" t="s">
        <v>810</v>
      </c>
      <c r="K18" s="3" t="s">
        <v>811</v>
      </c>
      <c r="L18" s="3" t="s">
        <v>812</v>
      </c>
      <c r="M18" s="3" t="s">
        <v>813</v>
      </c>
    </row>
    <row r="19" spans="3:13" ht="12.75" x14ac:dyDescent="0.2">
      <c r="C19" s="3" t="s">
        <v>814</v>
      </c>
      <c r="D19" s="3" t="s">
        <v>815</v>
      </c>
      <c r="E19" s="3" t="s">
        <v>816</v>
      </c>
      <c r="F19" s="3" t="s">
        <v>817</v>
      </c>
      <c r="G19" s="3" t="s">
        <v>818</v>
      </c>
      <c r="H19" s="3" t="s">
        <v>819</v>
      </c>
      <c r="I19" s="3" t="s">
        <v>820</v>
      </c>
      <c r="J19" s="3" t="s">
        <v>821</v>
      </c>
      <c r="K19" s="3" t="s">
        <v>821</v>
      </c>
      <c r="L19" s="3" t="s">
        <v>822</v>
      </c>
      <c r="M19" s="3" t="s">
        <v>823</v>
      </c>
    </row>
    <row r="20" spans="3:13" ht="12.75" x14ac:dyDescent="0.2">
      <c r="C20" s="3" t="s">
        <v>824</v>
      </c>
      <c r="D20" s="3" t="s">
        <v>825</v>
      </c>
      <c r="E20" s="3" t="s">
        <v>826</v>
      </c>
      <c r="F20" s="3" t="s">
        <v>823</v>
      </c>
      <c r="G20" s="3" t="s">
        <v>827</v>
      </c>
      <c r="H20" s="3" t="s">
        <v>828</v>
      </c>
      <c r="I20" s="3" t="s">
        <v>829</v>
      </c>
      <c r="J20" s="3" t="s">
        <v>810</v>
      </c>
      <c r="K20" s="3" t="s">
        <v>830</v>
      </c>
      <c r="L20" s="3" t="s">
        <v>831</v>
      </c>
      <c r="M20" s="3" t="s">
        <v>832</v>
      </c>
    </row>
    <row r="21" spans="3:13" ht="12.75" x14ac:dyDescent="0.2">
      <c r="C21" s="3" t="s">
        <v>833</v>
      </c>
      <c r="D21" s="3" t="s">
        <v>834</v>
      </c>
      <c r="E21" s="3" t="s">
        <v>835</v>
      </c>
      <c r="F21" s="3" t="s">
        <v>836</v>
      </c>
      <c r="G21" s="3" t="s">
        <v>837</v>
      </c>
      <c r="H21" s="3" t="s">
        <v>838</v>
      </c>
      <c r="I21" s="3" t="s">
        <v>839</v>
      </c>
      <c r="J21" s="3" t="s">
        <v>840</v>
      </c>
      <c r="K21" s="3" t="s">
        <v>840</v>
      </c>
      <c r="L21" s="3" t="s">
        <v>841</v>
      </c>
      <c r="M21" s="3" t="s">
        <v>842</v>
      </c>
    </row>
    <row r="22" spans="3:13" ht="12.75" x14ac:dyDescent="0.2">
      <c r="C22" s="3" t="s">
        <v>843</v>
      </c>
      <c r="D22" s="3" t="s">
        <v>837</v>
      </c>
      <c r="E22" s="3" t="s">
        <v>841</v>
      </c>
      <c r="F22" s="3" t="s">
        <v>836</v>
      </c>
      <c r="G22" s="3" t="s">
        <v>844</v>
      </c>
      <c r="H22" s="3" t="s">
        <v>838</v>
      </c>
      <c r="I22" s="3" t="s">
        <v>839</v>
      </c>
      <c r="J22" s="3" t="s">
        <v>840</v>
      </c>
      <c r="K22" s="3" t="s">
        <v>845</v>
      </c>
      <c r="L22" s="3" t="s">
        <v>846</v>
      </c>
      <c r="M22" s="3" t="s">
        <v>847</v>
      </c>
    </row>
    <row r="23" spans="3:13" ht="12.75" x14ac:dyDescent="0.2"/>
    <row r="24" spans="3:13" ht="12.75" x14ac:dyDescent="0.2">
      <c r="C24" s="3" t="s">
        <v>848</v>
      </c>
      <c r="D24" s="3" t="s">
        <v>849</v>
      </c>
      <c r="E24" s="3" t="s">
        <v>850</v>
      </c>
      <c r="F24" s="3" t="s">
        <v>851</v>
      </c>
      <c r="G24" s="3" t="s">
        <v>795</v>
      </c>
      <c r="H24" s="3" t="s">
        <v>852</v>
      </c>
      <c r="I24" s="3" t="s">
        <v>853</v>
      </c>
      <c r="J24" s="3" t="s">
        <v>854</v>
      </c>
      <c r="K24" s="3" t="s">
        <v>855</v>
      </c>
      <c r="L24" s="3" t="s">
        <v>856</v>
      </c>
      <c r="M24" s="3" t="s">
        <v>857</v>
      </c>
    </row>
    <row r="25" spans="3:13" ht="12.75" x14ac:dyDescent="0.2">
      <c r="C25" s="3" t="s">
        <v>858</v>
      </c>
      <c r="D25" s="3" t="s">
        <v>859</v>
      </c>
      <c r="E25" s="3" t="s">
        <v>860</v>
      </c>
      <c r="F25" s="3" t="s">
        <v>859</v>
      </c>
      <c r="G25" s="3" t="s">
        <v>840</v>
      </c>
      <c r="H25" s="3" t="s">
        <v>834</v>
      </c>
      <c r="I25" s="3" t="s">
        <v>861</v>
      </c>
      <c r="J25" s="3" t="s">
        <v>859</v>
      </c>
      <c r="K25" s="3" t="s">
        <v>846</v>
      </c>
      <c r="L25" s="3" t="s">
        <v>860</v>
      </c>
      <c r="M25" s="3" t="s">
        <v>862</v>
      </c>
    </row>
    <row r="26" spans="3:13" ht="12.75" x14ac:dyDescent="0.2">
      <c r="C26" s="3" t="s">
        <v>863</v>
      </c>
      <c r="D26" s="3" t="s">
        <v>864</v>
      </c>
      <c r="E26" s="3" t="s">
        <v>865</v>
      </c>
      <c r="F26" s="3" t="s">
        <v>866</v>
      </c>
      <c r="G26" s="3" t="s">
        <v>867</v>
      </c>
      <c r="H26" s="3" t="s">
        <v>868</v>
      </c>
      <c r="I26" s="3" t="s">
        <v>869</v>
      </c>
      <c r="J26" s="3" t="s">
        <v>819</v>
      </c>
      <c r="K26" s="3" t="s">
        <v>870</v>
      </c>
      <c r="L26" s="3" t="s">
        <v>871</v>
      </c>
      <c r="M26" s="3" t="s">
        <v>808</v>
      </c>
    </row>
    <row r="27" spans="3:13" ht="12.75" x14ac:dyDescent="0.2">
      <c r="C27" s="3" t="s">
        <v>872</v>
      </c>
      <c r="D27" s="3" t="s">
        <v>838</v>
      </c>
      <c r="E27" s="3" t="s">
        <v>841</v>
      </c>
      <c r="F27" s="3" t="s">
        <v>840</v>
      </c>
      <c r="G27" s="3" t="s">
        <v>873</v>
      </c>
      <c r="H27" s="3" t="s">
        <v>845</v>
      </c>
      <c r="I27" s="3" t="s">
        <v>840</v>
      </c>
      <c r="J27" s="3" t="s">
        <v>840</v>
      </c>
      <c r="K27" s="3" t="s">
        <v>844</v>
      </c>
      <c r="L27" s="3" t="s">
        <v>836</v>
      </c>
      <c r="M27" s="3" t="s">
        <v>874</v>
      </c>
    </row>
    <row r="28" spans="3:13" ht="12.75" x14ac:dyDescent="0.2"/>
    <row r="29" spans="3:13" ht="12.75" x14ac:dyDescent="0.2">
      <c r="C29" s="3" t="s">
        <v>875</v>
      </c>
      <c r="D29" s="3">
        <v>8.1999999999999993</v>
      </c>
      <c r="E29" s="3">
        <v>8</v>
      </c>
      <c r="F29" s="3">
        <v>7.2</v>
      </c>
      <c r="G29" s="3">
        <v>7.8</v>
      </c>
      <c r="H29" s="3">
        <v>8.1999999999999993</v>
      </c>
      <c r="I29" s="3">
        <v>8.4</v>
      </c>
      <c r="J29" s="3">
        <v>7.8</v>
      </c>
      <c r="K29" s="3">
        <v>8</v>
      </c>
      <c r="L29" s="3">
        <v>6.8</v>
      </c>
      <c r="M29" s="3">
        <v>7</v>
      </c>
    </row>
    <row r="30" spans="3:13" ht="12.75" x14ac:dyDescent="0.2">
      <c r="C30" s="3" t="s">
        <v>876</v>
      </c>
      <c r="D30" s="3">
        <v>6</v>
      </c>
      <c r="E30" s="3">
        <v>5</v>
      </c>
      <c r="F30" s="3">
        <v>4</v>
      </c>
      <c r="G30" s="3">
        <v>5</v>
      </c>
      <c r="H30" s="3">
        <v>4</v>
      </c>
      <c r="I30" s="3">
        <v>7</v>
      </c>
      <c r="J30" s="3">
        <v>8</v>
      </c>
      <c r="K30" s="3">
        <v>3</v>
      </c>
      <c r="L30" s="3">
        <v>7</v>
      </c>
      <c r="M30" s="3">
        <v>6</v>
      </c>
    </row>
    <row r="31" spans="3:13" ht="12.75" x14ac:dyDescent="0.2">
      <c r="C31" s="3" t="s">
        <v>877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878</v>
      </c>
      <c r="D32" s="3" t="s">
        <v>3</v>
      </c>
      <c r="E32" s="3" t="s">
        <v>367</v>
      </c>
      <c r="F32" s="3" t="s">
        <v>367</v>
      </c>
      <c r="G32" s="3" t="s">
        <v>367</v>
      </c>
      <c r="H32" s="3" t="s">
        <v>367</v>
      </c>
      <c r="I32" s="3" t="s">
        <v>367</v>
      </c>
      <c r="J32" s="3" t="s">
        <v>367</v>
      </c>
      <c r="K32" s="3" t="s">
        <v>367</v>
      </c>
      <c r="L32" s="3" t="s">
        <v>367</v>
      </c>
      <c r="M32" s="3" t="s">
        <v>367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1D36-81C5-4071-8692-B2956F21CDEB}">
  <dimension ref="A3:BJ22"/>
  <sheetViews>
    <sheetView showGridLines="0" tabSelected="1" topLeftCell="X1" workbookViewId="0">
      <selection activeCell="I27" sqref="I27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879</v>
      </c>
      <c r="C3" s="9"/>
      <c r="D3" s="9"/>
      <c r="E3" s="9"/>
      <c r="F3" s="9"/>
      <c r="H3" s="9" t="s">
        <v>880</v>
      </c>
      <c r="I3" s="9"/>
      <c r="J3" s="9"/>
      <c r="K3" s="9"/>
      <c r="L3" s="9"/>
      <c r="N3" s="11" t="s">
        <v>881</v>
      </c>
      <c r="O3" s="11"/>
      <c r="P3" s="11"/>
      <c r="Q3" s="11"/>
      <c r="R3" s="11"/>
      <c r="S3" s="11"/>
      <c r="T3" s="11"/>
      <c r="V3" s="9" t="s">
        <v>882</v>
      </c>
      <c r="W3" s="9"/>
      <c r="X3" s="9"/>
      <c r="Y3" s="9"/>
      <c r="AA3" s="9" t="s">
        <v>883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884</v>
      </c>
      <c r="C4" s="15" t="s">
        <v>885</v>
      </c>
      <c r="D4" s="14" t="s">
        <v>886</v>
      </c>
      <c r="E4" s="15" t="s">
        <v>887</v>
      </c>
      <c r="F4" s="14" t="s">
        <v>888</v>
      </c>
      <c r="H4" s="16" t="s">
        <v>889</v>
      </c>
      <c r="I4" s="17" t="s">
        <v>890</v>
      </c>
      <c r="J4" s="16" t="s">
        <v>891</v>
      </c>
      <c r="K4" s="17" t="s">
        <v>892</v>
      </c>
      <c r="L4" s="16" t="s">
        <v>893</v>
      </c>
      <c r="N4" s="18" t="s">
        <v>894</v>
      </c>
      <c r="O4" s="19" t="s">
        <v>895</v>
      </c>
      <c r="P4" s="18" t="s">
        <v>896</v>
      </c>
      <c r="Q4" s="19" t="s">
        <v>897</v>
      </c>
      <c r="R4" s="18" t="s">
        <v>898</v>
      </c>
      <c r="S4" s="19" t="s">
        <v>899</v>
      </c>
      <c r="T4" s="18" t="s">
        <v>900</v>
      </c>
      <c r="V4" s="19" t="s">
        <v>901</v>
      </c>
      <c r="W4" s="18" t="s">
        <v>902</v>
      </c>
      <c r="X4" s="19" t="s">
        <v>903</v>
      </c>
      <c r="Y4" s="18" t="s">
        <v>904</v>
      </c>
      <c r="AA4" s="20" t="s">
        <v>543</v>
      </c>
      <c r="AB4" s="21" t="s">
        <v>793</v>
      </c>
      <c r="AC4" s="20" t="s">
        <v>803</v>
      </c>
      <c r="AD4" s="21" t="s">
        <v>824</v>
      </c>
      <c r="AE4" s="20" t="s">
        <v>833</v>
      </c>
      <c r="AF4" s="21" t="s">
        <v>843</v>
      </c>
      <c r="AG4" s="20" t="s">
        <v>848</v>
      </c>
      <c r="AH4" s="21" t="s">
        <v>858</v>
      </c>
      <c r="AI4" s="20" t="s">
        <v>877</v>
      </c>
      <c r="AJ4" s="22"/>
      <c r="AK4" s="21" t="s">
        <v>875</v>
      </c>
      <c r="AL4" s="20" t="s">
        <v>876</v>
      </c>
    </row>
    <row r="5" spans="1:62" ht="63" x14ac:dyDescent="0.2">
      <c r="A5" s="23" t="s">
        <v>905</v>
      </c>
      <c r="B5" s="18" t="s">
        <v>906</v>
      </c>
      <c r="C5" s="24" t="s">
        <v>907</v>
      </c>
      <c r="D5" s="25" t="s">
        <v>908</v>
      </c>
      <c r="E5" s="19" t="s">
        <v>909</v>
      </c>
      <c r="F5" s="18" t="s">
        <v>906</v>
      </c>
      <c r="H5" s="19" t="s">
        <v>910</v>
      </c>
      <c r="I5" s="18" t="s">
        <v>911</v>
      </c>
      <c r="J5" s="19" t="s">
        <v>912</v>
      </c>
      <c r="K5" s="18" t="s">
        <v>913</v>
      </c>
      <c r="L5" s="19" t="s">
        <v>914</v>
      </c>
      <c r="N5" s="18" t="s">
        <v>915</v>
      </c>
      <c r="O5" s="19" t="s">
        <v>916</v>
      </c>
      <c r="P5" s="18" t="s">
        <v>917</v>
      </c>
      <c r="Q5" s="19" t="s">
        <v>918</v>
      </c>
      <c r="R5" s="18" t="s">
        <v>919</v>
      </c>
      <c r="S5" s="19" t="s">
        <v>920</v>
      </c>
      <c r="T5" s="18" t="s">
        <v>921</v>
      </c>
      <c r="V5" s="19" t="s">
        <v>922</v>
      </c>
      <c r="W5" s="18" t="s">
        <v>923</v>
      </c>
      <c r="X5" s="19" t="s">
        <v>924</v>
      </c>
      <c r="Y5" s="18" t="s">
        <v>925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2.1691642719737811</v>
      </c>
      <c r="C7" s="31">
        <f>(sheet!D18-sheet!D15)/sheet!D35</f>
        <v>2.1058196974374805</v>
      </c>
      <c r="D7" s="31">
        <f>sheet!D12/sheet!D35</f>
        <v>0.62610136081886625</v>
      </c>
      <c r="E7" s="31">
        <f>Sheet2!D20/sheet!D35</f>
        <v>0.15837034222338328</v>
      </c>
      <c r="F7" s="31">
        <f>sheet!D18/sheet!D35</f>
        <v>2.1691642719737811</v>
      </c>
      <c r="G7" s="29"/>
      <c r="H7" s="32">
        <f>Sheet1!D33/sheet!D51</f>
        <v>3.7709104775667079E-2</v>
      </c>
      <c r="I7" s="32">
        <f>Sheet1!D33/Sheet1!D12</f>
        <v>2.5428947484173521E-2</v>
      </c>
      <c r="J7" s="32">
        <f>Sheet1!D12/sheet!D27</f>
        <v>1.0185935744466732</v>
      </c>
      <c r="K7" s="32">
        <f>Sheet1!D30/sheet!D27</f>
        <v>2.5991370100015853E-2</v>
      </c>
      <c r="L7" s="32">
        <f>Sheet1!D38</f>
        <v>0.47</v>
      </c>
      <c r="M7" s="29"/>
      <c r="N7" s="32">
        <f>sheet!D40/sheet!D27</f>
        <v>0.31311648297111189</v>
      </c>
      <c r="O7" s="32">
        <f>sheet!D51/sheet!D27</f>
        <v>0.68688351702888806</v>
      </c>
      <c r="P7" s="32">
        <f>sheet!D40/sheet!D51</f>
        <v>0.45585091970978714</v>
      </c>
      <c r="Q7" s="31">
        <f>Sheet1!D24/Sheet1!D26</f>
        <v>-28.139592647789367</v>
      </c>
      <c r="R7" s="31">
        <f>ABS(Sheet2!D20/(Sheet1!D26+Sheet2!D30))</f>
        <v>8.0952959028831568</v>
      </c>
      <c r="S7" s="31">
        <f>sheet!D40/Sheet1!D43</f>
        <v>2.7037676328789955</v>
      </c>
      <c r="T7" s="31">
        <f>Sheet2!D20/sheet!D40</f>
        <v>0.14679918989125171</v>
      </c>
      <c r="V7" s="31">
        <f>ABS(Sheet1!D15/sheet!D15)</f>
        <v>41.351766801012282</v>
      </c>
      <c r="W7" s="31">
        <f>Sheet1!D12/sheet!D14</f>
        <v>2.8359681234377172</v>
      </c>
      <c r="X7" s="31">
        <f>Sheet1!D12/sheet!D27</f>
        <v>1.0185935744466732</v>
      </c>
      <c r="Y7" s="31">
        <f>Sheet1!D12/(sheet!D18-sheet!D35)</f>
        <v>3.0017164330692667</v>
      </c>
      <c r="AA7" s="17" t="str">
        <f>Sheet1!D43</f>
        <v>67,204</v>
      </c>
      <c r="AB7" s="17" t="str">
        <f>Sheet3!D17</f>
        <v>11.0x</v>
      </c>
      <c r="AC7" s="17" t="str">
        <f>Sheet3!D18</f>
        <v>13.0x</v>
      </c>
      <c r="AD7" s="17" t="str">
        <f>Sheet3!D20</f>
        <v>NA</v>
      </c>
      <c r="AE7" s="17" t="str">
        <f>Sheet3!D21</f>
        <v>1.9x</v>
      </c>
      <c r="AF7" s="17" t="str">
        <f>Sheet3!D22</f>
        <v>1.2x</v>
      </c>
      <c r="AG7" s="17" t="str">
        <f>Sheet3!D24</f>
        <v>20.1x</v>
      </c>
      <c r="AH7" s="17" t="str">
        <f>Sheet3!D25</f>
        <v>2.2x</v>
      </c>
      <c r="AI7" s="17" t="str">
        <f>Sheet3!D31</f>
        <v/>
      </c>
      <c r="AK7" s="17">
        <f>Sheet3!D29</f>
        <v>8.1999999999999993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1.7653282444138785</v>
      </c>
      <c r="C8" s="34">
        <f>(sheet!E18-sheet!E15)/sheet!E35</f>
        <v>1.6551725708455927</v>
      </c>
      <c r="D8" s="34">
        <f>sheet!E12/sheet!E35</f>
        <v>0.348266093404141</v>
      </c>
      <c r="E8" s="34">
        <f>Sheet2!E20/sheet!E35</f>
        <v>0.28660241754037585</v>
      </c>
      <c r="F8" s="34">
        <f>sheet!E18/sheet!E35</f>
        <v>1.7653282444138785</v>
      </c>
      <c r="G8" s="29"/>
      <c r="H8" s="35">
        <f>Sheet1!E33/sheet!E51</f>
        <v>0.12013224149724272</v>
      </c>
      <c r="I8" s="35">
        <f>Sheet1!E33/Sheet1!E12</f>
        <v>9.0981194419933242E-2</v>
      </c>
      <c r="J8" s="35">
        <f>Sheet1!E12/sheet!E27</f>
        <v>0.87792272194700816</v>
      </c>
      <c r="K8" s="35">
        <f>Sheet1!E30/sheet!E27</f>
        <v>7.9933554646549776E-2</v>
      </c>
      <c r="L8" s="35">
        <f>Sheet1!E38</f>
        <v>0.56000000000000005</v>
      </c>
      <c r="M8" s="29"/>
      <c r="N8" s="35">
        <f>sheet!E40/sheet!E27</f>
        <v>0.33511223252276512</v>
      </c>
      <c r="O8" s="35">
        <f>sheet!E51/sheet!E27</f>
        <v>0.66488776747723488</v>
      </c>
      <c r="P8" s="35">
        <f>sheet!E40/sheet!E51</f>
        <v>0.50401323187862535</v>
      </c>
      <c r="Q8" s="34">
        <f>Sheet1!E24/Sheet1!E26</f>
        <v>-20.236405835543767</v>
      </c>
      <c r="R8" s="34">
        <f>ABS(Sheet2!E20/(Sheet1!E26+Sheet2!E30))</f>
        <v>1.4524073304713105</v>
      </c>
      <c r="S8" s="34">
        <f>sheet!E40/Sheet1!E43</f>
        <v>3.4197650637159787</v>
      </c>
      <c r="T8" s="34">
        <f>Sheet2!E20/sheet!E40</f>
        <v>0.24124195885695007</v>
      </c>
      <c r="U8" s="12"/>
      <c r="V8" s="34">
        <f>ABS(Sheet1!E15/sheet!E15)</f>
        <v>20.742743736045647</v>
      </c>
      <c r="W8" s="34">
        <f>Sheet1!E12/sheet!E14</f>
        <v>2.7235412041815956</v>
      </c>
      <c r="X8" s="34">
        <f>Sheet1!E12/sheet!E27</f>
        <v>0.87792272194700816</v>
      </c>
      <c r="Y8" s="34">
        <f>Sheet1!E12/(sheet!E18-sheet!E35)</f>
        <v>4.0667293512738265</v>
      </c>
      <c r="Z8" s="12"/>
      <c r="AA8" s="36" t="str">
        <f>Sheet1!E43</f>
        <v>76,276</v>
      </c>
      <c r="AB8" s="36" t="str">
        <f>Sheet3!E17</f>
        <v>18.7x</v>
      </c>
      <c r="AC8" s="36" t="str">
        <f>Sheet3!E18</f>
        <v>23.5x</v>
      </c>
      <c r="AD8" s="36" t="str">
        <f>Sheet3!E20</f>
        <v>45.1x</v>
      </c>
      <c r="AE8" s="36" t="str">
        <f>Sheet3!E21</f>
        <v>2.5x</v>
      </c>
      <c r="AF8" s="36" t="str">
        <f>Sheet3!E22</f>
        <v>2.0x</v>
      </c>
      <c r="AG8" s="36" t="str">
        <f>Sheet3!E24</f>
        <v>28.0x</v>
      </c>
      <c r="AH8" s="36" t="str">
        <f>Sheet3!E25</f>
        <v>2.7x</v>
      </c>
      <c r="AI8" s="36" t="str">
        <f>Sheet3!E31</f>
        <v/>
      </c>
      <c r="AK8" s="36">
        <f>Sheet3!E29</f>
        <v>8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1.6946277097078228</v>
      </c>
      <c r="C9" s="31">
        <f>(sheet!F18-sheet!F15)/sheet!F35</f>
        <v>1.5534897917428332</v>
      </c>
      <c r="D9" s="31">
        <f>sheet!F12/sheet!F35</f>
        <v>0.35571088847223292</v>
      </c>
      <c r="E9" s="31">
        <f>Sheet2!F20/sheet!F35</f>
        <v>0.27006349344773112</v>
      </c>
      <c r="F9" s="31">
        <f>sheet!F18/sheet!F35</f>
        <v>1.6946277097078228</v>
      </c>
      <c r="G9" s="29"/>
      <c r="H9" s="32">
        <f>Sheet1!F33/sheet!F51</f>
        <v>9.6302642921721582E-2</v>
      </c>
      <c r="I9" s="32">
        <f>Sheet1!F33/Sheet1!F12</f>
        <v>5.8716323550306225E-2</v>
      </c>
      <c r="J9" s="32">
        <f>Sheet1!F12/sheet!F27</f>
        <v>0.76685257488895475</v>
      </c>
      <c r="K9" s="32">
        <f>Sheet1!F30/sheet!F27</f>
        <v>4.5135720102173059E-2</v>
      </c>
      <c r="L9" s="32">
        <f>Sheet1!F38</f>
        <v>0.43</v>
      </c>
      <c r="M9" s="29"/>
      <c r="N9" s="32">
        <f>sheet!F40/sheet!F27</f>
        <v>0.53244519011628</v>
      </c>
      <c r="O9" s="32">
        <f>sheet!F51/sheet!F27</f>
        <v>0.46755480988372</v>
      </c>
      <c r="P9" s="32">
        <f>sheet!F40/sheet!F51</f>
        <v>1.1387866809640952</v>
      </c>
      <c r="Q9" s="31">
        <f>Sheet1!F24/Sheet1!F26</f>
        <v>-5.6148688291006623</v>
      </c>
      <c r="R9" s="31">
        <f>ABS(Sheet2!F20/(Sheet1!F26+Sheet2!F30))</f>
        <v>0.85092419390634411</v>
      </c>
      <c r="S9" s="31">
        <f>sheet!F40/Sheet1!F43</f>
        <v>6.038725622276524</v>
      </c>
      <c r="T9" s="31">
        <f>Sheet2!F20/sheet!F40</f>
        <v>0.12388336189998492</v>
      </c>
      <c r="V9" s="31">
        <f>ABS(Sheet1!F15/sheet!F15)</f>
        <v>16.423085149361913</v>
      </c>
      <c r="W9" s="31">
        <f>Sheet1!F12/sheet!F14</f>
        <v>2.8061712702876087</v>
      </c>
      <c r="X9" s="31">
        <f>Sheet1!F12/sheet!F27</f>
        <v>0.76685257488895475</v>
      </c>
      <c r="Y9" s="31">
        <f>Sheet1!F12/(sheet!F18-sheet!F35)</f>
        <v>4.5199930467365537</v>
      </c>
      <c r="AA9" s="17" t="str">
        <f>Sheet1!F43</f>
        <v>107,629</v>
      </c>
      <c r="AB9" s="17" t="str">
        <f>Sheet3!F17</f>
        <v>13.5x</v>
      </c>
      <c r="AC9" s="17" t="str">
        <f>Sheet3!F18</f>
        <v>18.9x</v>
      </c>
      <c r="AD9" s="17" t="str">
        <f>Sheet3!F20</f>
        <v>22.5x</v>
      </c>
      <c r="AE9" s="17" t="str">
        <f>Sheet3!F21</f>
        <v>1.7x</v>
      </c>
      <c r="AF9" s="17" t="str">
        <f>Sheet3!F22</f>
        <v>1.7x</v>
      </c>
      <c r="AG9" s="17" t="str">
        <f>Sheet3!F24</f>
        <v>34.0x</v>
      </c>
      <c r="AH9" s="17" t="str">
        <f>Sheet3!F25</f>
        <v>2.2x</v>
      </c>
      <c r="AI9" s="17" t="str">
        <f>Sheet3!F31</f>
        <v/>
      </c>
      <c r="AK9" s="17">
        <f>Sheet3!F29</f>
        <v>7.2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1.91456378944585</v>
      </c>
      <c r="C10" s="34">
        <f>(sheet!G18-sheet!G15)/sheet!G35</f>
        <v>1.7757408397887007</v>
      </c>
      <c r="D10" s="34">
        <f>sheet!G12/sheet!G35</f>
        <v>0.5109225416018125</v>
      </c>
      <c r="E10" s="34">
        <f>Sheet2!G20/sheet!G35</f>
        <v>0.10745256882553381</v>
      </c>
      <c r="F10" s="34">
        <f>sheet!G18/sheet!G35</f>
        <v>1.91456378944585</v>
      </c>
      <c r="G10" s="29"/>
      <c r="H10" s="35">
        <f>Sheet1!G33/sheet!G51</f>
        <v>6.0799043275490239E-2</v>
      </c>
      <c r="I10" s="35">
        <f>Sheet1!G33/Sheet1!G12</f>
        <v>3.8044900157746912E-2</v>
      </c>
      <c r="J10" s="35">
        <f>Sheet1!G12/sheet!G27</f>
        <v>0.76026919923976011</v>
      </c>
      <c r="K10" s="35">
        <f>Sheet1!G30/sheet!G27</f>
        <v>2.8957273432626697E-2</v>
      </c>
      <c r="L10" s="35">
        <f>Sheet1!G38</f>
        <v>0.43</v>
      </c>
      <c r="M10" s="29"/>
      <c r="N10" s="35">
        <f>sheet!G40/sheet!G27</f>
        <v>0.52426281369221694</v>
      </c>
      <c r="O10" s="35">
        <f>sheet!G51/sheet!G27</f>
        <v>0.47573718630778311</v>
      </c>
      <c r="P10" s="35">
        <f>sheet!G40/sheet!G51</f>
        <v>1.1020009130693424</v>
      </c>
      <c r="Q10" s="34">
        <f>Sheet1!G24/Sheet1!G26</f>
        <v>-2.879971484316374</v>
      </c>
      <c r="R10" s="34">
        <f>ABS(Sheet2!G20/(Sheet1!G26+Sheet2!G30))</f>
        <v>0.11258169728872042</v>
      </c>
      <c r="S10" s="34">
        <f>sheet!G40/Sheet1!G43</f>
        <v>5.7231012405600881</v>
      </c>
      <c r="T10" s="34">
        <f>Sheet2!G20/sheet!G40</f>
        <v>4.9880738167970874E-2</v>
      </c>
      <c r="U10" s="12"/>
      <c r="V10" s="34">
        <f>ABS(Sheet1!G15/sheet!G15)</f>
        <v>16.903636363636362</v>
      </c>
      <c r="W10" s="34">
        <f>Sheet1!G12/sheet!G14</f>
        <v>2.695518704043641</v>
      </c>
      <c r="X10" s="34">
        <f>Sheet1!G12/sheet!G27</f>
        <v>0.76026919923976011</v>
      </c>
      <c r="Y10" s="34">
        <f>Sheet1!G12/(sheet!G18-sheet!G35)</f>
        <v>3.415767253133573</v>
      </c>
      <c r="Z10" s="12"/>
      <c r="AA10" s="36" t="str">
        <f>Sheet1!G43</f>
        <v>125,266</v>
      </c>
      <c r="AB10" s="36" t="str">
        <f>Sheet3!G17</f>
        <v>9.2x</v>
      </c>
      <c r="AC10" s="36" t="str">
        <f>Sheet3!G18</f>
        <v>11.7x</v>
      </c>
      <c r="AD10" s="36" t="str">
        <f>Sheet3!G20</f>
        <v>24.1x</v>
      </c>
      <c r="AE10" s="36" t="str">
        <f>Sheet3!G21</f>
        <v>1.2x</v>
      </c>
      <c r="AF10" s="36" t="str">
        <f>Sheet3!G22</f>
        <v>1.1x</v>
      </c>
      <c r="AG10" s="36" t="str">
        <f>Sheet3!G24</f>
        <v>18.7x</v>
      </c>
      <c r="AH10" s="36" t="str">
        <f>Sheet3!G25</f>
        <v>1.5x</v>
      </c>
      <c r="AI10" s="36" t="str">
        <f>Sheet3!G31</f>
        <v/>
      </c>
      <c r="AK10" s="36">
        <f>Sheet3!G29</f>
        <v>7.8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2.2261352356276394</v>
      </c>
      <c r="C11" s="31">
        <f>(sheet!H18-sheet!H15)/sheet!H35</f>
        <v>2.0646836145835086</v>
      </c>
      <c r="D11" s="31">
        <f>sheet!H12/sheet!H35</f>
        <v>0.96470885138886553</v>
      </c>
      <c r="E11" s="31">
        <f>Sheet2!H20/sheet!H35</f>
        <v>0.43037165402022309</v>
      </c>
      <c r="F11" s="31">
        <f>sheet!H18/sheet!H35</f>
        <v>2.2261352356276394</v>
      </c>
      <c r="G11" s="29"/>
      <c r="H11" s="32">
        <f>Sheet1!H33/sheet!H51</f>
        <v>5.1010992567152906E-2</v>
      </c>
      <c r="I11" s="32">
        <f>Sheet1!H33/Sheet1!H12</f>
        <v>3.4616541234380314E-2</v>
      </c>
      <c r="J11" s="32">
        <f>Sheet1!H12/sheet!H27</f>
        <v>0.7354328990156922</v>
      </c>
      <c r="K11" s="32">
        <f>Sheet1!H30/sheet!H27</f>
        <v>2.5482150781699003E-2</v>
      </c>
      <c r="L11" s="32">
        <f>Sheet1!H38</f>
        <v>0.38</v>
      </c>
      <c r="M11" s="29"/>
      <c r="N11" s="32">
        <f>sheet!H40/sheet!H27</f>
        <v>0.50092829030169439</v>
      </c>
      <c r="O11" s="32">
        <f>sheet!H51/sheet!H27</f>
        <v>0.49907170969830567</v>
      </c>
      <c r="P11" s="32">
        <f>sheet!H40/sheet!H51</f>
        <v>1.0037200678125213</v>
      </c>
      <c r="Q11" s="31">
        <f>Sheet1!H24/Sheet1!H26</f>
        <v>-2.8152395115842204</v>
      </c>
      <c r="R11" s="31">
        <f>ABS(Sheet2!H20/(Sheet1!H26+Sheet2!H30))</f>
        <v>4.1752358567557861</v>
      </c>
      <c r="S11" s="31">
        <f>sheet!H40/Sheet1!H43</f>
        <v>6.5745672246039852</v>
      </c>
      <c r="T11" s="31">
        <f>Sheet2!H20/sheet!H40</f>
        <v>0.18574970118842049</v>
      </c>
      <c r="V11" s="31">
        <f>ABS(Sheet1!H15/sheet!H15)</f>
        <v>15.844771888872678</v>
      </c>
      <c r="W11" s="31">
        <f>Sheet1!H12/sheet!H14</f>
        <v>3.4718328965941212</v>
      </c>
      <c r="X11" s="31">
        <f>Sheet1!H12/sheet!H27</f>
        <v>0.7354328990156922</v>
      </c>
      <c r="Y11" s="31">
        <f>Sheet1!H12/(sheet!H18-sheet!H35)</f>
        <v>2.7742440084634827</v>
      </c>
      <c r="AA11" s="17" t="str">
        <f>Sheet1!H43</f>
        <v>104,731</v>
      </c>
      <c r="AB11" s="17" t="str">
        <f>Sheet3!H17</f>
        <v>13.5x</v>
      </c>
      <c r="AC11" s="17" t="str">
        <f>Sheet3!H18</f>
        <v>18.5x</v>
      </c>
      <c r="AD11" s="17" t="str">
        <f>Sheet3!H20</f>
        <v>14.2x</v>
      </c>
      <c r="AE11" s="17" t="str">
        <f>Sheet3!H21</f>
        <v>1.4x</v>
      </c>
      <c r="AF11" s="17" t="str">
        <f>Sheet3!H22</f>
        <v>1.4x</v>
      </c>
      <c r="AG11" s="17" t="str">
        <f>Sheet3!H24</f>
        <v>43.9x</v>
      </c>
      <c r="AH11" s="17" t="str">
        <f>Sheet3!H25</f>
        <v>1.9x</v>
      </c>
      <c r="AI11" s="17" t="str">
        <f>Sheet3!H31</f>
        <v/>
      </c>
      <c r="AK11" s="17">
        <f>Sheet3!H29</f>
        <v>8.1999999999999993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2.1539179639198474</v>
      </c>
      <c r="C12" s="34">
        <f>(sheet!I18-sheet!I15)/sheet!I35</f>
        <v>1.9942104702866923</v>
      </c>
      <c r="D12" s="34">
        <f>sheet!I12/sheet!I35</f>
        <v>0.90117946996186715</v>
      </c>
      <c r="E12" s="34">
        <f>Sheet2!I20/sheet!I35</f>
        <v>0.16292025953252481</v>
      </c>
      <c r="F12" s="34">
        <f>sheet!I18/sheet!I35</f>
        <v>2.1539179639198474</v>
      </c>
      <c r="G12" s="29"/>
      <c r="H12" s="35">
        <f>Sheet1!I33/sheet!I51</f>
        <v>6.2159565509052113E-2</v>
      </c>
      <c r="I12" s="35">
        <f>Sheet1!I33/Sheet1!I12</f>
        <v>4.2303104230758878E-2</v>
      </c>
      <c r="J12" s="35">
        <f>Sheet1!I12/sheet!I27</f>
        <v>0.72293883034770035</v>
      </c>
      <c r="K12" s="35">
        <f>Sheet1!I30/sheet!I27</f>
        <v>3.0611087011637127E-2</v>
      </c>
      <c r="L12" s="35">
        <f>Sheet1!I38</f>
        <v>0.5</v>
      </c>
      <c r="M12" s="29"/>
      <c r="N12" s="35">
        <f>sheet!I40/sheet!I27</f>
        <v>0.50799918818274192</v>
      </c>
      <c r="O12" s="35">
        <f>sheet!I51/sheet!I27</f>
        <v>0.49200081181725813</v>
      </c>
      <c r="P12" s="35">
        <f>sheet!I40/sheet!I51</f>
        <v>1.0325169714789535</v>
      </c>
      <c r="Q12" s="34">
        <f>Sheet1!I24/Sheet1!I26</f>
        <v>-3.5959774467727006</v>
      </c>
      <c r="R12" s="34">
        <f>ABS(Sheet2!I20/(Sheet1!I26+Sheet2!I30))</f>
        <v>2.2991525423728811</v>
      </c>
      <c r="S12" s="34">
        <f>sheet!I40/Sheet1!I43</f>
        <v>6.1402439024390247</v>
      </c>
      <c r="T12" s="34">
        <f>Sheet2!I20/sheet!I40</f>
        <v>7.6183936097701688E-2</v>
      </c>
      <c r="U12" s="12"/>
      <c r="V12" s="34">
        <f>ABS(Sheet1!I15/sheet!I15)</f>
        <v>14.13066365858244</v>
      </c>
      <c r="W12" s="34">
        <f>Sheet1!I12/sheet!I14</f>
        <v>3.0949129206153572</v>
      </c>
      <c r="X12" s="34">
        <f>Sheet1!I12/sheet!I27</f>
        <v>0.72293883034770035</v>
      </c>
      <c r="Y12" s="34">
        <f>Sheet1!I12/(sheet!I18-sheet!I35)</f>
        <v>2.6373956507443128</v>
      </c>
      <c r="Z12" s="12"/>
      <c r="AA12" s="36" t="str">
        <f>Sheet1!I43</f>
        <v>127,592</v>
      </c>
      <c r="AB12" s="36" t="str">
        <f>Sheet3!I17</f>
        <v>14.3x</v>
      </c>
      <c r="AC12" s="36" t="str">
        <f>Sheet3!I18</f>
        <v>19.6x</v>
      </c>
      <c r="AD12" s="36" t="str">
        <f>Sheet3!I20</f>
        <v>12.4x</v>
      </c>
      <c r="AE12" s="36" t="str">
        <f>Sheet3!I21</f>
        <v>1.6x</v>
      </c>
      <c r="AF12" s="36" t="str">
        <f>Sheet3!I22</f>
        <v>1.6x</v>
      </c>
      <c r="AG12" s="36" t="str">
        <f>Sheet3!I24</f>
        <v>41.5x</v>
      </c>
      <c r="AH12" s="36" t="str">
        <f>Sheet3!I25</f>
        <v>2.3x</v>
      </c>
      <c r="AI12" s="36" t="str">
        <f>Sheet3!I31</f>
        <v/>
      </c>
      <c r="AK12" s="36">
        <f>Sheet3!I29</f>
        <v>8.4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1.6545210150154088</v>
      </c>
      <c r="C13" s="31">
        <f>(sheet!J18-sheet!J15)/sheet!J35</f>
        <v>1.5059012523768933</v>
      </c>
      <c r="D13" s="31">
        <f>sheet!J12/sheet!J35</f>
        <v>0.49076563285467617</v>
      </c>
      <c r="E13" s="31">
        <f>Sheet2!J20/sheet!J35</f>
        <v>0.27888444473586432</v>
      </c>
      <c r="F13" s="31">
        <f>sheet!J18/sheet!J35</f>
        <v>1.6545210150154088</v>
      </c>
      <c r="G13" s="29"/>
      <c r="H13" s="32">
        <f>Sheet1!J33/sheet!J51</f>
        <v>8.9589947709753037E-2</v>
      </c>
      <c r="I13" s="32">
        <f>Sheet1!J33/Sheet1!J12</f>
        <v>5.6431155952061877E-2</v>
      </c>
      <c r="J13" s="32">
        <f>Sheet1!J12/sheet!J27</f>
        <v>0.74229280045569657</v>
      </c>
      <c r="K13" s="32">
        <f>Sheet1!J30/sheet!J27</f>
        <v>4.1899691090290805E-2</v>
      </c>
      <c r="L13" s="32">
        <f>Sheet1!J38</f>
        <v>0.76</v>
      </c>
      <c r="M13" s="29"/>
      <c r="N13" s="32">
        <f>sheet!J40/sheet!J27</f>
        <v>0.53244262492132188</v>
      </c>
      <c r="O13" s="32">
        <f>sheet!J51/sheet!J27</f>
        <v>0.46755737507867812</v>
      </c>
      <c r="P13" s="32">
        <f>sheet!J40/sheet!J51</f>
        <v>1.1387749467789385</v>
      </c>
      <c r="Q13" s="31">
        <f>Sheet1!J24/Sheet1!J26</f>
        <v>-5.490219522693577</v>
      </c>
      <c r="R13" s="31">
        <f>ABS(Sheet2!J20/(Sheet1!J26+Sheet2!J30))</f>
        <v>4.8918110719214845</v>
      </c>
      <c r="S13" s="31">
        <f>sheet!J40/Sheet1!J43</f>
        <v>5.8287818190068128</v>
      </c>
      <c r="T13" s="31">
        <f>Sheet2!J20/sheet!J40</f>
        <v>0.14189979671089797</v>
      </c>
      <c r="V13" s="31">
        <f>ABS(Sheet1!J15/sheet!J15)</f>
        <v>13.60184123062443</v>
      </c>
      <c r="W13" s="31">
        <f>Sheet1!J12/sheet!J14</f>
        <v>3.0435772744598668</v>
      </c>
      <c r="X13" s="31">
        <f>Sheet1!J12/sheet!J27</f>
        <v>0.74229280045569657</v>
      </c>
      <c r="Y13" s="31">
        <f>Sheet1!J12/(sheet!J18-sheet!J35)</f>
        <v>4.1862133218461048</v>
      </c>
      <c r="AA13" s="17" t="str">
        <f>Sheet1!J43</f>
        <v>154,271</v>
      </c>
      <c r="AB13" s="17" t="str">
        <f>Sheet3!J17</f>
        <v>11.9x</v>
      </c>
      <c r="AC13" s="17" t="str">
        <f>Sheet3!J18</f>
        <v>15.4x</v>
      </c>
      <c r="AD13" s="17" t="str">
        <f>Sheet3!J20</f>
        <v>15.4x</v>
      </c>
      <c r="AE13" s="17" t="str">
        <f>Sheet3!J21</f>
        <v>1.5x</v>
      </c>
      <c r="AF13" s="17" t="str">
        <f>Sheet3!J22</f>
        <v>1.5x</v>
      </c>
      <c r="AG13" s="17" t="str">
        <f>Sheet3!J24</f>
        <v>26.7x</v>
      </c>
      <c r="AH13" s="17" t="str">
        <f>Sheet3!J25</f>
        <v>2.2x</v>
      </c>
      <c r="AI13" s="17" t="str">
        <f>Sheet3!J31</f>
        <v/>
      </c>
      <c r="AK13" s="17">
        <f>Sheet3!J29</f>
        <v>7.8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2.1280471858580752</v>
      </c>
      <c r="C14" s="34">
        <f>(sheet!K18-sheet!K15)/sheet!K35</f>
        <v>1.9801353416284655</v>
      </c>
      <c r="D14" s="34">
        <f>sheet!K12/sheet!K35</f>
        <v>0.77514529449015623</v>
      </c>
      <c r="E14" s="34">
        <f>Sheet2!K20/sheet!K35</f>
        <v>4.397630332777875E-2</v>
      </c>
      <c r="F14" s="34">
        <f>sheet!K18/sheet!K35</f>
        <v>2.1280471858580752</v>
      </c>
      <c r="G14" s="29"/>
      <c r="H14" s="35">
        <f>Sheet1!K33/sheet!K51</f>
        <v>6.0871356354853148E-2</v>
      </c>
      <c r="I14" s="35">
        <f>Sheet1!K33/Sheet1!K12</f>
        <v>3.699849062832667E-2</v>
      </c>
      <c r="J14" s="35">
        <f>Sheet1!K12/sheet!K27</f>
        <v>0.68148350812903691</v>
      </c>
      <c r="K14" s="35">
        <f>Sheet1!K30/sheet!K27</f>
        <v>2.5239123668417088E-2</v>
      </c>
      <c r="L14" s="35">
        <f>Sheet1!K38</f>
        <v>0.56999999999999995</v>
      </c>
      <c r="M14" s="29"/>
      <c r="N14" s="35">
        <f>sheet!K40/sheet!K27</f>
        <v>0.58578446910422588</v>
      </c>
      <c r="O14" s="35">
        <f>sheet!K51/sheet!K27</f>
        <v>0.41421553089577418</v>
      </c>
      <c r="P14" s="35">
        <f>sheet!K40/sheet!K51</f>
        <v>1.4142020890366427</v>
      </c>
      <c r="Q14" s="34">
        <f>Sheet1!K24/Sheet1!K26</f>
        <v>-3.4057490916862578</v>
      </c>
      <c r="R14" s="34">
        <f>ABS(Sheet2!K20/(Sheet1!K26+Sheet2!K30))</f>
        <v>0.34085502730592687</v>
      </c>
      <c r="S14" s="34">
        <f>sheet!K40/Sheet1!K43</f>
        <v>7.3307286229830897</v>
      </c>
      <c r="T14" s="34">
        <f>Sheet2!K20/sheet!K40</f>
        <v>1.6556275224580135E-2</v>
      </c>
      <c r="U14" s="12"/>
      <c r="V14" s="34">
        <f>ABS(Sheet1!K15/sheet!K15)</f>
        <v>15.549023905546788</v>
      </c>
      <c r="W14" s="34">
        <f>Sheet1!K12/sheet!K14</f>
        <v>2.8464483452687408</v>
      </c>
      <c r="X14" s="34">
        <f>Sheet1!K12/sheet!K27</f>
        <v>0.68148350812903691</v>
      </c>
      <c r="Y14" s="34">
        <f>Sheet1!K12/(sheet!K18-sheet!K35)</f>
        <v>2.7393423588784618</v>
      </c>
      <c r="Z14" s="12"/>
      <c r="AA14" s="36" t="str">
        <f>Sheet1!K43</f>
        <v>167,645</v>
      </c>
      <c r="AB14" s="36" t="str">
        <f>Sheet3!K17</f>
        <v>10.6x</v>
      </c>
      <c r="AC14" s="36" t="str">
        <f>Sheet3!K18</f>
        <v>14.6x</v>
      </c>
      <c r="AD14" s="36" t="str">
        <f>Sheet3!K20</f>
        <v>149.8x</v>
      </c>
      <c r="AE14" s="36" t="str">
        <f>Sheet3!K21</f>
        <v>1.5x</v>
      </c>
      <c r="AF14" s="36" t="str">
        <f>Sheet3!K22</f>
        <v>1.3x</v>
      </c>
      <c r="AG14" s="36" t="str">
        <f>Sheet3!K24</f>
        <v>26.2x</v>
      </c>
      <c r="AH14" s="36" t="str">
        <f>Sheet3!K25</f>
        <v>1.8x</v>
      </c>
      <c r="AI14" s="36" t="str">
        <f>Sheet3!K31</f>
        <v/>
      </c>
      <c r="AK14" s="36">
        <f>Sheet3!K29</f>
        <v>8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1.4017932354337295</v>
      </c>
      <c r="C15" s="31">
        <f>(sheet!L18-sheet!L15)/sheet!L35</f>
        <v>1.1938216258165626</v>
      </c>
      <c r="D15" s="31">
        <f>sheet!L12/sheet!L35</f>
        <v>0.28249787147474775</v>
      </c>
      <c r="E15" s="31">
        <f>Sheet2!L20/sheet!L35</f>
        <v>0.27901989888563228</v>
      </c>
      <c r="F15" s="31">
        <f>sheet!L18/sheet!L35</f>
        <v>1.4017932354337295</v>
      </c>
      <c r="G15" s="29"/>
      <c r="H15" s="32">
        <f>Sheet1!L33/sheet!L51</f>
        <v>7.0402917527132125E-2</v>
      </c>
      <c r="I15" s="32">
        <f>Sheet1!L33/Sheet1!L12</f>
        <v>4.4817950675919475E-2</v>
      </c>
      <c r="J15" s="32">
        <f>Sheet1!L12/sheet!L27</f>
        <v>0.64950639309059333</v>
      </c>
      <c r="K15" s="32">
        <f>Sheet1!L30/sheet!L27</f>
        <v>2.9114541510578847E-2</v>
      </c>
      <c r="L15" s="32">
        <f>Sheet1!L38</f>
        <v>0.7</v>
      </c>
      <c r="M15" s="29"/>
      <c r="N15" s="32">
        <f>sheet!L40/sheet!L27</f>
        <v>0.58652927305164249</v>
      </c>
      <c r="O15" s="32">
        <f>sheet!L51/sheet!L27</f>
        <v>0.41347072694835751</v>
      </c>
      <c r="P15" s="32">
        <f>sheet!L40/sheet!L51</f>
        <v>1.4185509029394965</v>
      </c>
      <c r="Q15" s="31">
        <f>Sheet1!L24/Sheet1!L26</f>
        <v>-2.9789051603905161</v>
      </c>
      <c r="R15" s="31">
        <f>ABS(Sheet2!L20/(Sheet1!L26+Sheet2!L30))</f>
        <v>0.23218972546137862</v>
      </c>
      <c r="S15" s="31">
        <f>sheet!L40/Sheet1!L43</f>
        <v>7.7232206400373187</v>
      </c>
      <c r="T15" s="31">
        <f>Sheet2!L20/sheet!L40</f>
        <v>0.14337939215977796</v>
      </c>
      <c r="V15" s="31">
        <f>ABS(Sheet1!L15/sheet!L15)</f>
        <v>7.6495931483722313</v>
      </c>
      <c r="W15" s="31">
        <f>Sheet1!L12/sheet!L14</f>
        <v>2.6565387487600174</v>
      </c>
      <c r="X15" s="31">
        <f>Sheet1!L12/sheet!L27</f>
        <v>0.64950639309059333</v>
      </c>
      <c r="Y15" s="31">
        <f>Sheet1!L12/(sheet!L18-sheet!L35)</f>
        <v>5.3633922409913293</v>
      </c>
      <c r="AA15" s="17" t="str">
        <f>Sheet1!L43</f>
        <v>167,209</v>
      </c>
      <c r="AB15" s="17" t="str">
        <f>Sheet3!L17</f>
        <v>16.9x</v>
      </c>
      <c r="AC15" s="17" t="str">
        <f>Sheet3!L18</f>
        <v>23.7x</v>
      </c>
      <c r="AD15" s="17" t="str">
        <f>Sheet3!L20</f>
        <v>17.0x</v>
      </c>
      <c r="AE15" s="17" t="str">
        <f>Sheet3!L21</f>
        <v>2.0x</v>
      </c>
      <c r="AF15" s="17" t="str">
        <f>Sheet3!L22</f>
        <v>1.8x</v>
      </c>
      <c r="AG15" s="17" t="str">
        <f>Sheet3!L24</f>
        <v>45.6x</v>
      </c>
      <c r="AH15" s="17" t="str">
        <f>Sheet3!L25</f>
        <v>2.7x</v>
      </c>
      <c r="AI15" s="17" t="str">
        <f>Sheet3!L31</f>
        <v/>
      </c>
      <c r="AK15" s="17">
        <f>Sheet3!L29</f>
        <v>6.8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1.3567453127718165</v>
      </c>
      <c r="C16" s="34">
        <f>(sheet!M18-sheet!M15)/sheet!M35</f>
        <v>1.1107443826042089</v>
      </c>
      <c r="D16" s="34">
        <f>sheet!M12/sheet!M35</f>
        <v>0.16009533626269068</v>
      </c>
      <c r="E16" s="34">
        <f>Sheet2!M20/sheet!M35</f>
        <v>0.25581147656415493</v>
      </c>
      <c r="F16" s="34">
        <f>sheet!M18/sheet!M35</f>
        <v>1.3567453127718165</v>
      </c>
      <c r="G16" s="29"/>
      <c r="H16" s="35">
        <f>Sheet1!M33/sheet!M51</f>
        <v>0.12387451137941914</v>
      </c>
      <c r="I16" s="35">
        <f>Sheet1!M33/Sheet1!M12</f>
        <v>5.5939913419834085E-2</v>
      </c>
      <c r="J16" s="35">
        <f>Sheet1!M12/sheet!M27</f>
        <v>0.71112241264326514</v>
      </c>
      <c r="K16" s="35">
        <f>Sheet1!M30/sheet!M27</f>
        <v>3.954913619841291E-2</v>
      </c>
      <c r="L16" s="35">
        <f>Sheet1!M38</f>
        <v>1.32</v>
      </c>
      <c r="M16" s="29"/>
      <c r="N16" s="35">
        <f>sheet!M40/sheet!M27</f>
        <v>0.67886754303858377</v>
      </c>
      <c r="O16" s="35">
        <f>sheet!M51/sheet!M27</f>
        <v>0.32113245696141618</v>
      </c>
      <c r="P16" s="35">
        <f>sheet!M40/sheet!M51</f>
        <v>2.1139798495053683</v>
      </c>
      <c r="Q16" s="34">
        <f>Sheet1!M24/Sheet1!M26</f>
        <v>-5.7953726708074536</v>
      </c>
      <c r="R16" s="34">
        <f>ABS(Sheet2!M20/(Sheet1!M26+Sheet2!M30))</f>
        <v>1.0275225432921524</v>
      </c>
      <c r="S16" s="34">
        <f>sheet!M40/Sheet1!M43</f>
        <v>6.991601544805742</v>
      </c>
      <c r="T16" s="34">
        <f>Sheet2!M20/sheet!M40</f>
        <v>0.10373928475788904</v>
      </c>
      <c r="U16" s="12"/>
      <c r="V16" s="34">
        <f>ABS(Sheet1!M15/sheet!M15)</f>
        <v>7.4225272161367757</v>
      </c>
      <c r="W16" s="34">
        <f>Sheet1!M12/sheet!M14</f>
        <v>3.1789717904315542</v>
      </c>
      <c r="X16" s="34">
        <f>Sheet1!M12/sheet!M27</f>
        <v>0.71112241264326514</v>
      </c>
      <c r="Y16" s="34">
        <f>Sheet1!M12/(sheet!M18-sheet!M35)</f>
        <v>7.2406544303755478</v>
      </c>
      <c r="Z16" s="12"/>
      <c r="AA16" s="36" t="str">
        <f>Sheet1!M43</f>
        <v>298,031</v>
      </c>
      <c r="AB16" s="36" t="str">
        <f>Sheet3!M17</f>
        <v>19.2x</v>
      </c>
      <c r="AC16" s="36" t="str">
        <f>Sheet3!M18</f>
        <v>26.6x</v>
      </c>
      <c r="AD16" s="36" t="str">
        <f>Sheet3!M20</f>
        <v>29.8x</v>
      </c>
      <c r="AE16" s="36" t="str">
        <f>Sheet3!M21</f>
        <v>2.4x</v>
      </c>
      <c r="AF16" s="36" t="str">
        <f>Sheet3!M22</f>
        <v>2.6x</v>
      </c>
      <c r="AG16" s="36" t="str">
        <f>Sheet3!M24</f>
        <v>39.6x</v>
      </c>
      <c r="AH16" s="36" t="str">
        <f>Sheet3!M25</f>
        <v>4.3x</v>
      </c>
      <c r="AI16" s="36" t="str">
        <f>Sheet3!M31</f>
        <v/>
      </c>
      <c r="AK16" s="36">
        <f>Sheet3!M29</f>
        <v>7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2023-04-28T01:59:56Z</dcterms:created>
  <dcterms:modified xsi:type="dcterms:W3CDTF">2023-05-06T12:36:45Z</dcterms:modified>
  <cp:category/>
  <dc:identifier/>
  <cp:version/>
</cp:coreProperties>
</file>