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Real State/"/>
    </mc:Choice>
  </mc:AlternateContent>
  <xr:revisionPtr revIDLastSave="9" documentId="8_{C3B7E446-12EC-45B9-9CA5-4329DCDB7B90}" xr6:coauthVersionLast="47" xr6:coauthVersionMax="47" xr10:uidLastSave="{7502ED25-1D6D-4D94-9C02-94F2A2FBE50D}"/>
  <bookViews>
    <workbookView xWindow="-120" yWindow="-120" windowWidth="29040" windowHeight="15720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<sst xmlns="http://schemas.openxmlformats.org/spreadsheetml/2006/main" count="934" uniqueCount="594">
  <si>
    <t>Allied Properties REIT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</si>
  <si>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</si>
  <si>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</si>
  <si>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</si>
  <si>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</si>
  <si>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</si>
  <si>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</si>
  <si>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</si>
  <si>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</si>
  <si>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</si>
  <si>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</si>
  <si>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</si>
  <si>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</si>
  <si>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</si>
  <si>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</si>
  <si>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</si>
  <si>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</si>
  <si>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</si>
  <si>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</si>
  <si>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</si>
  <si>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</si>
  <si>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</si>
  <si>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</si>
  <si>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</si>
  <si>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</si>
  <si>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</si>
  <si>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31,764</t>
  </si>
  <si>
    <t>5,260</t>
  </si>
  <si>
    <t>4,323</t>
  </si>
  <si>
    <t>12,193</t>
  </si>
  <si>
    <t>6,048</t>
  </si>
  <si>
    <t>18,059</t>
  </si>
  <si>
    <t>208,914</t>
  </si>
  <si>
    <t>45,512</t>
  </si>
  <si>
    <t>22,548</t>
  </si>
  <si>
    <t>20,990</t>
  </si>
  <si>
    <t>Property Plant And Equipment, Net</t>
  </si>
  <si>
    <t>3,302,441</t>
  </si>
  <si>
    <t>3,729,383</t>
  </si>
  <si>
    <t>4,203,015</t>
  </si>
  <si>
    <t>5,135,849</t>
  </si>
  <si>
    <t>5,632,523</t>
  </si>
  <si>
    <t>6,186,229</t>
  </si>
  <si>
    <t>7,492,128</t>
  </si>
  <si>
    <t>8,709,552</t>
  </si>
  <si>
    <t>9,555,290</t>
  </si>
  <si>
    <t>9,692,825</t>
  </si>
  <si>
    <t>Real Estate Owned</t>
  </si>
  <si>
    <t/>
  </si>
  <si>
    <t>Goodwill</t>
  </si>
  <si>
    <t>Other Intangibles</t>
  </si>
  <si>
    <t>Other Long-term Assets</t>
  </si>
  <si>
    <t>166,404</t>
  </si>
  <si>
    <t>172,142</t>
  </si>
  <si>
    <t>227,613</t>
  </si>
  <si>
    <t>50,342</t>
  </si>
  <si>
    <t>162,249</t>
  </si>
  <si>
    <t>409,558</t>
  </si>
  <si>
    <t>546,824</t>
  </si>
  <si>
    <t>627,004</t>
  </si>
  <si>
    <t>791,637</t>
  </si>
  <si>
    <t>2,163,606</t>
  </si>
  <si>
    <t>Total Assets</t>
  </si>
  <si>
    <t>3,500,609</t>
  </si>
  <si>
    <t>3,932,719</t>
  </si>
  <si>
    <t>4,455,946</t>
  </si>
  <si>
    <t>5,213,854</t>
  </si>
  <si>
    <t>5,823,632</t>
  </si>
  <si>
    <t>6,627,074</t>
  </si>
  <si>
    <t>8,309,693</t>
  </si>
  <si>
    <t>9,400,768</t>
  </si>
  <si>
    <t>10,384,691</t>
  </si>
  <si>
    <t>11,906,350</t>
  </si>
  <si>
    <t>Accrued Expenses</t>
  </si>
  <si>
    <t>4,219</t>
  </si>
  <si>
    <t>4,961</t>
  </si>
  <si>
    <t>5,415</t>
  </si>
  <si>
    <t>6,374</t>
  </si>
  <si>
    <t>5,418</t>
  </si>
  <si>
    <t>10,473</t>
  </si>
  <si>
    <t>16,139</t>
  </si>
  <si>
    <t>23,310</t>
  </si>
  <si>
    <t>23,281</t>
  </si>
  <si>
    <t>Long-term Debt</t>
  </si>
  <si>
    <t>1,073,694</t>
  </si>
  <si>
    <t>1,215,780</t>
  </si>
  <si>
    <t>1,446,916</t>
  </si>
  <si>
    <t>1,763,370</t>
  </si>
  <si>
    <t>1,705,526</t>
  </si>
  <si>
    <t>1,850,621</t>
  </si>
  <si>
    <t>2,136,658</t>
  </si>
  <si>
    <t>2,725,333</t>
  </si>
  <si>
    <t>3,422,080</t>
  </si>
  <si>
    <t>3,864,256</t>
  </si>
  <si>
    <t>Other Non-current Liabilities</t>
  </si>
  <si>
    <t>Total Liabilities</t>
  </si>
  <si>
    <t>1,431,895</t>
  </si>
  <si>
    <t>1,602,688</t>
  </si>
  <si>
    <t>1,864,215</t>
  </si>
  <si>
    <t>2,192,348</t>
  </si>
  <si>
    <t>2,274,610</t>
  </si>
  <si>
    <t>2,252,411</t>
  </si>
  <si>
    <t>2,591,994</t>
  </si>
  <si>
    <t>3,223,736</t>
  </si>
  <si>
    <t>3,958,919</t>
  </si>
  <si>
    <t>4,783,512</t>
  </si>
  <si>
    <t>Common Stock</t>
  </si>
  <si>
    <t>1,545,387</t>
  </si>
  <si>
    <t>1,754,576</t>
  </si>
  <si>
    <t>1,873,541</t>
  </si>
  <si>
    <t>2,098,267</t>
  </si>
  <si>
    <t>2,399,768</t>
  </si>
  <si>
    <t>2,835,395</t>
  </si>
  <si>
    <t>3,725,472</t>
  </si>
  <si>
    <t>3,884,661</t>
  </si>
  <si>
    <t>3,902,655</t>
  </si>
  <si>
    <t>3,909,378</t>
  </si>
  <si>
    <t>Additional Paid In Capital</t>
  </si>
  <si>
    <t>5,803</t>
  </si>
  <si>
    <t>6,741</t>
  </si>
  <si>
    <t>8,783</t>
  </si>
  <si>
    <t>11,407</t>
  </si>
  <si>
    <t>14,640</t>
  </si>
  <si>
    <t>18,233</t>
  </si>
  <si>
    <t>22,253</t>
  </si>
  <si>
    <t>27,045</t>
  </si>
  <si>
    <t>31,161</t>
  </si>
  <si>
    <t>34,844</t>
  </si>
  <si>
    <t>Retained Earnings</t>
  </si>
  <si>
    <t>516,779</t>
  </si>
  <si>
    <t>568,714</t>
  </si>
  <si>
    <t>709,407</t>
  </si>
  <si>
    <t>911,832</t>
  </si>
  <si>
    <t>1,134,614</t>
  </si>
  <si>
    <t>1,521,035</t>
  </si>
  <si>
    <t>1,969,974</t>
  </si>
  <si>
    <t>2,265,326</t>
  </si>
  <si>
    <t>2,491,956</t>
  </si>
  <si>
    <t>2,636,944</t>
  </si>
  <si>
    <t>Treasury Stock</t>
  </si>
  <si>
    <t>Other Common Equity Adj</t>
  </si>
  <si>
    <t>Common Equity</t>
  </si>
  <si>
    <t>2,068,714</t>
  </si>
  <si>
    <t>2,330,031</t>
  </si>
  <si>
    <t>2,591,731</t>
  </si>
  <si>
    <t>3,021,506</t>
  </si>
  <si>
    <t>3,549,022</t>
  </si>
  <si>
    <t>4,374,663</t>
  </si>
  <si>
    <t>5,717,699</t>
  </si>
  <si>
    <t>6,177,032</t>
  </si>
  <si>
    <t>6,425,772</t>
  </si>
  <si>
    <t>6,581,166</t>
  </si>
  <si>
    <t>Total Preferred Equity</t>
  </si>
  <si>
    <t>Minority Interest, Total</t>
  </si>
  <si>
    <t>541,672</t>
  </si>
  <si>
    <t>Other Equity</t>
  </si>
  <si>
    <t>Total Equity</t>
  </si>
  <si>
    <t>7,122,838</t>
  </si>
  <si>
    <t>Total Liabilities And Equity</t>
  </si>
  <si>
    <t>Income Statement</t>
  </si>
  <si>
    <t>Revenue</t>
  </si>
  <si>
    <t>302,033</t>
  </si>
  <si>
    <t>337,545</t>
  </si>
  <si>
    <t>365,401</t>
  </si>
  <si>
    <t>389,722</t>
  </si>
  <si>
    <t>419,263</t>
  </si>
  <si>
    <t>436,396</t>
  </si>
  <si>
    <t>541,758</t>
  </si>
  <si>
    <t>561,617</t>
  </si>
  <si>
    <t>474,212</t>
  </si>
  <si>
    <t>522,408</t>
  </si>
  <si>
    <t>Revenue Growth (YoY)</t>
  </si>
  <si>
    <t>16.9%</t>
  </si>
  <si>
    <t>11.8%</t>
  </si>
  <si>
    <t>8.3%</t>
  </si>
  <si>
    <t>6.7%</t>
  </si>
  <si>
    <t>7.6%</t>
  </si>
  <si>
    <t>4.1%</t>
  </si>
  <si>
    <t>24.1%</t>
  </si>
  <si>
    <t>3.7%</t>
  </si>
  <si>
    <t>-15.6%</t>
  </si>
  <si>
    <t>10.2%</t>
  </si>
  <si>
    <t>R&amp;D Expenses</t>
  </si>
  <si>
    <t>Selling and Marketing Expense</t>
  </si>
  <si>
    <t>-1,609</t>
  </si>
  <si>
    <t>-4,214</t>
  </si>
  <si>
    <t>-1,230</t>
  </si>
  <si>
    <t>General &amp; Admin Expenses</t>
  </si>
  <si>
    <t>-7,065</t>
  </si>
  <si>
    <t>-7,687</t>
  </si>
  <si>
    <t>-8,916</t>
  </si>
  <si>
    <t>-10,381</t>
  </si>
  <si>
    <t>-14,436</t>
  </si>
  <si>
    <t>-17,059</t>
  </si>
  <si>
    <t>-21,953</t>
  </si>
  <si>
    <t>-22,215</t>
  </si>
  <si>
    <t>-25,834</t>
  </si>
  <si>
    <t>-22,593</t>
  </si>
  <si>
    <t>Other Inc / (Exp)</t>
  </si>
  <si>
    <t>-17,522</t>
  </si>
  <si>
    <t>-112,061</t>
  </si>
  <si>
    <t>-43,668</t>
  </si>
  <si>
    <t>-1,030</t>
  </si>
  <si>
    <t>5,493</t>
  </si>
  <si>
    <t>190,548</t>
  </si>
  <si>
    <t>168,793</t>
  </si>
  <si>
    <t>33,337</t>
  </si>
  <si>
    <t>-46,601</t>
  </si>
  <si>
    <t>-321,165</t>
  </si>
  <si>
    <t>Operating Expenses</t>
  </si>
  <si>
    <t>-24,587</t>
  </si>
  <si>
    <t>-119,748</t>
  </si>
  <si>
    <t>-52,584</t>
  </si>
  <si>
    <t>-11,411</t>
  </si>
  <si>
    <t>-8,943</t>
  </si>
  <si>
    <t>171,880</t>
  </si>
  <si>
    <t>142,626</t>
  </si>
  <si>
    <t>9,892</t>
  </si>
  <si>
    <t>-73,008</t>
  </si>
  <si>
    <t>-344,360</t>
  </si>
  <si>
    <t>Operating Income</t>
  </si>
  <si>
    <t>277,446</t>
  </si>
  <si>
    <t>217,797</t>
  </si>
  <si>
    <t>312,817</t>
  </si>
  <si>
    <t>378,311</t>
  </si>
  <si>
    <t>410,320</t>
  </si>
  <si>
    <t>608,276</t>
  </si>
  <si>
    <t>684,384</t>
  </si>
  <si>
    <t>571,509</t>
  </si>
  <si>
    <t>401,204</t>
  </si>
  <si>
    <t>178,048</t>
  </si>
  <si>
    <t>Net Interest Expenses</t>
  </si>
  <si>
    <t>-38,822</t>
  </si>
  <si>
    <t>-66,019</t>
  </si>
  <si>
    <t>-58,450</t>
  </si>
  <si>
    <t>-54,006</t>
  </si>
  <si>
    <t>-52,361</t>
  </si>
  <si>
    <t>-68,000</t>
  </si>
  <si>
    <t>-55,161</t>
  </si>
  <si>
    <t>-70,780</t>
  </si>
  <si>
    <t>-69,823</t>
  </si>
  <si>
    <t>-3,379</t>
  </si>
  <si>
    <t>EBT, Incl. Unusual Items</t>
  </si>
  <si>
    <t>238,624</t>
  </si>
  <si>
    <t>151,778</t>
  </si>
  <si>
    <t>254,367</t>
  </si>
  <si>
    <t>324,305</t>
  </si>
  <si>
    <t>357,959</t>
  </si>
  <si>
    <t>540,276</t>
  </si>
  <si>
    <t>629,223</t>
  </si>
  <si>
    <t>500,729</t>
  </si>
  <si>
    <t>331,381</t>
  </si>
  <si>
    <t>174,669</t>
  </si>
  <si>
    <t>Earnings of Discontinued Ops.</t>
  </si>
  <si>
    <t>111,770</t>
  </si>
  <si>
    <t>200,694</t>
  </si>
  <si>
    <t>Income Tax Expense</t>
  </si>
  <si>
    <t>Net Income to Company</t>
  </si>
  <si>
    <t>443,151</t>
  </si>
  <si>
    <t>375,363</t>
  </si>
  <si>
    <t>Minority Interest in Earnings</t>
  </si>
  <si>
    <t>-6,508</t>
  </si>
  <si>
    <t>Net Income to Stockholders</t>
  </si>
  <si>
    <t>368,855</t>
  </si>
  <si>
    <t>Preferred Dividends &amp; Other Adj.</t>
  </si>
  <si>
    <t>-111,770</t>
  </si>
  <si>
    <t>-200,694</t>
  </si>
  <si>
    <t>Net Income to Common Excl Extra Items</t>
  </si>
  <si>
    <t>168,161</t>
  </si>
  <si>
    <t>Basic EPS (Cont. Ops)</t>
  </si>
  <si>
    <t>Diluted EPS (Cont. Ops)</t>
  </si>
  <si>
    <t>Weighted Average Basic Shares Out.</t>
  </si>
  <si>
    <t>67,443.659</t>
  </si>
  <si>
    <t>71,048.941</t>
  </si>
  <si>
    <t>77,620.668</t>
  </si>
  <si>
    <t>80,815.747</t>
  </si>
  <si>
    <t>87,864.56</t>
  </si>
  <si>
    <t>97,785.091</t>
  </si>
  <si>
    <t>112,443.006</t>
  </si>
  <si>
    <t>124,427.715</t>
  </si>
  <si>
    <t>127,305.384</t>
  </si>
  <si>
    <t>136,880.675</t>
  </si>
  <si>
    <t>Weighted Average Diluted Shares Out.</t>
  </si>
  <si>
    <t>67,889.273</t>
  </si>
  <si>
    <t>71,319.055</t>
  </si>
  <si>
    <t>77,773.683</t>
  </si>
  <si>
    <t>80,939.463</t>
  </si>
  <si>
    <t>88,006.01</t>
  </si>
  <si>
    <t>97,965.711</t>
  </si>
  <si>
    <t>112,731.05</t>
  </si>
  <si>
    <t>124,536.634</t>
  </si>
  <si>
    <t>127,455.829</t>
  </si>
  <si>
    <t>136,904.082</t>
  </si>
  <si>
    <t>Revenue (Reported)</t>
  </si>
  <si>
    <t>541,450</t>
  </si>
  <si>
    <t>560,505</t>
  </si>
  <si>
    <t>Operating Income (Reported)</t>
  </si>
  <si>
    <t>Operating Income (Adjusted)</t>
  </si>
  <si>
    <t>163,341</t>
  </si>
  <si>
    <t>184,594</t>
  </si>
  <si>
    <t>195,527</t>
  </si>
  <si>
    <t>200,095</t>
  </si>
  <si>
    <t>214,766</t>
  </si>
  <si>
    <t>230,234</t>
  </si>
  <si>
    <t>260,046</t>
  </si>
  <si>
    <t>295,215</t>
  </si>
  <si>
    <t>241,846</t>
  </si>
  <si>
    <t>257,899</t>
  </si>
  <si>
    <t>Cash Flow Statement</t>
  </si>
  <si>
    <t>Depreciation &amp; Amortization (CF)</t>
  </si>
  <si>
    <t>8,895</t>
  </si>
  <si>
    <t>11,105</t>
  </si>
  <si>
    <t>15,254</t>
  </si>
  <si>
    <t>22,308</t>
  </si>
  <si>
    <t>26,278</t>
  </si>
  <si>
    <t>30,375</t>
  </si>
  <si>
    <t>32,252</t>
  </si>
  <si>
    <t>33,660</t>
  </si>
  <si>
    <t>33,472</t>
  </si>
  <si>
    <t>33,627</t>
  </si>
  <si>
    <t>Amortization of Deferred Charges (CF)</t>
  </si>
  <si>
    <t>5,936</t>
  </si>
  <si>
    <t>5,727</t>
  </si>
  <si>
    <t>7,152</t>
  </si>
  <si>
    <t>8,451</t>
  </si>
  <si>
    <t>8,694</t>
  </si>
  <si>
    <t>2,081</t>
  </si>
  <si>
    <t>3,604</t>
  </si>
  <si>
    <t>4,896</t>
  </si>
  <si>
    <t>Stock-Based Comp</t>
  </si>
  <si>
    <t>1,767</t>
  </si>
  <si>
    <t>1,934</t>
  </si>
  <si>
    <t>2,289</t>
  </si>
  <si>
    <t>2,624</t>
  </si>
  <si>
    <t>3,233</t>
  </si>
  <si>
    <t>3,593</t>
  </si>
  <si>
    <t>4,020</t>
  </si>
  <si>
    <t>4,792</t>
  </si>
  <si>
    <t>4,116</t>
  </si>
  <si>
    <t>4,421</t>
  </si>
  <si>
    <t>Change In Accounts Receivable</t>
  </si>
  <si>
    <t>8,349</t>
  </si>
  <si>
    <t>14,681</t>
  </si>
  <si>
    <t>-8,198</t>
  </si>
  <si>
    <t>-97,308</t>
  </si>
  <si>
    <t>65,492</t>
  </si>
  <si>
    <t>7,391</t>
  </si>
  <si>
    <t>-8,483</t>
  </si>
  <si>
    <t>Change In Inventories</t>
  </si>
  <si>
    <t>43,342</t>
  </si>
  <si>
    <t>Change in Other Net Operating Assets</t>
  </si>
  <si>
    <t>-8,836</t>
  </si>
  <si>
    <t>-19,930</t>
  </si>
  <si>
    <t>-7,766</t>
  </si>
  <si>
    <t>-14,093</t>
  </si>
  <si>
    <t>5,140</t>
  </si>
  <si>
    <t>-4,787</t>
  </si>
  <si>
    <t>10,749</t>
  </si>
  <si>
    <t>-15,897</t>
  </si>
  <si>
    <t>20,576</t>
  </si>
  <si>
    <t>-18,785</t>
  </si>
  <si>
    <t>Other Operating Activities</t>
  </si>
  <si>
    <t>-123,595</t>
  </si>
  <si>
    <t>-23,818</t>
  </si>
  <si>
    <t>-94,571</t>
  </si>
  <si>
    <t>-194,167</t>
  </si>
  <si>
    <t>-194,180</t>
  </si>
  <si>
    <t>-333,340</t>
  </si>
  <si>
    <t>-377,679</t>
  </si>
  <si>
    <t>-234,600</t>
  </si>
  <si>
    <t>-271,196</t>
  </si>
  <si>
    <t>-63,338</t>
  </si>
  <si>
    <t>Cash from Operations</t>
  </si>
  <si>
    <t>122,791</t>
  </si>
  <si>
    <t>126,796</t>
  </si>
  <si>
    <t>185,074</t>
  </si>
  <si>
    <t>164,109</t>
  </si>
  <si>
    <t>198,926</t>
  </si>
  <si>
    <t>236,748</t>
  </si>
  <si>
    <t>244,599</t>
  </si>
  <si>
    <t>356,257</t>
  </si>
  <si>
    <t>241,114</t>
  </si>
  <si>
    <t>321,193</t>
  </si>
  <si>
    <t>Capital Expenditures</t>
  </si>
  <si>
    <t>-1,564</t>
  </si>
  <si>
    <t>-4,190</t>
  </si>
  <si>
    <t>-2,077</t>
  </si>
  <si>
    <t>-2,613</t>
  </si>
  <si>
    <t>Cash Acquisitions</t>
  </si>
  <si>
    <t>-28,250</t>
  </si>
  <si>
    <t>-3,550</t>
  </si>
  <si>
    <t>Other Investing Activities</t>
  </si>
  <si>
    <t>-337,834</t>
  </si>
  <si>
    <t>-402,296</t>
  </si>
  <si>
    <t>-409,397</t>
  </si>
  <si>
    <t>-527,253</t>
  </si>
  <si>
    <t>-352,827</t>
  </si>
  <si>
    <t>-415,765</t>
  </si>
  <si>
    <t>-699,041</t>
  </si>
  <si>
    <t>-956,353</t>
  </si>
  <si>
    <t>-740,654</t>
  </si>
  <si>
    <t>-653,421</t>
  </si>
  <si>
    <t>Cash from Investing</t>
  </si>
  <si>
    <t>-403,860</t>
  </si>
  <si>
    <t>-413,587</t>
  </si>
  <si>
    <t>-529,330</t>
  </si>
  <si>
    <t>-353,422</t>
  </si>
  <si>
    <t>-418,378</t>
  </si>
  <si>
    <t>-727,687</t>
  </si>
  <si>
    <t>-960,684</t>
  </si>
  <si>
    <t>-740,922</t>
  </si>
  <si>
    <t>-654,349</t>
  </si>
  <si>
    <t>Dividends Paid (Ex Special Dividends)</t>
  </si>
  <si>
    <t>-69,356</t>
  </si>
  <si>
    <t>-71,286</t>
  </si>
  <si>
    <t>-77,803</t>
  </si>
  <si>
    <t>-115,041</t>
  </si>
  <si>
    <t>-133,900</t>
  </si>
  <si>
    <t>-152,123</t>
  </si>
  <si>
    <t>-177,760</t>
  </si>
  <si>
    <t>-204,217</t>
  </si>
  <si>
    <t>-215,918</t>
  </si>
  <si>
    <t>-223,312</t>
  </si>
  <si>
    <t>Special Dividend Paid</t>
  </si>
  <si>
    <t>Long-Term Debt Issued</t>
  </si>
  <si>
    <t>325,852</t>
  </si>
  <si>
    <t>304,114</t>
  </si>
  <si>
    <t>375,360</t>
  </si>
  <si>
    <t>379,000</t>
  </si>
  <si>
    <t>225,702</t>
  </si>
  <si>
    <t>570,000</t>
  </si>
  <si>
    <t>957,607</t>
  </si>
  <si>
    <t>1,293,894</t>
  </si>
  <si>
    <t>1,635,592</t>
  </si>
  <si>
    <t>1,036,029</t>
  </si>
  <si>
    <t>Long-Term Debt Repaid</t>
  </si>
  <si>
    <t>-191,049</t>
  </si>
  <si>
    <t>-186,004</t>
  </si>
  <si>
    <t>-147,936</t>
  </si>
  <si>
    <t>-136,341</t>
  </si>
  <si>
    <t>-155,707</t>
  </si>
  <si>
    <t>-613,677</t>
  </si>
  <si>
    <t>-852,927</t>
  </si>
  <si>
    <t>-725,813</t>
  </si>
  <si>
    <t>-953,888</t>
  </si>
  <si>
    <t>-487,132</t>
  </si>
  <si>
    <t>Repurchase of Common Stock</t>
  </si>
  <si>
    <t>-1,189</t>
  </si>
  <si>
    <t>-1,367</t>
  </si>
  <si>
    <t>-1,672</t>
  </si>
  <si>
    <t>-5,124</t>
  </si>
  <si>
    <t>-2,220</t>
  </si>
  <si>
    <t>-2,584</t>
  </si>
  <si>
    <t>-2,462</t>
  </si>
  <si>
    <t>-2,695</t>
  </si>
  <si>
    <t>-2,141</t>
  </si>
  <si>
    <t>-2,661</t>
  </si>
  <si>
    <t>Other Financing Activities</t>
  </si>
  <si>
    <t>119,145</t>
  </si>
  <si>
    <t>205,103</t>
  </si>
  <si>
    <t>79,627</t>
  </si>
  <si>
    <t>250,597</t>
  </si>
  <si>
    <t>214,476</t>
  </si>
  <si>
    <t>392,314</t>
  </si>
  <si>
    <t>749,485</t>
  </si>
  <si>
    <t>79,856</t>
  </si>
  <si>
    <t>13,199</t>
  </si>
  <si>
    <t>8,674</t>
  </si>
  <si>
    <t>Cash from Financing</t>
  </si>
  <si>
    <t>183,403</t>
  </si>
  <si>
    <t>250,560</t>
  </si>
  <si>
    <t>227,576</t>
  </si>
  <si>
    <t>373,091</t>
  </si>
  <si>
    <t>148,351</t>
  </si>
  <si>
    <t>193,930</t>
  </si>
  <si>
    <t>673,943</t>
  </si>
  <si>
    <t>441,025</t>
  </si>
  <si>
    <t>476,844</t>
  </si>
  <si>
    <t>331,598</t>
  </si>
  <si>
    <t>Beginning Cash (CF)</t>
  </si>
  <si>
    <t>63,404</t>
  </si>
  <si>
    <t>Foreign Exchange Rate Adjustments</t>
  </si>
  <si>
    <t>Additions / Reductions</t>
  </si>
  <si>
    <t>-31,640</t>
  </si>
  <si>
    <t>-26,504</t>
  </si>
  <si>
    <t>7,870</t>
  </si>
  <si>
    <t>-6,145</t>
  </si>
  <si>
    <t>12,011</t>
  </si>
  <si>
    <t>190,855</t>
  </si>
  <si>
    <t>-163,402</t>
  </si>
  <si>
    <t>-22,964</t>
  </si>
  <si>
    <t>-1,558</t>
  </si>
  <si>
    <t>Ending Cash (CF)</t>
  </si>
  <si>
    <t>Levered Free Cash Flow</t>
  </si>
  <si>
    <t>125,232</t>
  </si>
  <si>
    <t>180,884</t>
  </si>
  <si>
    <t>162,032</t>
  </si>
  <si>
    <t>198,331</t>
  </si>
  <si>
    <t>234,135</t>
  </si>
  <si>
    <t>244,203</t>
  </si>
  <si>
    <t>355,476</t>
  </si>
  <si>
    <t>Cash Interest Paid</t>
  </si>
  <si>
    <t>54,225</t>
  </si>
  <si>
    <t>62,168</t>
  </si>
  <si>
    <t>64,501</t>
  </si>
  <si>
    <t>58,868</t>
  </si>
  <si>
    <t>66,793</t>
  </si>
  <si>
    <t>69,363</t>
  </si>
  <si>
    <t>60,079</t>
  </si>
  <si>
    <t>66,511</t>
  </si>
  <si>
    <t>113,108</t>
  </si>
  <si>
    <t>77,727</t>
  </si>
  <si>
    <t>Valuation Ratios</t>
  </si>
  <si>
    <t>Price Close (Split Adjusted)</t>
  </si>
  <si>
    <t>Market Cap</t>
  </si>
  <si>
    <t>2,245,449.351</t>
  </si>
  <si>
    <t>2,808,552.764</t>
  </si>
  <si>
    <t>2,476,039.93</t>
  </si>
  <si>
    <t>3,046,204.16</t>
  </si>
  <si>
    <t>3,902,166.389</t>
  </si>
  <si>
    <t>4,602,989.307</t>
  </si>
  <si>
    <t>6,396,216.263</t>
  </si>
  <si>
    <t>4,814,089.07</t>
  </si>
  <si>
    <t>5,611,454.736</t>
  </si>
  <si>
    <t>3,577,987.276</t>
  </si>
  <si>
    <t>P/E Ratio</t>
  </si>
  <si>
    <t>Price/Book</t>
  </si>
  <si>
    <t>Price / Operating Cash Flow</t>
  </si>
  <si>
    <t>Price / LTM Sales</t>
  </si>
  <si>
    <t>Dividend Per Share</t>
  </si>
  <si>
    <t>Dividend Yield</t>
  </si>
  <si>
    <t>5.5%</t>
  </si>
  <si>
    <t>6.5%</t>
  </si>
  <si>
    <t>4.6%</t>
  </si>
  <si>
    <t>4.3%</t>
  </si>
  <si>
    <t>3.6%</t>
  </si>
  <si>
    <t>4.9%</t>
  </si>
  <si>
    <t>4.2%</t>
  </si>
  <si>
    <t>7.2%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</si>
  <si>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</si>
  <si>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</si>
  <si>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</si>
  <si>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</si>
  <si>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</si>
  <si>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</si>
  <si>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</si>
  <si>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</si>
  <si>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</si>
  <si>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</si>
  <si>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</si>
  <si>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</si>
  <si>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</si>
  <si>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</si>
  <si>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</si>
  <si>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</si>
  <si>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</si>
  <si>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</si>
  <si>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</si>
  <si>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</si>
  <si>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</si>
  <si>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</si>
  <si>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</si>
  <si>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</si>
  <si>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</si>
  <si>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</si>
  <si>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EBITDA</t>
  </si>
  <si>
    <t>EV/EBITDA</t>
  </si>
  <si>
    <t>EV / EBIT</t>
  </si>
  <si>
    <t>EV / Free Cash Flow</t>
  </si>
  <si>
    <t>EV / Invested Capital</t>
  </si>
  <si>
    <t>EV / Revenue</t>
  </si>
  <si>
    <t>Altman Z-Score</t>
  </si>
  <si>
    <t>Piotroski Score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</si>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</sst>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56</xdr:row>
      <xdr:rowOff>152400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D22CFDF7-633D-8CE8-EA47-C67F4A4CF3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42"/>
  <sheetViews>
    <sheetView showGridLines="0" tabSelected="1" workbookViewId="0">
      <selection activeCell="C29" sqref="C29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38</v>
      </c>
      <c r="F13" s="3" t="s">
        <v>39</v>
      </c>
      <c r="G13" s="3" t="s">
        <v>40</v>
      </c>
      <c r="H13" s="3" t="s">
        <v>41</v>
      </c>
      <c r="I13" s="3" t="s">
        <v>42</v>
      </c>
      <c r="J13" s="3" t="s">
        <v>43</v>
      </c>
      <c r="K13" s="3" t="s">
        <v>44</v>
      </c>
      <c r="L13" s="3" t="s">
        <v>45</v>
      </c>
      <c r="M13" s="3" t="s">
        <v>46</v>
      </c>
    </row>
    <row r="14" spans="3:13" ht="12.75" x14ac:dyDescent="0.2">
      <c r="C14" s="3" t="s">
        <v>47</v>
      </c>
      <c r="D14" s="3" t="s">
        <v>48</v>
      </c>
      <c r="E14" s="3" t="s">
        <v>48</v>
      </c>
      <c r="F14" s="3" t="s">
        <v>48</v>
      </c>
      <c r="G14" s="3" t="s">
        <v>48</v>
      </c>
      <c r="H14" s="3" t="s">
        <v>48</v>
      </c>
      <c r="I14" s="3" t="s">
        <v>48</v>
      </c>
      <c r="J14" s="3" t="s">
        <v>48</v>
      </c>
      <c r="K14" s="3" t="s">
        <v>48</v>
      </c>
      <c r="L14" s="3" t="s">
        <v>48</v>
      </c>
      <c r="M14" s="3" t="s">
        <v>48</v>
      </c>
    </row>
    <row r="15" spans="3:13" ht="12.75" x14ac:dyDescent="0.2">
      <c r="C15" s="3" t="s">
        <v>49</v>
      </c>
      <c r="D15" s="3" t="s">
        <v>48</v>
      </c>
      <c r="E15" s="3" t="s">
        <v>48</v>
      </c>
      <c r="F15" s="3" t="s">
        <v>48</v>
      </c>
      <c r="G15" s="3" t="s">
        <v>48</v>
      </c>
      <c r="H15" s="3" t="s">
        <v>48</v>
      </c>
      <c r="I15" s="3" t="s">
        <v>48</v>
      </c>
      <c r="J15" s="3" t="s">
        <v>48</v>
      </c>
      <c r="K15" s="3" t="s">
        <v>48</v>
      </c>
      <c r="L15" s="3" t="s">
        <v>48</v>
      </c>
      <c r="M15" s="3" t="s">
        <v>48</v>
      </c>
    </row>
    <row r="16" spans="3:13" ht="12.75" x14ac:dyDescent="0.2">
      <c r="C16" s="3" t="s">
        <v>50</v>
      </c>
      <c r="D16" s="3" t="s">
        <v>48</v>
      </c>
      <c r="E16" s="3" t="s">
        <v>48</v>
      </c>
      <c r="F16" s="3" t="s">
        <v>48</v>
      </c>
      <c r="G16" s="3" t="s">
        <v>48</v>
      </c>
      <c r="H16" s="3" t="s">
        <v>48</v>
      </c>
      <c r="I16" s="3" t="s">
        <v>48</v>
      </c>
      <c r="J16" s="3" t="s">
        <v>48</v>
      </c>
      <c r="K16" s="3" t="s">
        <v>48</v>
      </c>
      <c r="L16" s="3" t="s">
        <v>48</v>
      </c>
      <c r="M16" s="3" t="s">
        <v>48</v>
      </c>
    </row>
    <row r="17" spans="3:13" ht="12.75" x14ac:dyDescent="0.2">
      <c r="C17" s="3" t="s">
        <v>51</v>
      </c>
      <c r="D17" s="3" t="s">
        <v>52</v>
      </c>
      <c r="E17" s="3" t="s">
        <v>53</v>
      </c>
      <c r="F17" s="3" t="s">
        <v>54</v>
      </c>
      <c r="G17" s="3" t="s">
        <v>55</v>
      </c>
      <c r="H17" s="3" t="s">
        <v>56</v>
      </c>
      <c r="I17" s="3" t="s">
        <v>57</v>
      </c>
      <c r="J17" s="3" t="s">
        <v>58</v>
      </c>
      <c r="K17" s="3" t="s">
        <v>59</v>
      </c>
      <c r="L17" s="3" t="s">
        <v>60</v>
      </c>
      <c r="M17" s="3" t="s">
        <v>61</v>
      </c>
    </row>
    <row r="18" spans="3:13" ht="12.75" x14ac:dyDescent="0.2">
      <c r="C18" s="3" t="s">
        <v>62</v>
      </c>
      <c r="D18" s="3" t="s">
        <v>63</v>
      </c>
      <c r="E18" s="3" t="s">
        <v>64</v>
      </c>
      <c r="F18" s="3" t="s">
        <v>65</v>
      </c>
      <c r="G18" s="3" t="s">
        <v>66</v>
      </c>
      <c r="H18" s="3" t="s">
        <v>67</v>
      </c>
      <c r="I18" s="3" t="s">
        <v>68</v>
      </c>
      <c r="J18" s="3" t="s">
        <v>69</v>
      </c>
      <c r="K18" s="3" t="s">
        <v>70</v>
      </c>
      <c r="L18" s="3" t="s">
        <v>71</v>
      </c>
      <c r="M18" s="3" t="s">
        <v>72</v>
      </c>
    </row>
    <row r="19" spans="3:13" ht="12.75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3:13" ht="12.75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3:13" ht="12.75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ht="12.75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3:13" ht="12.75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ht="12.75" x14ac:dyDescent="0.2"/>
    <row r="25" spans="3:13" ht="12.75" x14ac:dyDescent="0.2">
      <c r="C25" s="3" t="s">
        <v>73</v>
      </c>
      <c r="D25" s="3" t="s">
        <v>48</v>
      </c>
      <c r="E25" s="3" t="s">
        <v>74</v>
      </c>
      <c r="F25" s="3" t="s">
        <v>75</v>
      </c>
      <c r="G25" s="3" t="s">
        <v>76</v>
      </c>
      <c r="H25" s="3" t="s">
        <v>77</v>
      </c>
      <c r="I25" s="3" t="s">
        <v>78</v>
      </c>
      <c r="J25" s="3" t="s">
        <v>79</v>
      </c>
      <c r="K25" s="3" t="s">
        <v>80</v>
      </c>
      <c r="L25" s="3" t="s">
        <v>81</v>
      </c>
      <c r="M25" s="3" t="s">
        <v>82</v>
      </c>
    </row>
    <row r="26" spans="3:13" ht="12.75" x14ac:dyDescent="0.2"/>
    <row r="27" spans="3:13" ht="12.75" x14ac:dyDescent="0.2">
      <c r="C27" s="3" t="s">
        <v>83</v>
      </c>
      <c r="D27" s="3" t="s">
        <v>84</v>
      </c>
      <c r="E27" s="3" t="s">
        <v>85</v>
      </c>
      <c r="F27" s="3" t="s">
        <v>86</v>
      </c>
      <c r="G27" s="3" t="s">
        <v>87</v>
      </c>
      <c r="H27" s="3" t="s">
        <v>88</v>
      </c>
      <c r="I27" s="3" t="s">
        <v>89</v>
      </c>
      <c r="J27" s="3" t="s">
        <v>90</v>
      </c>
      <c r="K27" s="3" t="s">
        <v>91</v>
      </c>
      <c r="L27" s="3" t="s">
        <v>92</v>
      </c>
      <c r="M27" s="3" t="s">
        <v>93</v>
      </c>
    </row>
    <row r="28" spans="3:13" ht="12.75" x14ac:dyDescent="0.2">
      <c r="C28" s="3" t="s">
        <v>94</v>
      </c>
      <c r="D28" s="3" t="s">
        <v>48</v>
      </c>
      <c r="E28" s="3" t="s">
        <v>48</v>
      </c>
      <c r="F28" s="3" t="s">
        <v>48</v>
      </c>
      <c r="G28" s="3" t="s">
        <v>48</v>
      </c>
      <c r="H28" s="3" t="s">
        <v>48</v>
      </c>
      <c r="I28" s="3" t="s">
        <v>48</v>
      </c>
      <c r="J28" s="3" t="s">
        <v>48</v>
      </c>
      <c r="K28" s="3" t="s">
        <v>48</v>
      </c>
      <c r="L28" s="3" t="s">
        <v>48</v>
      </c>
      <c r="M28" s="3" t="s">
        <v>48</v>
      </c>
    </row>
    <row r="29" spans="3:13" ht="12.75" x14ac:dyDescent="0.2">
      <c r="C29" s="3" t="s">
        <v>95</v>
      </c>
      <c r="D29" s="3" t="s">
        <v>96</v>
      </c>
      <c r="E29" s="3" t="s">
        <v>97</v>
      </c>
      <c r="F29" s="3" t="s">
        <v>98</v>
      </c>
      <c r="G29" s="3" t="s">
        <v>99</v>
      </c>
      <c r="H29" s="3" t="s">
        <v>100</v>
      </c>
      <c r="I29" s="3" t="s">
        <v>101</v>
      </c>
      <c r="J29" s="3" t="s">
        <v>102</v>
      </c>
      <c r="K29" s="3" t="s">
        <v>103</v>
      </c>
      <c r="L29" s="3" t="s">
        <v>104</v>
      </c>
      <c r="M29" s="3" t="s">
        <v>105</v>
      </c>
    </row>
    <row r="30" spans="3:13" ht="12.75" x14ac:dyDescent="0.2"/>
    <row r="31" spans="3:13" ht="12.75" x14ac:dyDescent="0.2">
      <c r="C31" s="3" t="s">
        <v>106</v>
      </c>
      <c r="D31" s="3" t="s">
        <v>107</v>
      </c>
      <c r="E31" s="3" t="s">
        <v>108</v>
      </c>
      <c r="F31" s="3" t="s">
        <v>109</v>
      </c>
      <c r="G31" s="3" t="s">
        <v>110</v>
      </c>
      <c r="H31" s="3" t="s">
        <v>111</v>
      </c>
      <c r="I31" s="3" t="s">
        <v>112</v>
      </c>
      <c r="J31" s="3" t="s">
        <v>113</v>
      </c>
      <c r="K31" s="3" t="s">
        <v>114</v>
      </c>
      <c r="L31" s="3" t="s">
        <v>115</v>
      </c>
      <c r="M31" s="3" t="s">
        <v>116</v>
      </c>
    </row>
    <row r="32" spans="3:13" ht="12.75" x14ac:dyDescent="0.2">
      <c r="C32" s="3" t="s">
        <v>117</v>
      </c>
      <c r="D32" s="3" t="s">
        <v>118</v>
      </c>
      <c r="E32" s="3" t="s">
        <v>119</v>
      </c>
      <c r="F32" s="3" t="s">
        <v>120</v>
      </c>
      <c r="G32" s="3" t="s">
        <v>121</v>
      </c>
      <c r="H32" s="3" t="s">
        <v>122</v>
      </c>
      <c r="I32" s="3" t="s">
        <v>123</v>
      </c>
      <c r="J32" s="3" t="s">
        <v>124</v>
      </c>
      <c r="K32" s="3" t="s">
        <v>125</v>
      </c>
      <c r="L32" s="3" t="s">
        <v>126</v>
      </c>
      <c r="M32" s="3" t="s">
        <v>127</v>
      </c>
    </row>
    <row r="33" spans="3:13" ht="12.75" x14ac:dyDescent="0.2">
      <c r="C33" s="3" t="s">
        <v>128</v>
      </c>
      <c r="D33" s="3" t="s">
        <v>129</v>
      </c>
      <c r="E33" s="3" t="s">
        <v>130</v>
      </c>
      <c r="F33" s="3" t="s">
        <v>131</v>
      </c>
      <c r="G33" s="3" t="s">
        <v>132</v>
      </c>
      <c r="H33" s="3" t="s">
        <v>133</v>
      </c>
      <c r="I33" s="3" t="s">
        <v>134</v>
      </c>
      <c r="J33" s="3" t="s">
        <v>135</v>
      </c>
      <c r="K33" s="3" t="s">
        <v>136</v>
      </c>
      <c r="L33" s="3" t="s">
        <v>137</v>
      </c>
      <c r="M33" s="3" t="s">
        <v>138</v>
      </c>
    </row>
    <row r="34" spans="3:13" ht="12.75" x14ac:dyDescent="0.2">
      <c r="C34" s="3" t="s">
        <v>139</v>
      </c>
      <c r="D34" s="3" t="s">
        <v>48</v>
      </c>
      <c r="E34" s="3" t="s">
        <v>48</v>
      </c>
      <c r="F34" s="3" t="s">
        <v>48</v>
      </c>
      <c r="G34" s="3" t="s">
        <v>48</v>
      </c>
      <c r="H34" s="3" t="s">
        <v>48</v>
      </c>
      <c r="I34" s="3" t="s">
        <v>48</v>
      </c>
      <c r="J34" s="3" t="s">
        <v>48</v>
      </c>
      <c r="K34" s="3" t="s">
        <v>48</v>
      </c>
      <c r="L34" s="3" t="s">
        <v>48</v>
      </c>
      <c r="M34" s="3" t="s">
        <v>48</v>
      </c>
    </row>
    <row r="35" spans="3:13" ht="12.75" x14ac:dyDescent="0.2">
      <c r="C35" s="3" t="s">
        <v>140</v>
      </c>
      <c r="D35" s="3">
        <v>745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ht="12.75" x14ac:dyDescent="0.2">
      <c r="C36" s="3" t="s">
        <v>141</v>
      </c>
      <c r="D36" s="3" t="s">
        <v>142</v>
      </c>
      <c r="E36" s="3" t="s">
        <v>143</v>
      </c>
      <c r="F36" s="3" t="s">
        <v>144</v>
      </c>
      <c r="G36" s="3" t="s">
        <v>145</v>
      </c>
      <c r="H36" s="3" t="s">
        <v>146</v>
      </c>
      <c r="I36" s="3" t="s">
        <v>147</v>
      </c>
      <c r="J36" s="3" t="s">
        <v>148</v>
      </c>
      <c r="K36" s="3" t="s">
        <v>149</v>
      </c>
      <c r="L36" s="3" t="s">
        <v>150</v>
      </c>
      <c r="M36" s="3" t="s">
        <v>151</v>
      </c>
    </row>
    <row r="37" spans="3:13" ht="12.75" x14ac:dyDescent="0.2">
      <c r="C37" s="3" t="s">
        <v>152</v>
      </c>
      <c r="D37" s="3" t="s">
        <v>48</v>
      </c>
      <c r="E37" s="3" t="s">
        <v>48</v>
      </c>
      <c r="F37" s="3" t="s">
        <v>48</v>
      </c>
      <c r="G37" s="3" t="s">
        <v>48</v>
      </c>
      <c r="H37" s="3" t="s">
        <v>48</v>
      </c>
      <c r="I37" s="3" t="s">
        <v>48</v>
      </c>
      <c r="J37" s="3" t="s">
        <v>48</v>
      </c>
      <c r="K37" s="3" t="s">
        <v>48</v>
      </c>
      <c r="L37" s="3" t="s">
        <v>48</v>
      </c>
      <c r="M37" s="3" t="s">
        <v>48</v>
      </c>
    </row>
    <row r="38" spans="3:13" ht="12.75" x14ac:dyDescent="0.2">
      <c r="C38" s="3" t="s">
        <v>153</v>
      </c>
      <c r="D38" s="3" t="s">
        <v>48</v>
      </c>
      <c r="E38" s="3" t="s">
        <v>48</v>
      </c>
      <c r="F38" s="3" t="s">
        <v>48</v>
      </c>
      <c r="G38" s="3" t="s">
        <v>48</v>
      </c>
      <c r="H38" s="3" t="s">
        <v>48</v>
      </c>
      <c r="I38" s="3" t="s">
        <v>48</v>
      </c>
      <c r="J38" s="3" t="s">
        <v>48</v>
      </c>
      <c r="K38" s="3" t="s">
        <v>48</v>
      </c>
      <c r="L38" s="3" t="s">
        <v>48</v>
      </c>
      <c r="M38" s="3" t="s">
        <v>154</v>
      </c>
    </row>
    <row r="39" spans="3:13" ht="12.75" x14ac:dyDescent="0.2">
      <c r="C39" s="3" t="s">
        <v>155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</row>
    <row r="40" spans="3:13" ht="12.75" x14ac:dyDescent="0.2">
      <c r="C40" s="3" t="s">
        <v>156</v>
      </c>
      <c r="D40" s="3" t="s">
        <v>142</v>
      </c>
      <c r="E40" s="3" t="s">
        <v>143</v>
      </c>
      <c r="F40" s="3" t="s">
        <v>144</v>
      </c>
      <c r="G40" s="3" t="s">
        <v>145</v>
      </c>
      <c r="H40" s="3" t="s">
        <v>146</v>
      </c>
      <c r="I40" s="3" t="s">
        <v>147</v>
      </c>
      <c r="J40" s="3" t="s">
        <v>148</v>
      </c>
      <c r="K40" s="3" t="s">
        <v>149</v>
      </c>
      <c r="L40" s="3" t="s">
        <v>150</v>
      </c>
      <c r="M40" s="3" t="s">
        <v>157</v>
      </c>
    </row>
    <row r="41" spans="3:13" ht="12.75" x14ac:dyDescent="0.2"/>
    <row r="42" spans="3:13" ht="12.75" x14ac:dyDescent="0.2">
      <c r="C42" s="3" t="s">
        <v>158</v>
      </c>
      <c r="D42" s="3" t="s">
        <v>63</v>
      </c>
      <c r="E42" s="3" t="s">
        <v>64</v>
      </c>
      <c r="F42" s="3" t="s">
        <v>65</v>
      </c>
      <c r="G42" s="3" t="s">
        <v>66</v>
      </c>
      <c r="H42" s="3" t="s">
        <v>67</v>
      </c>
      <c r="I42" s="3" t="s">
        <v>68</v>
      </c>
      <c r="J42" s="3" t="s">
        <v>69</v>
      </c>
      <c r="K42" s="3" t="s">
        <v>70</v>
      </c>
      <c r="L42" s="3" t="s">
        <v>71</v>
      </c>
      <c r="M42" s="3" t="s">
        <v>72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82D2-9EED-4093-8DE9-A8E6266109F8}">
  <dimension ref="C1:M43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159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160</v>
      </c>
      <c r="D12" s="3" t="s">
        <v>161</v>
      </c>
      <c r="E12" s="3" t="s">
        <v>162</v>
      </c>
      <c r="F12" s="3" t="s">
        <v>163</v>
      </c>
      <c r="G12" s="3" t="s">
        <v>164</v>
      </c>
      <c r="H12" s="3" t="s">
        <v>165</v>
      </c>
      <c r="I12" s="3" t="s">
        <v>166</v>
      </c>
      <c r="J12" s="3" t="s">
        <v>167</v>
      </c>
      <c r="K12" s="3" t="s">
        <v>168</v>
      </c>
      <c r="L12" s="3" t="s">
        <v>169</v>
      </c>
      <c r="M12" s="3" t="s">
        <v>170</v>
      </c>
    </row>
    <row r="13" spans="3:13" x14ac:dyDescent="0.2">
      <c r="C13" s="3" t="s">
        <v>171</v>
      </c>
      <c r="D13" s="3" t="s">
        <v>172</v>
      </c>
      <c r="E13" s="3" t="s">
        <v>173</v>
      </c>
      <c r="F13" s="3" t="s">
        <v>174</v>
      </c>
      <c r="G13" s="3" t="s">
        <v>175</v>
      </c>
      <c r="H13" s="3" t="s">
        <v>176</v>
      </c>
      <c r="I13" s="3" t="s">
        <v>177</v>
      </c>
      <c r="J13" s="3" t="s">
        <v>178</v>
      </c>
      <c r="K13" s="3" t="s">
        <v>179</v>
      </c>
      <c r="L13" s="3" t="s">
        <v>180</v>
      </c>
      <c r="M13" s="3" t="s">
        <v>181</v>
      </c>
    </row>
    <row r="16" spans="3:13" x14ac:dyDescent="0.2">
      <c r="C16" s="3" t="s">
        <v>182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</row>
    <row r="17" spans="3:13" x14ac:dyDescent="0.2">
      <c r="C17" s="3" t="s">
        <v>183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 t="s">
        <v>184</v>
      </c>
      <c r="J17" s="3" t="s">
        <v>185</v>
      </c>
      <c r="K17" s="3" t="s">
        <v>186</v>
      </c>
      <c r="L17" s="3">
        <v>-573</v>
      </c>
      <c r="M17" s="3">
        <v>-602</v>
      </c>
    </row>
    <row r="18" spans="3:13" x14ac:dyDescent="0.2">
      <c r="C18" s="3" t="s">
        <v>187</v>
      </c>
      <c r="D18" s="3" t="s">
        <v>188</v>
      </c>
      <c r="E18" s="3" t="s">
        <v>189</v>
      </c>
      <c r="F18" s="3" t="s">
        <v>190</v>
      </c>
      <c r="G18" s="3" t="s">
        <v>191</v>
      </c>
      <c r="H18" s="3" t="s">
        <v>192</v>
      </c>
      <c r="I18" s="3" t="s">
        <v>193</v>
      </c>
      <c r="J18" s="3" t="s">
        <v>194</v>
      </c>
      <c r="K18" s="3" t="s">
        <v>195</v>
      </c>
      <c r="L18" s="3" t="s">
        <v>196</v>
      </c>
      <c r="M18" s="3" t="s">
        <v>197</v>
      </c>
    </row>
    <row r="19" spans="3:13" x14ac:dyDescent="0.2">
      <c r="C19" s="3" t="s">
        <v>198</v>
      </c>
      <c r="D19" s="3" t="s">
        <v>199</v>
      </c>
      <c r="E19" s="3" t="s">
        <v>200</v>
      </c>
      <c r="F19" s="3" t="s">
        <v>201</v>
      </c>
      <c r="G19" s="3" t="s">
        <v>202</v>
      </c>
      <c r="H19" s="3" t="s">
        <v>203</v>
      </c>
      <c r="I19" s="3" t="s">
        <v>204</v>
      </c>
      <c r="J19" s="3" t="s">
        <v>205</v>
      </c>
      <c r="K19" s="3" t="s">
        <v>206</v>
      </c>
      <c r="L19" s="3" t="s">
        <v>207</v>
      </c>
      <c r="M19" s="3" t="s">
        <v>208</v>
      </c>
    </row>
    <row r="20" spans="3:13" x14ac:dyDescent="0.2">
      <c r="C20" s="3" t="s">
        <v>209</v>
      </c>
      <c r="D20" s="3" t="s">
        <v>210</v>
      </c>
      <c r="E20" s="3" t="s">
        <v>211</v>
      </c>
      <c r="F20" s="3" t="s">
        <v>212</v>
      </c>
      <c r="G20" s="3" t="s">
        <v>213</v>
      </c>
      <c r="H20" s="3" t="s">
        <v>214</v>
      </c>
      <c r="I20" s="3" t="s">
        <v>215</v>
      </c>
      <c r="J20" s="3" t="s">
        <v>216</v>
      </c>
      <c r="K20" s="3" t="s">
        <v>217</v>
      </c>
      <c r="L20" s="3" t="s">
        <v>218</v>
      </c>
      <c r="M20" s="3" t="s">
        <v>219</v>
      </c>
    </row>
    <row r="21" spans="3:13" x14ac:dyDescent="0.2">
      <c r="C21" s="3" t="s">
        <v>220</v>
      </c>
      <c r="D21" s="3" t="s">
        <v>221</v>
      </c>
      <c r="E21" s="3" t="s">
        <v>222</v>
      </c>
      <c r="F21" s="3" t="s">
        <v>223</v>
      </c>
      <c r="G21" s="3" t="s">
        <v>224</v>
      </c>
      <c r="H21" s="3" t="s">
        <v>225</v>
      </c>
      <c r="I21" s="3" t="s">
        <v>226</v>
      </c>
      <c r="J21" s="3" t="s">
        <v>227</v>
      </c>
      <c r="K21" s="3" t="s">
        <v>228</v>
      </c>
      <c r="L21" s="3" t="s">
        <v>229</v>
      </c>
      <c r="M21" s="3" t="s">
        <v>230</v>
      </c>
    </row>
    <row r="23" spans="3:13" x14ac:dyDescent="0.2">
      <c r="C23" s="3" t="s">
        <v>231</v>
      </c>
      <c r="D23" s="3" t="s">
        <v>232</v>
      </c>
      <c r="E23" s="3" t="s">
        <v>233</v>
      </c>
      <c r="F23" s="3" t="s">
        <v>234</v>
      </c>
      <c r="G23" s="3" t="s">
        <v>235</v>
      </c>
      <c r="H23" s="3" t="s">
        <v>236</v>
      </c>
      <c r="I23" s="3" t="s">
        <v>237</v>
      </c>
      <c r="J23" s="3" t="s">
        <v>238</v>
      </c>
      <c r="K23" s="3" t="s">
        <v>239</v>
      </c>
      <c r="L23" s="3" t="s">
        <v>240</v>
      </c>
      <c r="M23" s="3" t="s">
        <v>241</v>
      </c>
    </row>
    <row r="24" spans="3:13" x14ac:dyDescent="0.2">
      <c r="C24" s="3" t="s">
        <v>242</v>
      </c>
      <c r="D24" s="3" t="s">
        <v>243</v>
      </c>
      <c r="E24" s="3" t="s">
        <v>244</v>
      </c>
      <c r="F24" s="3" t="s">
        <v>245</v>
      </c>
      <c r="G24" s="3" t="s">
        <v>246</v>
      </c>
      <c r="H24" s="3" t="s">
        <v>247</v>
      </c>
      <c r="I24" s="3" t="s">
        <v>248</v>
      </c>
      <c r="J24" s="3" t="s">
        <v>249</v>
      </c>
      <c r="K24" s="3" t="s">
        <v>250</v>
      </c>
      <c r="L24" s="3" t="s">
        <v>251</v>
      </c>
      <c r="M24" s="3" t="s">
        <v>252</v>
      </c>
    </row>
    <row r="25" spans="3:13" x14ac:dyDescent="0.2">
      <c r="C25" s="3" t="s">
        <v>253</v>
      </c>
      <c r="D25" s="3" t="s">
        <v>3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254</v>
      </c>
      <c r="M25" s="3" t="s">
        <v>255</v>
      </c>
    </row>
    <row r="26" spans="3:13" x14ac:dyDescent="0.2">
      <c r="C26" s="3" t="s">
        <v>256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</row>
    <row r="27" spans="3:13" x14ac:dyDescent="0.2">
      <c r="C27" s="3" t="s">
        <v>257</v>
      </c>
      <c r="D27" s="3" t="s">
        <v>243</v>
      </c>
      <c r="E27" s="3" t="s">
        <v>244</v>
      </c>
      <c r="F27" s="3" t="s">
        <v>245</v>
      </c>
      <c r="G27" s="3" t="s">
        <v>246</v>
      </c>
      <c r="H27" s="3" t="s">
        <v>247</v>
      </c>
      <c r="I27" s="3" t="s">
        <v>248</v>
      </c>
      <c r="J27" s="3" t="s">
        <v>249</v>
      </c>
      <c r="K27" s="3" t="s">
        <v>250</v>
      </c>
      <c r="L27" s="3" t="s">
        <v>258</v>
      </c>
      <c r="M27" s="3" t="s">
        <v>259</v>
      </c>
    </row>
    <row r="29" spans="3:13" x14ac:dyDescent="0.2">
      <c r="C29" s="3" t="s">
        <v>260</v>
      </c>
      <c r="D29" s="3" t="s">
        <v>3</v>
      </c>
      <c r="E29" s="3" t="s">
        <v>3</v>
      </c>
      <c r="F29" s="3" t="s">
        <v>3</v>
      </c>
      <c r="G29" s="3" t="s">
        <v>3</v>
      </c>
      <c r="H29" s="3" t="s">
        <v>3</v>
      </c>
      <c r="I29" s="3" t="s">
        <v>3</v>
      </c>
      <c r="J29" s="3" t="s">
        <v>3</v>
      </c>
      <c r="K29" s="3" t="s">
        <v>3</v>
      </c>
      <c r="L29" s="3" t="s">
        <v>3</v>
      </c>
      <c r="M29" s="3" t="s">
        <v>261</v>
      </c>
    </row>
    <row r="30" spans="3:13" x14ac:dyDescent="0.2">
      <c r="C30" s="3" t="s">
        <v>262</v>
      </c>
      <c r="D30" s="3" t="s">
        <v>243</v>
      </c>
      <c r="E30" s="3" t="s">
        <v>244</v>
      </c>
      <c r="F30" s="3" t="s">
        <v>245</v>
      </c>
      <c r="G30" s="3" t="s">
        <v>246</v>
      </c>
      <c r="H30" s="3" t="s">
        <v>247</v>
      </c>
      <c r="I30" s="3" t="s">
        <v>248</v>
      </c>
      <c r="J30" s="3" t="s">
        <v>249</v>
      </c>
      <c r="K30" s="3" t="s">
        <v>250</v>
      </c>
      <c r="L30" s="3" t="s">
        <v>258</v>
      </c>
      <c r="M30" s="3" t="s">
        <v>263</v>
      </c>
    </row>
    <row r="32" spans="3:13" x14ac:dyDescent="0.2">
      <c r="C32" s="3" t="s">
        <v>264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 t="s">
        <v>265</v>
      </c>
      <c r="M32" s="3" t="s">
        <v>266</v>
      </c>
    </row>
    <row r="33" spans="3:13" x14ac:dyDescent="0.2">
      <c r="C33" s="3" t="s">
        <v>267</v>
      </c>
      <c r="D33" s="3" t="s">
        <v>243</v>
      </c>
      <c r="E33" s="3" t="s">
        <v>244</v>
      </c>
      <c r="F33" s="3" t="s">
        <v>245</v>
      </c>
      <c r="G33" s="3" t="s">
        <v>246</v>
      </c>
      <c r="H33" s="3" t="s">
        <v>247</v>
      </c>
      <c r="I33" s="3" t="s">
        <v>248</v>
      </c>
      <c r="J33" s="3" t="s">
        <v>249</v>
      </c>
      <c r="K33" s="3" t="s">
        <v>250</v>
      </c>
      <c r="L33" s="3" t="s">
        <v>251</v>
      </c>
      <c r="M33" s="3" t="s">
        <v>268</v>
      </c>
    </row>
    <row r="35" spans="3:13" x14ac:dyDescent="0.2">
      <c r="C35" s="3" t="s">
        <v>269</v>
      </c>
      <c r="D35" s="3">
        <v>3.54</v>
      </c>
      <c r="E35" s="3">
        <v>2.14</v>
      </c>
      <c r="F35" s="3">
        <v>3.28</v>
      </c>
      <c r="G35" s="3">
        <v>4.01</v>
      </c>
      <c r="H35" s="3">
        <v>4.07</v>
      </c>
      <c r="I35" s="3">
        <v>5.53</v>
      </c>
      <c r="J35" s="3">
        <v>5.6</v>
      </c>
      <c r="K35" s="3">
        <v>4.0199999999999996</v>
      </c>
      <c r="L35" s="3">
        <v>2.6</v>
      </c>
      <c r="M35" s="3">
        <v>1.23</v>
      </c>
    </row>
    <row r="36" spans="3:13" x14ac:dyDescent="0.2">
      <c r="C36" s="3" t="s">
        <v>270</v>
      </c>
      <c r="D36" s="3">
        <v>3.51</v>
      </c>
      <c r="E36" s="3">
        <v>2.13</v>
      </c>
      <c r="F36" s="3">
        <v>3.27</v>
      </c>
      <c r="G36" s="3">
        <v>4.01</v>
      </c>
      <c r="H36" s="3">
        <v>4.07</v>
      </c>
      <c r="I36" s="3">
        <v>5.51</v>
      </c>
      <c r="J36" s="3">
        <v>5.58</v>
      </c>
      <c r="K36" s="3">
        <v>4.0199999999999996</v>
      </c>
      <c r="L36" s="3">
        <v>2.6</v>
      </c>
      <c r="M36" s="3">
        <v>1.23</v>
      </c>
    </row>
    <row r="37" spans="3:13" x14ac:dyDescent="0.2">
      <c r="C37" s="3" t="s">
        <v>271</v>
      </c>
      <c r="D37" s="3" t="s">
        <v>272</v>
      </c>
      <c r="E37" s="3" t="s">
        <v>273</v>
      </c>
      <c r="F37" s="3" t="s">
        <v>274</v>
      </c>
      <c r="G37" s="3" t="s">
        <v>275</v>
      </c>
      <c r="H37" s="3" t="s">
        <v>276</v>
      </c>
      <c r="I37" s="3" t="s">
        <v>277</v>
      </c>
      <c r="J37" s="3" t="s">
        <v>278</v>
      </c>
      <c r="K37" s="3" t="s">
        <v>279</v>
      </c>
      <c r="L37" s="3" t="s">
        <v>280</v>
      </c>
      <c r="M37" s="3" t="s">
        <v>281</v>
      </c>
    </row>
    <row r="38" spans="3:13" x14ac:dyDescent="0.2">
      <c r="C38" s="3" t="s">
        <v>282</v>
      </c>
      <c r="D38" s="3" t="s">
        <v>283</v>
      </c>
      <c r="E38" s="3" t="s">
        <v>284</v>
      </c>
      <c r="F38" s="3" t="s">
        <v>285</v>
      </c>
      <c r="G38" s="3" t="s">
        <v>286</v>
      </c>
      <c r="H38" s="3" t="s">
        <v>287</v>
      </c>
      <c r="I38" s="3" t="s">
        <v>288</v>
      </c>
      <c r="J38" s="3" t="s">
        <v>289</v>
      </c>
      <c r="K38" s="3" t="s">
        <v>290</v>
      </c>
      <c r="L38" s="3" t="s">
        <v>291</v>
      </c>
      <c r="M38" s="3" t="s">
        <v>292</v>
      </c>
    </row>
    <row r="41" spans="3:13" x14ac:dyDescent="0.2">
      <c r="C41" s="3" t="s">
        <v>293</v>
      </c>
      <c r="D41" s="3" t="s">
        <v>161</v>
      </c>
      <c r="E41" s="3" t="s">
        <v>162</v>
      </c>
      <c r="F41" s="3" t="s">
        <v>163</v>
      </c>
      <c r="G41" s="3" t="s">
        <v>164</v>
      </c>
      <c r="H41" s="3" t="s">
        <v>165</v>
      </c>
      <c r="I41" s="3" t="s">
        <v>166</v>
      </c>
      <c r="J41" s="3" t="s">
        <v>294</v>
      </c>
      <c r="K41" s="3" t="s">
        <v>295</v>
      </c>
      <c r="L41" s="3" t="s">
        <v>169</v>
      </c>
      <c r="M41" s="3" t="s">
        <v>170</v>
      </c>
    </row>
    <row r="42" spans="3:13" x14ac:dyDescent="0.2">
      <c r="C42" s="3" t="s">
        <v>296</v>
      </c>
      <c r="D42" s="3" t="s">
        <v>3</v>
      </c>
      <c r="E42" s="3" t="s">
        <v>3</v>
      </c>
      <c r="F42" s="3" t="s">
        <v>3</v>
      </c>
      <c r="G42" s="3" t="s">
        <v>3</v>
      </c>
      <c r="H42" s="3" t="s">
        <v>3</v>
      </c>
      <c r="I42" s="3" t="s">
        <v>3</v>
      </c>
      <c r="J42" s="3" t="s">
        <v>3</v>
      </c>
      <c r="K42" s="3" t="s">
        <v>3</v>
      </c>
      <c r="L42" s="3" t="s">
        <v>3</v>
      </c>
      <c r="M42" s="3" t="s">
        <v>3</v>
      </c>
    </row>
    <row r="43" spans="3:13" x14ac:dyDescent="0.2">
      <c r="C43" s="3" t="s">
        <v>297</v>
      </c>
      <c r="D43" s="3" t="s">
        <v>298</v>
      </c>
      <c r="E43" s="3" t="s">
        <v>299</v>
      </c>
      <c r="F43" s="3" t="s">
        <v>300</v>
      </c>
      <c r="G43" s="3" t="s">
        <v>301</v>
      </c>
      <c r="H43" s="3" t="s">
        <v>302</v>
      </c>
      <c r="I43" s="3" t="s">
        <v>303</v>
      </c>
      <c r="J43" s="3" t="s">
        <v>304</v>
      </c>
      <c r="K43" s="3" t="s">
        <v>305</v>
      </c>
      <c r="L43" s="3" t="s">
        <v>306</v>
      </c>
      <c r="M43" s="3" t="s">
        <v>307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BF64-6A7F-4C02-BDB9-8CB2B441EB72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308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262</v>
      </c>
      <c r="D12" s="3" t="s">
        <v>243</v>
      </c>
      <c r="E12" s="3" t="s">
        <v>244</v>
      </c>
      <c r="F12" s="3" t="s">
        <v>245</v>
      </c>
      <c r="G12" s="3" t="s">
        <v>246</v>
      </c>
      <c r="H12" s="3" t="s">
        <v>247</v>
      </c>
      <c r="I12" s="3" t="s">
        <v>248</v>
      </c>
      <c r="J12" s="3" t="s">
        <v>249</v>
      </c>
      <c r="K12" s="3" t="s">
        <v>250</v>
      </c>
      <c r="L12" s="3" t="s">
        <v>258</v>
      </c>
      <c r="M12" s="3" t="s">
        <v>263</v>
      </c>
    </row>
    <row r="13" spans="3:13" x14ac:dyDescent="0.2">
      <c r="C13" s="3" t="s">
        <v>309</v>
      </c>
      <c r="D13" s="3" t="s">
        <v>310</v>
      </c>
      <c r="E13" s="3" t="s">
        <v>311</v>
      </c>
      <c r="F13" s="3" t="s">
        <v>312</v>
      </c>
      <c r="G13" s="3" t="s">
        <v>313</v>
      </c>
      <c r="H13" s="3" t="s">
        <v>314</v>
      </c>
      <c r="I13" s="3" t="s">
        <v>315</v>
      </c>
      <c r="J13" s="3" t="s">
        <v>316</v>
      </c>
      <c r="K13" s="3" t="s">
        <v>317</v>
      </c>
      <c r="L13" s="3" t="s">
        <v>318</v>
      </c>
      <c r="M13" s="3" t="s">
        <v>319</v>
      </c>
    </row>
    <row r="14" spans="3:13" x14ac:dyDescent="0.2">
      <c r="C14" s="3" t="s">
        <v>320</v>
      </c>
      <c r="D14" s="3" t="s">
        <v>321</v>
      </c>
      <c r="E14" s="3" t="s">
        <v>322</v>
      </c>
      <c r="F14" s="3" t="s">
        <v>323</v>
      </c>
      <c r="G14" s="3" t="s">
        <v>324</v>
      </c>
      <c r="H14" s="3" t="s">
        <v>325</v>
      </c>
      <c r="I14" s="3" t="s">
        <v>3</v>
      </c>
      <c r="J14" s="3" t="s">
        <v>3</v>
      </c>
      <c r="K14" s="3" t="s">
        <v>326</v>
      </c>
      <c r="L14" s="3" t="s">
        <v>327</v>
      </c>
      <c r="M14" s="3" t="s">
        <v>328</v>
      </c>
    </row>
    <row r="15" spans="3:13" x14ac:dyDescent="0.2">
      <c r="C15" s="3" t="s">
        <v>329</v>
      </c>
      <c r="D15" s="3" t="s">
        <v>330</v>
      </c>
      <c r="E15" s="3" t="s">
        <v>331</v>
      </c>
      <c r="F15" s="3" t="s">
        <v>332</v>
      </c>
      <c r="G15" s="3" t="s">
        <v>333</v>
      </c>
      <c r="H15" s="3" t="s">
        <v>334</v>
      </c>
      <c r="I15" s="3" t="s">
        <v>335</v>
      </c>
      <c r="J15" s="3" t="s">
        <v>336</v>
      </c>
      <c r="K15" s="3" t="s">
        <v>337</v>
      </c>
      <c r="L15" s="3" t="s">
        <v>338</v>
      </c>
      <c r="M15" s="3" t="s">
        <v>339</v>
      </c>
    </row>
    <row r="16" spans="3:13" x14ac:dyDescent="0.2">
      <c r="C16" s="3" t="s">
        <v>340</v>
      </c>
      <c r="D16" s="3" t="s">
        <v>3</v>
      </c>
      <c r="E16" s="3" t="s">
        <v>3</v>
      </c>
      <c r="F16" s="3" t="s">
        <v>341</v>
      </c>
      <c r="G16" s="3" t="s">
        <v>342</v>
      </c>
      <c r="H16" s="3" t="s">
        <v>343</v>
      </c>
      <c r="I16" s="3">
        <v>631</v>
      </c>
      <c r="J16" s="3" t="s">
        <v>344</v>
      </c>
      <c r="K16" s="3" t="s">
        <v>345</v>
      </c>
      <c r="L16" s="3" t="s">
        <v>346</v>
      </c>
      <c r="M16" s="3" t="s">
        <v>347</v>
      </c>
    </row>
    <row r="17" spans="3:13" x14ac:dyDescent="0.2">
      <c r="C17" s="3" t="s">
        <v>348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349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350</v>
      </c>
      <c r="D18" s="3" t="s">
        <v>351</v>
      </c>
      <c r="E18" s="3" t="s">
        <v>352</v>
      </c>
      <c r="F18" s="3" t="s">
        <v>353</v>
      </c>
      <c r="G18" s="3" t="s">
        <v>354</v>
      </c>
      <c r="H18" s="3" t="s">
        <v>355</v>
      </c>
      <c r="I18" s="3" t="s">
        <v>356</v>
      </c>
      <c r="J18" s="3" t="s">
        <v>357</v>
      </c>
      <c r="K18" s="3" t="s">
        <v>358</v>
      </c>
      <c r="L18" s="3" t="s">
        <v>359</v>
      </c>
      <c r="M18" s="3" t="s">
        <v>360</v>
      </c>
    </row>
    <row r="19" spans="3:13" x14ac:dyDescent="0.2">
      <c r="C19" s="3" t="s">
        <v>361</v>
      </c>
      <c r="D19" s="3" t="s">
        <v>362</v>
      </c>
      <c r="E19" s="3" t="s">
        <v>363</v>
      </c>
      <c r="F19" s="3" t="s">
        <v>364</v>
      </c>
      <c r="G19" s="3" t="s">
        <v>365</v>
      </c>
      <c r="H19" s="3" t="s">
        <v>366</v>
      </c>
      <c r="I19" s="3" t="s">
        <v>367</v>
      </c>
      <c r="J19" s="3" t="s">
        <v>368</v>
      </c>
      <c r="K19" s="3" t="s">
        <v>369</v>
      </c>
      <c r="L19" s="3" t="s">
        <v>370</v>
      </c>
      <c r="M19" s="3" t="s">
        <v>371</v>
      </c>
    </row>
    <row r="20" spans="3:13" x14ac:dyDescent="0.2">
      <c r="C20" s="3" t="s">
        <v>372</v>
      </c>
      <c r="D20" s="3" t="s">
        <v>373</v>
      </c>
      <c r="E20" s="3" t="s">
        <v>374</v>
      </c>
      <c r="F20" s="3" t="s">
        <v>375</v>
      </c>
      <c r="G20" s="3" t="s">
        <v>376</v>
      </c>
      <c r="H20" s="3" t="s">
        <v>377</v>
      </c>
      <c r="I20" s="3" t="s">
        <v>378</v>
      </c>
      <c r="J20" s="3" t="s">
        <v>379</v>
      </c>
      <c r="K20" s="3" t="s">
        <v>380</v>
      </c>
      <c r="L20" s="3" t="s">
        <v>381</v>
      </c>
      <c r="M20" s="3" t="s">
        <v>382</v>
      </c>
    </row>
    <row r="22" spans="3:13" x14ac:dyDescent="0.2">
      <c r="C22" s="3" t="s">
        <v>383</v>
      </c>
      <c r="D22" s="3">
        <v>0</v>
      </c>
      <c r="E22" s="3" t="s">
        <v>384</v>
      </c>
      <c r="F22" s="3" t="s">
        <v>385</v>
      </c>
      <c r="G22" s="3" t="s">
        <v>386</v>
      </c>
      <c r="H22" s="3">
        <v>-595</v>
      </c>
      <c r="I22" s="3" t="s">
        <v>387</v>
      </c>
      <c r="J22" s="3">
        <v>-396</v>
      </c>
      <c r="K22" s="3">
        <v>-781</v>
      </c>
      <c r="L22" s="3">
        <v>0</v>
      </c>
      <c r="M22" s="3">
        <v>0</v>
      </c>
    </row>
    <row r="23" spans="3:13" x14ac:dyDescent="0.2">
      <c r="C23" s="3" t="s">
        <v>388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389</v>
      </c>
      <c r="K23" s="3" t="s">
        <v>390</v>
      </c>
      <c r="L23" s="3">
        <v>-268</v>
      </c>
      <c r="M23" s="3">
        <v>-928</v>
      </c>
    </row>
    <row r="24" spans="3:13" x14ac:dyDescent="0.2">
      <c r="C24" s="3" t="s">
        <v>391</v>
      </c>
      <c r="D24" s="3" t="s">
        <v>392</v>
      </c>
      <c r="E24" s="3" t="s">
        <v>393</v>
      </c>
      <c r="F24" s="3" t="s">
        <v>394</v>
      </c>
      <c r="G24" s="3" t="s">
        <v>395</v>
      </c>
      <c r="H24" s="3" t="s">
        <v>396</v>
      </c>
      <c r="I24" s="3" t="s">
        <v>397</v>
      </c>
      <c r="J24" s="3" t="s">
        <v>398</v>
      </c>
      <c r="K24" s="3" t="s">
        <v>399</v>
      </c>
      <c r="L24" s="3" t="s">
        <v>400</v>
      </c>
      <c r="M24" s="3" t="s">
        <v>401</v>
      </c>
    </row>
    <row r="25" spans="3:13" x14ac:dyDescent="0.2">
      <c r="C25" s="3" t="s">
        <v>402</v>
      </c>
      <c r="D25" s="3" t="s">
        <v>392</v>
      </c>
      <c r="E25" s="3" t="s">
        <v>403</v>
      </c>
      <c r="F25" s="3" t="s">
        <v>404</v>
      </c>
      <c r="G25" s="3" t="s">
        <v>405</v>
      </c>
      <c r="H25" s="3" t="s">
        <v>406</v>
      </c>
      <c r="I25" s="3" t="s">
        <v>407</v>
      </c>
      <c r="J25" s="3" t="s">
        <v>408</v>
      </c>
      <c r="K25" s="3" t="s">
        <v>409</v>
      </c>
      <c r="L25" s="3" t="s">
        <v>410</v>
      </c>
      <c r="M25" s="3" t="s">
        <v>411</v>
      </c>
    </row>
    <row r="27" spans="3:13" x14ac:dyDescent="0.2">
      <c r="C27" s="3" t="s">
        <v>412</v>
      </c>
      <c r="D27" s="3" t="s">
        <v>413</v>
      </c>
      <c r="E27" s="3" t="s">
        <v>414</v>
      </c>
      <c r="F27" s="3" t="s">
        <v>415</v>
      </c>
      <c r="G27" s="3" t="s">
        <v>416</v>
      </c>
      <c r="H27" s="3" t="s">
        <v>417</v>
      </c>
      <c r="I27" s="3" t="s">
        <v>418</v>
      </c>
      <c r="J27" s="3" t="s">
        <v>419</v>
      </c>
      <c r="K27" s="3" t="s">
        <v>420</v>
      </c>
      <c r="L27" s="3" t="s">
        <v>421</v>
      </c>
      <c r="M27" s="3" t="s">
        <v>422</v>
      </c>
    </row>
    <row r="28" spans="3:13" x14ac:dyDescent="0.2">
      <c r="C28" s="3" t="s">
        <v>423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424</v>
      </c>
      <c r="D29" s="3" t="s">
        <v>425</v>
      </c>
      <c r="E29" s="3" t="s">
        <v>426</v>
      </c>
      <c r="F29" s="3" t="s">
        <v>427</v>
      </c>
      <c r="G29" s="3" t="s">
        <v>428</v>
      </c>
      <c r="H29" s="3" t="s">
        <v>429</v>
      </c>
      <c r="I29" s="3" t="s">
        <v>430</v>
      </c>
      <c r="J29" s="3" t="s">
        <v>431</v>
      </c>
      <c r="K29" s="3" t="s">
        <v>432</v>
      </c>
      <c r="L29" s="3" t="s">
        <v>433</v>
      </c>
      <c r="M29" s="3" t="s">
        <v>434</v>
      </c>
    </row>
    <row r="30" spans="3:13" x14ac:dyDescent="0.2">
      <c r="C30" s="3" t="s">
        <v>435</v>
      </c>
      <c r="D30" s="3" t="s">
        <v>436</v>
      </c>
      <c r="E30" s="3" t="s">
        <v>437</v>
      </c>
      <c r="F30" s="3" t="s">
        <v>438</v>
      </c>
      <c r="G30" s="3" t="s">
        <v>439</v>
      </c>
      <c r="H30" s="3" t="s">
        <v>440</v>
      </c>
      <c r="I30" s="3" t="s">
        <v>441</v>
      </c>
      <c r="J30" s="3" t="s">
        <v>442</v>
      </c>
      <c r="K30" s="3" t="s">
        <v>443</v>
      </c>
      <c r="L30" s="3" t="s">
        <v>444</v>
      </c>
      <c r="M30" s="3" t="s">
        <v>445</v>
      </c>
    </row>
    <row r="31" spans="3:13" x14ac:dyDescent="0.2">
      <c r="C31" s="3" t="s">
        <v>446</v>
      </c>
      <c r="D31" s="3" t="s">
        <v>447</v>
      </c>
      <c r="E31" s="3" t="s">
        <v>448</v>
      </c>
      <c r="F31" s="3" t="s">
        <v>449</v>
      </c>
      <c r="G31" s="3" t="s">
        <v>450</v>
      </c>
      <c r="H31" s="3" t="s">
        <v>451</v>
      </c>
      <c r="I31" s="3" t="s">
        <v>452</v>
      </c>
      <c r="J31" s="3" t="s">
        <v>453</v>
      </c>
      <c r="K31" s="3" t="s">
        <v>454</v>
      </c>
      <c r="L31" s="3" t="s">
        <v>455</v>
      </c>
      <c r="M31" s="3" t="s">
        <v>456</v>
      </c>
    </row>
    <row r="32" spans="3:13" x14ac:dyDescent="0.2">
      <c r="C32" s="3" t="s">
        <v>457</v>
      </c>
      <c r="D32" s="3" t="s">
        <v>458</v>
      </c>
      <c r="E32" s="3" t="s">
        <v>459</v>
      </c>
      <c r="F32" s="3" t="s">
        <v>460</v>
      </c>
      <c r="G32" s="3" t="s">
        <v>461</v>
      </c>
      <c r="H32" s="3" t="s">
        <v>462</v>
      </c>
      <c r="I32" s="3" t="s">
        <v>463</v>
      </c>
      <c r="J32" s="3" t="s">
        <v>464</v>
      </c>
      <c r="K32" s="3" t="s">
        <v>465</v>
      </c>
      <c r="L32" s="3" t="s">
        <v>466</v>
      </c>
      <c r="M32" s="3" t="s">
        <v>467</v>
      </c>
    </row>
    <row r="33" spans="3:13" x14ac:dyDescent="0.2">
      <c r="C33" s="3" t="s">
        <v>468</v>
      </c>
      <c r="D33" s="3" t="s">
        <v>469</v>
      </c>
      <c r="E33" s="3" t="s">
        <v>470</v>
      </c>
      <c r="F33" s="3" t="s">
        <v>471</v>
      </c>
      <c r="G33" s="3" t="s">
        <v>472</v>
      </c>
      <c r="H33" s="3" t="s">
        <v>473</v>
      </c>
      <c r="I33" s="3" t="s">
        <v>474</v>
      </c>
      <c r="J33" s="3" t="s">
        <v>475</v>
      </c>
      <c r="K33" s="3" t="s">
        <v>476</v>
      </c>
      <c r="L33" s="3" t="s">
        <v>477</v>
      </c>
      <c r="M33" s="3" t="s">
        <v>478</v>
      </c>
    </row>
    <row r="35" spans="3:13" x14ac:dyDescent="0.2">
      <c r="C35" s="3" t="s">
        <v>479</v>
      </c>
      <c r="D35" s="3" t="s">
        <v>480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481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482</v>
      </c>
      <c r="D37" s="3" t="s">
        <v>483</v>
      </c>
      <c r="E37" s="3" t="s">
        <v>484</v>
      </c>
      <c r="F37" s="3">
        <v>-937</v>
      </c>
      <c r="G37" s="3" t="s">
        <v>485</v>
      </c>
      <c r="H37" s="3" t="s">
        <v>486</v>
      </c>
      <c r="I37" s="3" t="s">
        <v>487</v>
      </c>
      <c r="J37" s="3" t="s">
        <v>488</v>
      </c>
      <c r="K37" s="3" t="s">
        <v>489</v>
      </c>
      <c r="L37" s="3" t="s">
        <v>490</v>
      </c>
      <c r="M37" s="3" t="s">
        <v>491</v>
      </c>
    </row>
    <row r="38" spans="3:13" x14ac:dyDescent="0.2">
      <c r="C38" s="3" t="s">
        <v>492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493</v>
      </c>
      <c r="D40" s="3" t="s">
        <v>373</v>
      </c>
      <c r="E40" s="3" t="s">
        <v>494</v>
      </c>
      <c r="F40" s="3" t="s">
        <v>495</v>
      </c>
      <c r="G40" s="3" t="s">
        <v>496</v>
      </c>
      <c r="H40" s="3" t="s">
        <v>497</v>
      </c>
      <c r="I40" s="3" t="s">
        <v>498</v>
      </c>
      <c r="J40" s="3" t="s">
        <v>499</v>
      </c>
      <c r="K40" s="3" t="s">
        <v>500</v>
      </c>
      <c r="L40" s="3" t="s">
        <v>381</v>
      </c>
      <c r="M40" s="3" t="s">
        <v>382</v>
      </c>
    </row>
    <row r="41" spans="3:13" x14ac:dyDescent="0.2">
      <c r="C41" s="3" t="s">
        <v>501</v>
      </c>
      <c r="D41" s="3" t="s">
        <v>502</v>
      </c>
      <c r="E41" s="3" t="s">
        <v>503</v>
      </c>
      <c r="F41" s="3" t="s">
        <v>504</v>
      </c>
      <c r="G41" s="3" t="s">
        <v>505</v>
      </c>
      <c r="H41" s="3" t="s">
        <v>506</v>
      </c>
      <c r="I41" s="3" t="s">
        <v>507</v>
      </c>
      <c r="J41" s="3" t="s">
        <v>508</v>
      </c>
      <c r="K41" s="3" t="s">
        <v>509</v>
      </c>
      <c r="L41" s="3" t="s">
        <v>510</v>
      </c>
      <c r="M41" s="3" t="s">
        <v>511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AEFE-3B04-4858-8532-C742E4909FAC}">
  <dimension ref="C1:M22"/>
  <sheetViews>
    <sheetView workbookViewId="0">
      <selection activeCell="C31" sqref="C31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512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513</v>
      </c>
      <c r="D12" s="3">
        <v>32.76</v>
      </c>
      <c r="E12" s="3">
        <v>37.44</v>
      </c>
      <c r="F12" s="3">
        <v>31.57</v>
      </c>
      <c r="G12" s="3">
        <v>35.950000000000003</v>
      </c>
      <c r="H12" s="3">
        <v>42.08</v>
      </c>
      <c r="I12" s="3">
        <v>44.32</v>
      </c>
      <c r="J12" s="3">
        <v>52.07</v>
      </c>
      <c r="K12" s="3">
        <v>37.83</v>
      </c>
      <c r="L12" s="3">
        <v>43.95</v>
      </c>
      <c r="M12" s="3">
        <v>25.6</v>
      </c>
    </row>
    <row r="13" spans="3:13" ht="12.75" x14ac:dyDescent="0.2">
      <c r="C13" s="3" t="s">
        <v>514</v>
      </c>
      <c r="D13" s="3" t="s">
        <v>515</v>
      </c>
      <c r="E13" s="3" t="s">
        <v>516</v>
      </c>
      <c r="F13" s="3" t="s">
        <v>517</v>
      </c>
      <c r="G13" s="3" t="s">
        <v>518</v>
      </c>
      <c r="H13" s="3" t="s">
        <v>519</v>
      </c>
      <c r="I13" s="3" t="s">
        <v>520</v>
      </c>
      <c r="J13" s="3" t="s">
        <v>521</v>
      </c>
      <c r="K13" s="3" t="s">
        <v>522</v>
      </c>
      <c r="L13" s="3" t="s">
        <v>523</v>
      </c>
      <c r="M13" s="3" t="s">
        <v>524</v>
      </c>
    </row>
    <row r="14" spans="3:13" ht="12.75" x14ac:dyDescent="0.2"/>
    <row r="15" spans="3:13" ht="12.75" x14ac:dyDescent="0.2"/>
    <row r="16" spans="3:13" ht="12.75" x14ac:dyDescent="0.2">
      <c r="C16" s="3" t="s">
        <v>525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ht="12.75" x14ac:dyDescent="0.2">
      <c r="C17" s="3" t="s">
        <v>526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ht="12.75" x14ac:dyDescent="0.2">
      <c r="C18" s="3" t="s">
        <v>527</v>
      </c>
      <c r="D18" s="3" t="s">
        <v>3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</row>
    <row r="19" spans="3:13" ht="12.75" x14ac:dyDescent="0.2">
      <c r="C19" s="3" t="s">
        <v>528</v>
      </c>
      <c r="D19" s="3" t="s">
        <v>3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</row>
    <row r="20" spans="3:13" ht="12.75" x14ac:dyDescent="0.2"/>
    <row r="21" spans="3:13" ht="12.75" x14ac:dyDescent="0.2">
      <c r="C21" s="3" t="s">
        <v>529</v>
      </c>
      <c r="D21" s="3">
        <v>0.82250000000000001</v>
      </c>
      <c r="E21" s="3">
        <v>1.4592000000000001</v>
      </c>
      <c r="F21" s="3">
        <v>1.5</v>
      </c>
      <c r="G21" s="3">
        <v>1.53</v>
      </c>
      <c r="H21" s="3">
        <v>1.56</v>
      </c>
      <c r="I21" s="3">
        <v>1.5960000000000001</v>
      </c>
      <c r="J21" s="3">
        <v>1.5960000000000001</v>
      </c>
      <c r="K21" s="3">
        <v>1.65</v>
      </c>
      <c r="L21" s="3">
        <v>1.7003999999999999</v>
      </c>
      <c r="M21" s="3">
        <v>1.7496</v>
      </c>
    </row>
    <row r="22" spans="3:13" ht="12.75" x14ac:dyDescent="0.2">
      <c r="C22" s="3" t="s">
        <v>530</v>
      </c>
      <c r="D22" s="3" t="s">
        <v>179</v>
      </c>
      <c r="E22" s="3" t="s">
        <v>531</v>
      </c>
      <c r="F22" s="3" t="s">
        <v>532</v>
      </c>
      <c r="G22" s="3" t="s">
        <v>531</v>
      </c>
      <c r="H22" s="3" t="s">
        <v>533</v>
      </c>
      <c r="I22" s="3" t="s">
        <v>534</v>
      </c>
      <c r="J22" s="3" t="s">
        <v>535</v>
      </c>
      <c r="K22" s="3" t="s">
        <v>536</v>
      </c>
      <c r="L22" s="3" t="s">
        <v>537</v>
      </c>
      <c r="M22" s="3" t="s">
        <v>538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0C8A-7047-4E50-981B-E84C9E6E9D6D}">
  <dimension ref="A3:BJ22"/>
  <sheetViews>
    <sheetView workbookViewId="0">
      <selection activeCell="D21" sqref="D21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539</v>
      </c>
      <c r="C3" s="9"/>
      <c r="D3" s="9"/>
      <c r="E3" s="9"/>
      <c r="F3" s="9"/>
      <c r="H3" s="9" t="s">
        <v>540</v>
      </c>
      <c r="I3" s="9"/>
      <c r="J3" s="9"/>
      <c r="K3" s="9"/>
      <c r="L3" s="9"/>
      <c r="N3" s="11" t="s">
        <v>541</v>
      </c>
      <c r="O3" s="11"/>
      <c r="P3" s="11"/>
      <c r="Q3" s="11"/>
      <c r="R3" s="11"/>
      <c r="S3" s="11"/>
      <c r="T3" s="11"/>
      <c r="V3" s="9" t="s">
        <v>542</v>
      </c>
      <c r="W3" s="9"/>
      <c r="X3" s="9"/>
      <c r="Y3" s="9"/>
      <c r="AA3" s="9" t="s">
        <v>543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544</v>
      </c>
      <c r="C4" s="15" t="s">
        <v>545</v>
      </c>
      <c r="D4" s="14" t="s">
        <v>546</v>
      </c>
      <c r="E4" s="15" t="s">
        <v>547</v>
      </c>
      <c r="F4" s="14" t="s">
        <v>548</v>
      </c>
      <c r="H4" s="16" t="s">
        <v>549</v>
      </c>
      <c r="I4" s="17" t="s">
        <v>550</v>
      </c>
      <c r="J4" s="16" t="s">
        <v>551</v>
      </c>
      <c r="K4" s="17" t="s">
        <v>552</v>
      </c>
      <c r="L4" s="16" t="s">
        <v>553</v>
      </c>
      <c r="N4" s="18" t="s">
        <v>554</v>
      </c>
      <c r="O4" s="19" t="s">
        <v>555</v>
      </c>
      <c r="P4" s="18" t="s">
        <v>556</v>
      </c>
      <c r="Q4" s="19" t="s">
        <v>557</v>
      </c>
      <c r="R4" s="18" t="s">
        <v>558</v>
      </c>
      <c r="S4" s="19" t="s">
        <v>559</v>
      </c>
      <c r="T4" s="18" t="s">
        <v>560</v>
      </c>
      <c r="V4" s="19" t="s">
        <v>561</v>
      </c>
      <c r="W4" s="18" t="s">
        <v>562</v>
      </c>
      <c r="X4" s="19" t="s">
        <v>563</v>
      </c>
      <c r="Y4" s="18" t="s">
        <v>564</v>
      </c>
      <c r="AA4" s="20" t="s">
        <v>565</v>
      </c>
      <c r="AB4" s="21" t="s">
        <v>566</v>
      </c>
      <c r="AC4" s="20" t="s">
        <v>567</v>
      </c>
      <c r="AD4" s="21" t="s">
        <v>568</v>
      </c>
      <c r="AE4" s="20" t="s">
        <v>569</v>
      </c>
      <c r="AF4" s="21" t="s">
        <v>570</v>
      </c>
      <c r="AG4" s="20" t="s">
        <v>525</v>
      </c>
      <c r="AH4" s="21" t="s">
        <v>526</v>
      </c>
      <c r="AI4" s="20" t="s">
        <v>529</v>
      </c>
      <c r="AJ4" s="22"/>
      <c r="AK4" s="21" t="s">
        <v>571</v>
      </c>
      <c r="AL4" s="20" t="s">
        <v>572</v>
      </c>
    </row>
    <row r="5" spans="1:62" ht="63" x14ac:dyDescent="0.2">
      <c r="A5" s="23" t="s">
        <v>573</v>
      </c>
      <c r="B5" s="18" t="s">
        <v>574</v>
      </c>
      <c r="C5" s="24" t="s">
        <v>575</v>
      </c>
      <c r="D5" s="25" t="s">
        <v>576</v>
      </c>
      <c r="E5" s="19" t="s">
        <v>577</v>
      </c>
      <c r="F5" s="18" t="s">
        <v>574</v>
      </c>
      <c r="H5" s="19" t="s">
        <v>578</v>
      </c>
      <c r="I5" s="18" t="s">
        <v>579</v>
      </c>
      <c r="J5" s="19" t="s">
        <v>580</v>
      </c>
      <c r="K5" s="18" t="s">
        <v>581</v>
      </c>
      <c r="L5" s="19" t="s">
        <v>582</v>
      </c>
      <c r="N5" s="18" t="s">
        <v>583</v>
      </c>
      <c r="O5" s="19" t="s">
        <v>584</v>
      </c>
      <c r="P5" s="18" t="s">
        <v>585</v>
      </c>
      <c r="Q5" s="19" t="s">
        <v>586</v>
      </c>
      <c r="R5" s="18" t="s">
        <v>587</v>
      </c>
      <c r="S5" s="19" t="s">
        <v>588</v>
      </c>
      <c r="T5" s="18" t="s">
        <v>589</v>
      </c>
      <c r="V5" s="19" t="s">
        <v>590</v>
      </c>
      <c r="W5" s="18" t="s">
        <v>591</v>
      </c>
      <c r="X5" s="19" t="s">
        <v>592</v>
      </c>
      <c r="Y5" s="18" t="s">
        <v>593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 t="e">
        <f>sheet!D17/sheet!D39</f>
        <v>#DIV/0!</v>
      </c>
      <c r="C7" s="31" t="e">
        <f>(sheet!D17-sheet!D14)/sheet!D39</f>
        <v>#VALUE!</v>
      </c>
      <c r="D7" s="31" t="e">
        <f>sheet!D12/sheet!D39</f>
        <v>#DIV/0!</v>
      </c>
      <c r="E7" s="31" t="e">
        <f>Sheet2!D20/sheet!D39</f>
        <v>#DIV/0!</v>
      </c>
      <c r="F7" s="31" t="e">
        <f>sheet!D17/sheet!D39</f>
        <v>#DIV/0!</v>
      </c>
      <c r="G7" s="29"/>
      <c r="H7" s="32" t="e">
        <f>Sheet1!D33/sheet!D55</f>
        <v>#DIV/0!</v>
      </c>
      <c r="I7" s="32">
        <f>Sheet1!D33/Sheet1!D12</f>
        <v>0.79005936437409152</v>
      </c>
      <c r="J7" s="32">
        <f>Sheet1!D12/sheet!D31</f>
        <v>0.19544165959724005</v>
      </c>
      <c r="K7" s="32">
        <f>Sheet1!D30/sheet!D31</f>
        <v>0.15441051335361305</v>
      </c>
      <c r="L7" s="32" t="str">
        <f>Sheet1!D38</f>
        <v>67,889.273</v>
      </c>
      <c r="M7" s="29"/>
      <c r="N7" s="32">
        <f>sheet!D44/sheet!D31</f>
        <v>0</v>
      </c>
      <c r="O7" s="32">
        <f>sheet!D55/sheet!D31</f>
        <v>0</v>
      </c>
      <c r="P7" s="32" t="e">
        <f>sheet!D44/sheet!D55</f>
        <v>#DIV/0!</v>
      </c>
      <c r="Q7" s="31" t="e">
        <f>Sheet1!D24/Sheet1!D26</f>
        <v>#DIV/0!</v>
      </c>
      <c r="R7" s="31">
        <f>ABS(Sheet2!D20/(Sheet1!D26+Sheet2!D30))</f>
        <v>0.64271993048903686</v>
      </c>
      <c r="S7" s="31">
        <f>sheet!D44/Sheet1!D43</f>
        <v>0</v>
      </c>
      <c r="T7" s="31" t="e">
        <f>Sheet2!D20/sheet!D44</f>
        <v>#DIV/0!</v>
      </c>
      <c r="V7" s="31" t="e">
        <f>ABS(Sheet1!D15/sheet!D14)</f>
        <v>#VALUE!</v>
      </c>
      <c r="W7" s="31">
        <f>Sheet1!D12/sheet!D13</f>
        <v>9.1457500679043166E-2</v>
      </c>
      <c r="X7" s="31">
        <f>Sheet1!D12/sheet!D31</f>
        <v>0.19544165959724005</v>
      </c>
      <c r="Y7" s="31">
        <f>Sheet1!D12/(sheet!D17-sheet!D39)</f>
        <v>1.8150585322468209</v>
      </c>
      <c r="AA7" s="17" t="str">
        <f>Sheet1!D43</f>
        <v>163,341</v>
      </c>
      <c r="AB7" s="17" t="str">
        <f>Sheet3!D17</f>
        <v/>
      </c>
      <c r="AC7" s="17" t="str">
        <f>Sheet3!D18</f>
        <v/>
      </c>
      <c r="AD7" s="17">
        <f>Sheet3!D20</f>
        <v>0</v>
      </c>
      <c r="AE7" s="17">
        <f>Sheet3!D21</f>
        <v>0.82250000000000001</v>
      </c>
      <c r="AF7" s="17" t="str">
        <f>Sheet3!D22</f>
        <v>3.7%</v>
      </c>
      <c r="AG7" s="17">
        <f>Sheet3!D24</f>
        <v>0</v>
      </c>
      <c r="AH7" s="17">
        <f>Sheet3!D25</f>
        <v>0</v>
      </c>
      <c r="AI7" s="17">
        <f>Sheet3!D31</f>
        <v>0</v>
      </c>
      <c r="AK7" s="17">
        <f>Sheet3!D29</f>
        <v>0</v>
      </c>
      <c r="AL7" s="17">
        <f>Sheet3!D30</f>
        <v>0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 t="e">
        <f>sheet!E17/sheet!E39</f>
        <v>#DIV/0!</v>
      </c>
      <c r="C8" s="34" t="e">
        <f>(sheet!E17-sheet!E14)/sheet!E39</f>
        <v>#VALUE!</v>
      </c>
      <c r="D8" s="34" t="e">
        <f>sheet!E12/sheet!E39</f>
        <v>#DIV/0!</v>
      </c>
      <c r="E8" s="34" t="e">
        <f>Sheet2!E20/sheet!E39</f>
        <v>#DIV/0!</v>
      </c>
      <c r="F8" s="34" t="e">
        <f>sheet!E17/sheet!E39</f>
        <v>#DIV/0!</v>
      </c>
      <c r="G8" s="29"/>
      <c r="H8" s="35" t="e">
        <f>Sheet1!E33/sheet!E55</f>
        <v>#DIV/0!</v>
      </c>
      <c r="I8" s="35">
        <f>Sheet1!E33/Sheet1!E12</f>
        <v>0.44965263890740492</v>
      </c>
      <c r="J8" s="35">
        <f>Sheet1!E12/sheet!E31</f>
        <v>0.19237981141882712</v>
      </c>
      <c r="K8" s="35">
        <f>Sheet1!E30/sheet!E31</f>
        <v>8.6504089876984519E-2</v>
      </c>
      <c r="L8" s="35" t="str">
        <f>Sheet1!E38</f>
        <v>71,319.055</v>
      </c>
      <c r="M8" s="29"/>
      <c r="N8" s="35">
        <f>sheet!E44/sheet!E31</f>
        <v>0</v>
      </c>
      <c r="O8" s="35">
        <f>sheet!E55/sheet!E31</f>
        <v>0</v>
      </c>
      <c r="P8" s="35" t="e">
        <f>sheet!E44/sheet!E55</f>
        <v>#DIV/0!</v>
      </c>
      <c r="Q8" s="34" t="e">
        <f>Sheet1!E24/Sheet1!E26</f>
        <v>#DIV/0!</v>
      </c>
      <c r="R8" s="34">
        <f>ABS(Sheet2!E20/(Sheet1!E26+Sheet2!E30))</f>
        <v>0.68168426485451927</v>
      </c>
      <c r="S8" s="34">
        <f>sheet!E44/Sheet1!E43</f>
        <v>0</v>
      </c>
      <c r="T8" s="34" t="e">
        <f>Sheet2!E20/sheet!E44</f>
        <v>#DIV/0!</v>
      </c>
      <c r="U8" s="12"/>
      <c r="V8" s="34" t="e">
        <f>ABS(Sheet1!E15/sheet!E14)</f>
        <v>#VALUE!</v>
      </c>
      <c r="W8" s="34">
        <f>Sheet1!E12/sheet!E13</f>
        <v>9.050960976654851E-2</v>
      </c>
      <c r="X8" s="34">
        <f>Sheet1!E12/sheet!E31</f>
        <v>0.19237981141882712</v>
      </c>
      <c r="Y8" s="34">
        <f>Sheet1!E12/(sheet!E17-sheet!E39)</f>
        <v>1.9608520872303099</v>
      </c>
      <c r="Z8" s="12"/>
      <c r="AA8" s="36" t="str">
        <f>Sheet1!E43</f>
        <v>184,594</v>
      </c>
      <c r="AB8" s="36" t="str">
        <f>Sheet3!E17</f>
        <v/>
      </c>
      <c r="AC8" s="36" t="str">
        <f>Sheet3!E18</f>
        <v/>
      </c>
      <c r="AD8" s="36">
        <f>Sheet3!E20</f>
        <v>0</v>
      </c>
      <c r="AE8" s="36">
        <f>Sheet3!E21</f>
        <v>1.4592000000000001</v>
      </c>
      <c r="AF8" s="36" t="str">
        <f>Sheet3!E22</f>
        <v>5.5%</v>
      </c>
      <c r="AG8" s="36">
        <f>Sheet3!E24</f>
        <v>0</v>
      </c>
      <c r="AH8" s="36">
        <f>Sheet3!E25</f>
        <v>0</v>
      </c>
      <c r="AI8" s="36">
        <f>Sheet3!E31</f>
        <v>0</v>
      </c>
      <c r="AK8" s="36">
        <f>Sheet3!E29</f>
        <v>0</v>
      </c>
      <c r="AL8" s="36">
        <f>Sheet3!E30</f>
        <v>0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 t="e">
        <f>sheet!F17/sheet!F39</f>
        <v>#DIV/0!</v>
      </c>
      <c r="C9" s="31" t="e">
        <f>(sheet!F17-sheet!F14)/sheet!F39</f>
        <v>#VALUE!</v>
      </c>
      <c r="D9" s="31" t="e">
        <f>sheet!F12/sheet!F39</f>
        <v>#DIV/0!</v>
      </c>
      <c r="E9" s="31" t="e">
        <f>Sheet2!F20/sheet!F39</f>
        <v>#DIV/0!</v>
      </c>
      <c r="F9" s="31" t="e">
        <f>sheet!F17/sheet!F39</f>
        <v>#DIV/0!</v>
      </c>
      <c r="G9" s="29"/>
      <c r="H9" s="32" t="e">
        <f>Sheet1!F33/sheet!F55</f>
        <v>#DIV/0!</v>
      </c>
      <c r="I9" s="32">
        <f>Sheet1!F33/Sheet1!F12</f>
        <v>0.69613109980541921</v>
      </c>
      <c r="J9" s="32">
        <f>Sheet1!F12/sheet!F31</f>
        <v>0.19503229446273126</v>
      </c>
      <c r="K9" s="32">
        <f>Sheet1!F30/sheet!F31</f>
        <v>0.1357680456419155</v>
      </c>
      <c r="L9" s="32" t="str">
        <f>Sheet1!F38</f>
        <v>77,773.683</v>
      </c>
      <c r="M9" s="29"/>
      <c r="N9" s="32">
        <f>sheet!F44/sheet!F31</f>
        <v>0</v>
      </c>
      <c r="O9" s="32">
        <f>sheet!F55/sheet!F31</f>
        <v>0</v>
      </c>
      <c r="P9" s="32" t="e">
        <f>sheet!F44/sheet!F55</f>
        <v>#DIV/0!</v>
      </c>
      <c r="Q9" s="31" t="e">
        <f>Sheet1!F24/Sheet1!F26</f>
        <v>#DIV/0!</v>
      </c>
      <c r="R9" s="31">
        <f>ABS(Sheet2!F20/(Sheet1!F26+Sheet2!F30))</f>
        <v>1.2510409906986806</v>
      </c>
      <c r="S9" s="31">
        <f>sheet!F44/Sheet1!F43</f>
        <v>0</v>
      </c>
      <c r="T9" s="31" t="e">
        <f>Sheet2!F20/sheet!F44</f>
        <v>#DIV/0!</v>
      </c>
      <c r="V9" s="31" t="e">
        <f>ABS(Sheet1!F15/sheet!F14)</f>
        <v>#VALUE!</v>
      </c>
      <c r="W9" s="31">
        <f>Sheet1!F12/sheet!F13</f>
        <v>8.6937829153595686E-2</v>
      </c>
      <c r="X9" s="31">
        <f>Sheet1!F12/sheet!F31</f>
        <v>0.19503229446273126</v>
      </c>
      <c r="Y9" s="31">
        <f>Sheet1!F12/(sheet!F17-sheet!F39)</f>
        <v>1.6053608537297956</v>
      </c>
      <c r="AA9" s="17" t="str">
        <f>Sheet1!F43</f>
        <v>195,527</v>
      </c>
      <c r="AB9" s="17" t="str">
        <f>Sheet3!F17</f>
        <v/>
      </c>
      <c r="AC9" s="17" t="str">
        <f>Sheet3!F18</f>
        <v/>
      </c>
      <c r="AD9" s="17">
        <f>Sheet3!F20</f>
        <v>0</v>
      </c>
      <c r="AE9" s="17">
        <f>Sheet3!F21</f>
        <v>1.5</v>
      </c>
      <c r="AF9" s="17" t="str">
        <f>Sheet3!F22</f>
        <v>6.5%</v>
      </c>
      <c r="AG9" s="17">
        <f>Sheet3!F24</f>
        <v>0</v>
      </c>
      <c r="AH9" s="17">
        <f>Sheet3!F25</f>
        <v>0</v>
      </c>
      <c r="AI9" s="17">
        <f>Sheet3!F31</f>
        <v>0</v>
      </c>
      <c r="AK9" s="17">
        <f>Sheet3!F29</f>
        <v>0</v>
      </c>
      <c r="AL9" s="17">
        <f>Sheet3!F30</f>
        <v>0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 t="e">
        <f>sheet!G17/sheet!G39</f>
        <v>#DIV/0!</v>
      </c>
      <c r="C10" s="34" t="e">
        <f>(sheet!G17-sheet!G14)/sheet!G39</f>
        <v>#VALUE!</v>
      </c>
      <c r="D10" s="34" t="e">
        <f>sheet!G12/sheet!G39</f>
        <v>#DIV/0!</v>
      </c>
      <c r="E10" s="34" t="e">
        <f>Sheet2!G20/sheet!G39</f>
        <v>#DIV/0!</v>
      </c>
      <c r="F10" s="34" t="e">
        <f>sheet!G17/sheet!G39</f>
        <v>#DIV/0!</v>
      </c>
      <c r="G10" s="29"/>
      <c r="H10" s="35" t="e">
        <f>Sheet1!G33/sheet!G55</f>
        <v>#DIV/0!</v>
      </c>
      <c r="I10" s="35">
        <f>Sheet1!G33/Sheet1!G12</f>
        <v>0.83214445168607365</v>
      </c>
      <c r="J10" s="35">
        <f>Sheet1!G12/sheet!G31</f>
        <v>0.18573518050848628</v>
      </c>
      <c r="K10" s="35">
        <f>Sheet1!G30/sheet!G31</f>
        <v>0.15455849994304824</v>
      </c>
      <c r="L10" s="35" t="str">
        <f>Sheet1!G38</f>
        <v>80,939.463</v>
      </c>
      <c r="M10" s="29"/>
      <c r="N10" s="35">
        <f>sheet!G44/sheet!G31</f>
        <v>0</v>
      </c>
      <c r="O10" s="35">
        <f>sheet!G55/sheet!G31</f>
        <v>0</v>
      </c>
      <c r="P10" s="35" t="e">
        <f>sheet!G44/sheet!G55</f>
        <v>#DIV/0!</v>
      </c>
      <c r="Q10" s="34" t="e">
        <f>Sheet1!G24/Sheet1!G26</f>
        <v>#DIV/0!</v>
      </c>
      <c r="R10" s="34">
        <f>ABS(Sheet2!G20/(Sheet1!G26+Sheet2!G30))</f>
        <v>1.2036658085242151</v>
      </c>
      <c r="S10" s="34">
        <f>sheet!G44/Sheet1!G43</f>
        <v>0</v>
      </c>
      <c r="T10" s="34" t="e">
        <f>Sheet2!G20/sheet!G44</f>
        <v>#DIV/0!</v>
      </c>
      <c r="U10" s="12"/>
      <c r="V10" s="34" t="e">
        <f>ABS(Sheet1!G15/sheet!G14)</f>
        <v>#VALUE!</v>
      </c>
      <c r="W10" s="34">
        <f>Sheet1!G12/sheet!G13</f>
        <v>7.5882682687906128E-2</v>
      </c>
      <c r="X10" s="34">
        <f>Sheet1!G12/sheet!G31</f>
        <v>0.18573518050848628</v>
      </c>
      <c r="Y10" s="34">
        <f>Sheet1!G12/(sheet!G17-sheet!G39)</f>
        <v>7.7414882205712923</v>
      </c>
      <c r="Z10" s="12"/>
      <c r="AA10" s="36" t="str">
        <f>Sheet1!G43</f>
        <v>200,095</v>
      </c>
      <c r="AB10" s="36" t="str">
        <f>Sheet3!G17</f>
        <v/>
      </c>
      <c r="AC10" s="36" t="str">
        <f>Sheet3!G18</f>
        <v/>
      </c>
      <c r="AD10" s="36">
        <f>Sheet3!G20</f>
        <v>0</v>
      </c>
      <c r="AE10" s="36">
        <f>Sheet3!G21</f>
        <v>1.53</v>
      </c>
      <c r="AF10" s="36" t="str">
        <f>Sheet3!G22</f>
        <v>5.5%</v>
      </c>
      <c r="AG10" s="36">
        <f>Sheet3!G24</f>
        <v>0</v>
      </c>
      <c r="AH10" s="36">
        <f>Sheet3!G25</f>
        <v>0</v>
      </c>
      <c r="AI10" s="36">
        <f>Sheet3!G31</f>
        <v>0</v>
      </c>
      <c r="AK10" s="36">
        <f>Sheet3!G29</f>
        <v>0</v>
      </c>
      <c r="AL10" s="36">
        <f>Sheet3!G30</f>
        <v>0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 t="e">
        <f>sheet!H17/sheet!H39</f>
        <v>#DIV/0!</v>
      </c>
      <c r="C11" s="31" t="e">
        <f>(sheet!H17-sheet!H14)/sheet!H39</f>
        <v>#VALUE!</v>
      </c>
      <c r="D11" s="31" t="e">
        <f>sheet!H12/sheet!H39</f>
        <v>#DIV/0!</v>
      </c>
      <c r="E11" s="31" t="e">
        <f>Sheet2!H20/sheet!H39</f>
        <v>#DIV/0!</v>
      </c>
      <c r="F11" s="31" t="e">
        <f>sheet!H17/sheet!H39</f>
        <v>#DIV/0!</v>
      </c>
      <c r="G11" s="29"/>
      <c r="H11" s="32" t="e">
        <f>Sheet1!H33/sheet!H55</f>
        <v>#DIV/0!</v>
      </c>
      <c r="I11" s="32">
        <f>Sheet1!H33/Sheet1!H12</f>
        <v>0.85378151661367685</v>
      </c>
      <c r="J11" s="32">
        <f>Sheet1!H12/sheet!H31</f>
        <v>0.17470980528117719</v>
      </c>
      <c r="K11" s="32">
        <f>Sheet1!H30/sheet!H31</f>
        <v>0.14916400252024362</v>
      </c>
      <c r="L11" s="32" t="str">
        <f>Sheet1!H38</f>
        <v>88,006.01</v>
      </c>
      <c r="M11" s="29"/>
      <c r="N11" s="32">
        <f>sheet!H44/sheet!H31</f>
        <v>0</v>
      </c>
      <c r="O11" s="32">
        <f>sheet!H55/sheet!H31</f>
        <v>0</v>
      </c>
      <c r="P11" s="32" t="e">
        <f>sheet!H44/sheet!H55</f>
        <v>#DIV/0!</v>
      </c>
      <c r="Q11" s="31" t="e">
        <f>Sheet1!H24/Sheet1!H26</f>
        <v>#DIV/0!</v>
      </c>
      <c r="R11" s="31">
        <f>ABS(Sheet2!H20/(Sheet1!H26+Sheet2!H30))</f>
        <v>1.2775661980514685</v>
      </c>
      <c r="S11" s="31">
        <f>sheet!H44/Sheet1!H43</f>
        <v>0</v>
      </c>
      <c r="T11" s="31" t="e">
        <f>Sheet2!H20/sheet!H44</f>
        <v>#DIV/0!</v>
      </c>
      <c r="V11" s="31" t="e">
        <f>ABS(Sheet1!H15/sheet!H14)</f>
        <v>#VALUE!</v>
      </c>
      <c r="W11" s="31">
        <f>Sheet1!H12/sheet!H13</f>
        <v>7.4436091960920533E-2</v>
      </c>
      <c r="X11" s="31">
        <f>Sheet1!H12/sheet!H31</f>
        <v>0.17470980528117719</v>
      </c>
      <c r="Y11" s="31">
        <f>Sheet1!H12/(sheet!H17-sheet!H39)</f>
        <v>2.5840713964338762</v>
      </c>
      <c r="AA11" s="17" t="str">
        <f>Sheet1!H43</f>
        <v>214,766</v>
      </c>
      <c r="AB11" s="17" t="str">
        <f>Sheet3!H17</f>
        <v/>
      </c>
      <c r="AC11" s="17" t="str">
        <f>Sheet3!H18</f>
        <v/>
      </c>
      <c r="AD11" s="17">
        <f>Sheet3!H20</f>
        <v>0</v>
      </c>
      <c r="AE11" s="17">
        <f>Sheet3!H21</f>
        <v>1.56</v>
      </c>
      <c r="AF11" s="17" t="str">
        <f>Sheet3!H22</f>
        <v>4.6%</v>
      </c>
      <c r="AG11" s="17">
        <f>Sheet3!H24</f>
        <v>0</v>
      </c>
      <c r="AH11" s="17">
        <f>Sheet3!H25</f>
        <v>0</v>
      </c>
      <c r="AI11" s="17">
        <f>Sheet3!H31</f>
        <v>0</v>
      </c>
      <c r="AK11" s="17">
        <f>Sheet3!H29</f>
        <v>0</v>
      </c>
      <c r="AL11" s="17">
        <f>Sheet3!H30</f>
        <v>0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 t="e">
        <f>sheet!I17/sheet!I39</f>
        <v>#DIV/0!</v>
      </c>
      <c r="C12" s="34" t="e">
        <f>(sheet!I17-sheet!I14)/sheet!I39</f>
        <v>#VALUE!</v>
      </c>
      <c r="D12" s="34" t="e">
        <f>sheet!I12/sheet!I39</f>
        <v>#DIV/0!</v>
      </c>
      <c r="E12" s="34" t="e">
        <f>Sheet2!I20/sheet!I39</f>
        <v>#DIV/0!</v>
      </c>
      <c r="F12" s="34" t="e">
        <f>sheet!I17/sheet!I39</f>
        <v>#DIV/0!</v>
      </c>
      <c r="G12" s="29"/>
      <c r="H12" s="35" t="e">
        <f>Sheet1!I33/sheet!I55</f>
        <v>#DIV/0!</v>
      </c>
      <c r="I12" s="35">
        <f>Sheet1!I33/Sheet1!I12</f>
        <v>1.2380406786496667</v>
      </c>
      <c r="J12" s="35">
        <f>Sheet1!I12/sheet!I31</f>
        <v>0.15391012539699053</v>
      </c>
      <c r="K12" s="35">
        <f>Sheet1!I30/sheet!I31</f>
        <v>0.1905469960975455</v>
      </c>
      <c r="L12" s="35" t="str">
        <f>Sheet1!I38</f>
        <v>97,965.711</v>
      </c>
      <c r="M12" s="29"/>
      <c r="N12" s="35">
        <f>sheet!I44/sheet!I31</f>
        <v>0</v>
      </c>
      <c r="O12" s="35">
        <f>sheet!I55/sheet!I31</f>
        <v>0</v>
      </c>
      <c r="P12" s="35" t="e">
        <f>sheet!I44/sheet!I55</f>
        <v>#DIV/0!</v>
      </c>
      <c r="Q12" s="34" t="e">
        <f>Sheet1!I24/Sheet1!I26</f>
        <v>#DIV/0!</v>
      </c>
      <c r="R12" s="34">
        <f>ABS(Sheet2!I20/(Sheet1!I26+Sheet2!I30))</f>
        <v>0.38578600794880696</v>
      </c>
      <c r="S12" s="34">
        <f>sheet!I44/Sheet1!I43</f>
        <v>0</v>
      </c>
      <c r="T12" s="34" t="e">
        <f>Sheet2!I20/sheet!I44</f>
        <v>#DIV/0!</v>
      </c>
      <c r="U12" s="12"/>
      <c r="V12" s="34" t="e">
        <f>ABS(Sheet1!I15/sheet!I14)</f>
        <v>#VALUE!</v>
      </c>
      <c r="W12" s="34">
        <f>Sheet1!I12/sheet!I13</f>
        <v>7.0543137022570618E-2</v>
      </c>
      <c r="X12" s="34">
        <f>Sheet1!I12/sheet!I31</f>
        <v>0.15391012539699053</v>
      </c>
      <c r="Y12" s="34">
        <f>Sheet1!I12/(sheet!I17-sheet!I39)</f>
        <v>1.0655291802382081</v>
      </c>
      <c r="Z12" s="12"/>
      <c r="AA12" s="36" t="str">
        <f>Sheet1!I43</f>
        <v>230,234</v>
      </c>
      <c r="AB12" s="36" t="str">
        <f>Sheet3!I17</f>
        <v/>
      </c>
      <c r="AC12" s="36" t="str">
        <f>Sheet3!I18</f>
        <v/>
      </c>
      <c r="AD12" s="36">
        <f>Sheet3!I20</f>
        <v>0</v>
      </c>
      <c r="AE12" s="36">
        <f>Sheet3!I21</f>
        <v>1.5960000000000001</v>
      </c>
      <c r="AF12" s="36" t="str">
        <f>Sheet3!I22</f>
        <v>4.3%</v>
      </c>
      <c r="AG12" s="36">
        <f>Sheet3!I24</f>
        <v>0</v>
      </c>
      <c r="AH12" s="36">
        <f>Sheet3!I25</f>
        <v>0</v>
      </c>
      <c r="AI12" s="36">
        <f>Sheet3!I31</f>
        <v>0</v>
      </c>
      <c r="AK12" s="36">
        <f>Sheet3!I29</f>
        <v>0</v>
      </c>
      <c r="AL12" s="36">
        <f>Sheet3!I30</f>
        <v>0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 t="e">
        <f>sheet!J17/sheet!J39</f>
        <v>#DIV/0!</v>
      </c>
      <c r="C13" s="31" t="e">
        <f>(sheet!J17-sheet!J14)/sheet!J39</f>
        <v>#VALUE!</v>
      </c>
      <c r="D13" s="31" t="e">
        <f>sheet!J12/sheet!J39</f>
        <v>#DIV/0!</v>
      </c>
      <c r="E13" s="31" t="e">
        <f>Sheet2!J20/sheet!J39</f>
        <v>#DIV/0!</v>
      </c>
      <c r="F13" s="31" t="e">
        <f>sheet!J17/sheet!J39</f>
        <v>#DIV/0!</v>
      </c>
      <c r="G13" s="29"/>
      <c r="H13" s="32" t="e">
        <f>Sheet1!J33/sheet!J55</f>
        <v>#DIV/0!</v>
      </c>
      <c r="I13" s="32">
        <f>Sheet1!J33/Sheet1!J12</f>
        <v>1.1614466237692844</v>
      </c>
      <c r="J13" s="32">
        <f>Sheet1!J12/sheet!J31</f>
        <v>0.14541996289329245</v>
      </c>
      <c r="K13" s="32">
        <f>Sheet1!J30/sheet!J31</f>
        <v>0.16889752493106913</v>
      </c>
      <c r="L13" s="32" t="str">
        <f>Sheet1!J38</f>
        <v>112,731.05</v>
      </c>
      <c r="M13" s="29"/>
      <c r="N13" s="32">
        <f>sheet!J44/sheet!J31</f>
        <v>0</v>
      </c>
      <c r="O13" s="32">
        <f>sheet!J55/sheet!J31</f>
        <v>0</v>
      </c>
      <c r="P13" s="32" t="e">
        <f>sheet!J44/sheet!J55</f>
        <v>#DIV/0!</v>
      </c>
      <c r="Q13" s="31" t="e">
        <f>Sheet1!J24/Sheet1!J26</f>
        <v>#DIV/0!</v>
      </c>
      <c r="R13" s="31">
        <f>ABS(Sheet2!J20/(Sheet1!J26+Sheet2!J30))</f>
        <v>0.28677600779433643</v>
      </c>
      <c r="S13" s="31">
        <f>sheet!J44/Sheet1!J43</f>
        <v>0</v>
      </c>
      <c r="T13" s="31" t="e">
        <f>Sheet2!J20/sheet!J44</f>
        <v>#DIV/0!</v>
      </c>
      <c r="V13" s="31" t="e">
        <f>ABS(Sheet1!J15/sheet!J14)</f>
        <v>#VALUE!</v>
      </c>
      <c r="W13" s="31">
        <f>Sheet1!J12/sheet!J13</f>
        <v>7.2310296887613243E-2</v>
      </c>
      <c r="X13" s="31">
        <f>Sheet1!J12/sheet!J31</f>
        <v>0.14541996289329245</v>
      </c>
      <c r="Y13" s="31">
        <f>Sheet1!J12/(sheet!J17-sheet!J39)</f>
        <v>0.990735593170746</v>
      </c>
      <c r="AA13" s="17" t="str">
        <f>Sheet1!J43</f>
        <v>260,046</v>
      </c>
      <c r="AB13" s="17" t="str">
        <f>Sheet3!J17</f>
        <v/>
      </c>
      <c r="AC13" s="17" t="str">
        <f>Sheet3!J18</f>
        <v/>
      </c>
      <c r="AD13" s="17">
        <f>Sheet3!J20</f>
        <v>0</v>
      </c>
      <c r="AE13" s="17">
        <f>Sheet3!J21</f>
        <v>1.5960000000000001</v>
      </c>
      <c r="AF13" s="17" t="str">
        <f>Sheet3!J22</f>
        <v>3.6%</v>
      </c>
      <c r="AG13" s="17">
        <f>Sheet3!J24</f>
        <v>0</v>
      </c>
      <c r="AH13" s="17">
        <f>Sheet3!J25</f>
        <v>0</v>
      </c>
      <c r="AI13" s="17">
        <f>Sheet3!J31</f>
        <v>0</v>
      </c>
      <c r="AK13" s="17">
        <f>Sheet3!J29</f>
        <v>0</v>
      </c>
      <c r="AL13" s="17">
        <f>Sheet3!J30</f>
        <v>0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 t="e">
        <f>sheet!K17/sheet!K39</f>
        <v>#DIV/0!</v>
      </c>
      <c r="C14" s="34" t="e">
        <f>(sheet!K17-sheet!K14)/sheet!K39</f>
        <v>#VALUE!</v>
      </c>
      <c r="D14" s="34" t="e">
        <f>sheet!K12/sheet!K39</f>
        <v>#DIV/0!</v>
      </c>
      <c r="E14" s="34" t="e">
        <f>Sheet2!K20/sheet!K39</f>
        <v>#DIV/0!</v>
      </c>
      <c r="F14" s="34" t="e">
        <f>sheet!K17/sheet!K39</f>
        <v>#DIV/0!</v>
      </c>
      <c r="G14" s="29"/>
      <c r="H14" s="35" t="e">
        <f>Sheet1!K33/sheet!K55</f>
        <v>#DIV/0!</v>
      </c>
      <c r="I14" s="35">
        <f>Sheet1!K33/Sheet1!K12</f>
        <v>0.89158447839007726</v>
      </c>
      <c r="J14" s="35">
        <f>Sheet1!K12/sheet!K31</f>
        <v>0.14457297560842503</v>
      </c>
      <c r="K14" s="35">
        <f>Sheet1!K30/sheet!K31</f>
        <v>0.12889902104713899</v>
      </c>
      <c r="L14" s="35" t="str">
        <f>Sheet1!K38</f>
        <v>124,536.634</v>
      </c>
      <c r="M14" s="29"/>
      <c r="N14" s="35">
        <f>sheet!K44/sheet!K31</f>
        <v>0</v>
      </c>
      <c r="O14" s="35">
        <f>sheet!K55/sheet!K31</f>
        <v>0</v>
      </c>
      <c r="P14" s="35" t="e">
        <f>sheet!K44/sheet!K55</f>
        <v>#DIV/0!</v>
      </c>
      <c r="Q14" s="34" t="e">
        <f>Sheet1!K24/Sheet1!K26</f>
        <v>#DIV/0!</v>
      </c>
      <c r="R14" s="34">
        <f>ABS(Sheet2!K20/(Sheet1!K26+Sheet2!K30))</f>
        <v>0.49083854932331056</v>
      </c>
      <c r="S14" s="34">
        <f>sheet!K44/Sheet1!K43</f>
        <v>0</v>
      </c>
      <c r="T14" s="34" t="e">
        <f>Sheet2!K20/sheet!K44</f>
        <v>#DIV/0!</v>
      </c>
      <c r="U14" s="12"/>
      <c r="V14" s="34" t="e">
        <f>ABS(Sheet1!K15/sheet!K14)</f>
        <v>#VALUE!</v>
      </c>
      <c r="W14" s="34">
        <f>Sheet1!K12/sheet!K13</f>
        <v>6.4482880405329693E-2</v>
      </c>
      <c r="X14" s="34">
        <f>Sheet1!K12/sheet!K31</f>
        <v>0.14457297560842503</v>
      </c>
      <c r="Y14" s="34">
        <f>Sheet1!K12/(sheet!K17-sheet!K39)</f>
        <v>0.89571517885053364</v>
      </c>
      <c r="Z14" s="12"/>
      <c r="AA14" s="36" t="str">
        <f>Sheet1!K43</f>
        <v>295,215</v>
      </c>
      <c r="AB14" s="36" t="str">
        <f>Sheet3!K17</f>
        <v/>
      </c>
      <c r="AC14" s="36" t="str">
        <f>Sheet3!K18</f>
        <v/>
      </c>
      <c r="AD14" s="36">
        <f>Sheet3!K20</f>
        <v>0</v>
      </c>
      <c r="AE14" s="36">
        <f>Sheet3!K21</f>
        <v>1.65</v>
      </c>
      <c r="AF14" s="36" t="str">
        <f>Sheet3!K22</f>
        <v>4.9%</v>
      </c>
      <c r="AG14" s="36">
        <f>Sheet3!K24</f>
        <v>0</v>
      </c>
      <c r="AH14" s="36">
        <f>Sheet3!K25</f>
        <v>0</v>
      </c>
      <c r="AI14" s="36">
        <f>Sheet3!K31</f>
        <v>0</v>
      </c>
      <c r="AK14" s="36">
        <f>Sheet3!K29</f>
        <v>0</v>
      </c>
      <c r="AL14" s="36">
        <f>Sheet3!K30</f>
        <v>0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 t="e">
        <f>sheet!L17/sheet!L39</f>
        <v>#DIV/0!</v>
      </c>
      <c r="C15" s="31" t="e">
        <f>(sheet!L17-sheet!L14)/sheet!L39</f>
        <v>#VALUE!</v>
      </c>
      <c r="D15" s="31" t="e">
        <f>sheet!L12/sheet!L39</f>
        <v>#DIV/0!</v>
      </c>
      <c r="E15" s="31" t="e">
        <f>Sheet2!L20/sheet!L39</f>
        <v>#DIV/0!</v>
      </c>
      <c r="F15" s="31" t="e">
        <f>sheet!L17/sheet!L39</f>
        <v>#DIV/0!</v>
      </c>
      <c r="G15" s="29"/>
      <c r="H15" s="32" t="e">
        <f>Sheet1!L33/sheet!L55</f>
        <v>#DIV/0!</v>
      </c>
      <c r="I15" s="32">
        <f>Sheet1!L33/Sheet1!L12</f>
        <v>0.6988034887349962</v>
      </c>
      <c r="J15" s="32">
        <f>Sheet1!L12/sheet!L31</f>
        <v>0.12151010017539342</v>
      </c>
      <c r="K15" s="32">
        <f>Sheet1!L30/sheet!L31</f>
        <v>0.1135511594030218</v>
      </c>
      <c r="L15" s="32" t="str">
        <f>Sheet1!L38</f>
        <v>127,455.829</v>
      </c>
      <c r="M15" s="29"/>
      <c r="N15" s="32">
        <f>sheet!L44/sheet!L31</f>
        <v>0</v>
      </c>
      <c r="O15" s="32">
        <f>sheet!L55/sheet!L31</f>
        <v>0</v>
      </c>
      <c r="P15" s="32" t="e">
        <f>sheet!L44/sheet!L55</f>
        <v>#DIV/0!</v>
      </c>
      <c r="Q15" s="31" t="e">
        <f>Sheet1!L24/Sheet1!L26</f>
        <v>#DIV/0!</v>
      </c>
      <c r="R15" s="31">
        <f>ABS(Sheet2!L20/(Sheet1!L26+Sheet2!L30))</f>
        <v>0.25276971719950353</v>
      </c>
      <c r="S15" s="31">
        <f>sheet!L44/Sheet1!L43</f>
        <v>0</v>
      </c>
      <c r="T15" s="31" t="e">
        <f>Sheet2!L20/sheet!L44</f>
        <v>#DIV/0!</v>
      </c>
      <c r="V15" s="31" t="e">
        <f>ABS(Sheet1!L15/sheet!L14)</f>
        <v>#VALUE!</v>
      </c>
      <c r="W15" s="31">
        <f>Sheet1!L12/sheet!L13</f>
        <v>4.9628216412060756E-2</v>
      </c>
      <c r="X15" s="31">
        <f>Sheet1!L12/sheet!L31</f>
        <v>0.12151010017539342</v>
      </c>
      <c r="Y15" s="31">
        <f>Sheet1!L12/(sheet!L17-sheet!L39)</f>
        <v>0.59902707933055177</v>
      </c>
      <c r="AA15" s="17" t="str">
        <f>Sheet1!L43</f>
        <v>241,846</v>
      </c>
      <c r="AB15" s="17" t="str">
        <f>Sheet3!L17</f>
        <v/>
      </c>
      <c r="AC15" s="17" t="str">
        <f>Sheet3!L18</f>
        <v/>
      </c>
      <c r="AD15" s="17">
        <f>Sheet3!L20</f>
        <v>0</v>
      </c>
      <c r="AE15" s="17">
        <f>Sheet3!L21</f>
        <v>1.7003999999999999</v>
      </c>
      <c r="AF15" s="17" t="str">
        <f>Sheet3!L22</f>
        <v>4.2%</v>
      </c>
      <c r="AG15" s="17">
        <f>Sheet3!L24</f>
        <v>0</v>
      </c>
      <c r="AH15" s="17">
        <f>Sheet3!L25</f>
        <v>0</v>
      </c>
      <c r="AI15" s="17">
        <f>Sheet3!L31</f>
        <v>0</v>
      </c>
      <c r="AK15" s="17">
        <f>Sheet3!L29</f>
        <v>0</v>
      </c>
      <c r="AL15" s="17">
        <f>Sheet3!L30</f>
        <v>0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 t="e">
        <f>sheet!M17/sheet!M39</f>
        <v>#DIV/0!</v>
      </c>
      <c r="C16" s="34" t="e">
        <f>(sheet!M17-sheet!M14)/sheet!M39</f>
        <v>#VALUE!</v>
      </c>
      <c r="D16" s="34" t="e">
        <f>sheet!M12/sheet!M39</f>
        <v>#DIV/0!</v>
      </c>
      <c r="E16" s="34" t="e">
        <f>Sheet2!M20/sheet!M39</f>
        <v>#DIV/0!</v>
      </c>
      <c r="F16" s="34" t="e">
        <f>sheet!M17/sheet!M39</f>
        <v>#DIV/0!</v>
      </c>
      <c r="G16" s="29"/>
      <c r="H16" s="35" t="e">
        <f>Sheet1!M33/sheet!M55</f>
        <v>#DIV/0!</v>
      </c>
      <c r="I16" s="35">
        <f>Sheet1!M33/Sheet1!M12</f>
        <v>0.32189591277315815</v>
      </c>
      <c r="J16" s="35">
        <f>Sheet1!M12/sheet!M31</f>
        <v>0.13362944181913339</v>
      </c>
      <c r="K16" s="35">
        <f>Sheet1!M30/sheet!M31</f>
        <v>9.4351326476999661E-2</v>
      </c>
      <c r="L16" s="35" t="str">
        <f>Sheet1!M38</f>
        <v>136,904.082</v>
      </c>
      <c r="M16" s="29"/>
      <c r="N16" s="35">
        <f>sheet!M44/sheet!M31</f>
        <v>0</v>
      </c>
      <c r="O16" s="35">
        <f>sheet!M55/sheet!M31</f>
        <v>0</v>
      </c>
      <c r="P16" s="35" t="e">
        <f>sheet!M44/sheet!M55</f>
        <v>#DIV/0!</v>
      </c>
      <c r="Q16" s="34" t="e">
        <f>Sheet1!M24/Sheet1!M26</f>
        <v>#DIV/0!</v>
      </c>
      <c r="R16" s="34">
        <f>ABS(Sheet2!M20/(Sheet1!M26+Sheet2!M30))</f>
        <v>0.6593551645139305</v>
      </c>
      <c r="S16" s="34">
        <f>sheet!M44/Sheet1!M43</f>
        <v>0</v>
      </c>
      <c r="T16" s="34" t="e">
        <f>Sheet2!M20/sheet!M44</f>
        <v>#DIV/0!</v>
      </c>
      <c r="U16" s="12"/>
      <c r="V16" s="34" t="e">
        <f>ABS(Sheet1!M15/sheet!M14)</f>
        <v>#VALUE!</v>
      </c>
      <c r="W16" s="34">
        <f>Sheet1!M12/sheet!M13</f>
        <v>5.3896361483881119E-2</v>
      </c>
      <c r="X16" s="34">
        <f>Sheet1!M12/sheet!M31</f>
        <v>0.13362944181913339</v>
      </c>
      <c r="Y16" s="34">
        <f>Sheet1!M12/(sheet!M17-sheet!M39)</f>
        <v>0.24145246408079846</v>
      </c>
      <c r="Z16" s="12"/>
      <c r="AA16" s="36" t="str">
        <f>Sheet1!M43</f>
        <v>257,899</v>
      </c>
      <c r="AB16" s="36" t="str">
        <f>Sheet3!M17</f>
        <v/>
      </c>
      <c r="AC16" s="36" t="str">
        <f>Sheet3!M18</f>
        <v/>
      </c>
      <c r="AD16" s="36">
        <f>Sheet3!M20</f>
        <v>0</v>
      </c>
      <c r="AE16" s="36">
        <f>Sheet3!M21</f>
        <v>1.7496</v>
      </c>
      <c r="AF16" s="36" t="str">
        <f>Sheet3!M22</f>
        <v>7.2%</v>
      </c>
      <c r="AG16" s="36">
        <f>Sheet3!M24</f>
        <v>0</v>
      </c>
      <c r="AH16" s="36">
        <f>Sheet3!M25</f>
        <v>0</v>
      </c>
      <c r="AI16" s="36">
        <f>Sheet3!M31</f>
        <v>0</v>
      </c>
      <c r="AK16" s="36">
        <f>Sheet3!M29</f>
        <v>0</v>
      </c>
      <c r="AL16" s="36">
        <f>Sheet3!M30</f>
        <v>0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2023-04-30T13:37:23Z</dcterms:created>
  <dcterms:modified xsi:type="dcterms:W3CDTF">2023-05-06T12:13:07Z</dcterms:modified>
  <cp:category/>
  <dc:identifier/>
  <cp:version/>
</cp:coreProperties>
</file>