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8" documentId="8_{C97B7F81-07F4-48F4-A9FC-11902F4B5A58}" xr6:coauthVersionLast="47" xr6:coauthVersionMax="47" xr10:uidLastSave="{2F82BBD3-6E77-4135-8115-3567652A53D0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<sst xmlns="http://schemas.openxmlformats.org/spreadsheetml/2006/main" count="1295" uniqueCount="982">
  <si>
    <t>Quebecor Inc Class B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</si>
  <si>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</si>
  <si>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</si>
  <si>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</si>
  <si>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</si>
  <si>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</si>
  <si>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</si>
  <si>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</si>
  <si>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</si>
  <si>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</si>
  <si>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</si>
  <si>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</si>
  <si>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</si>
  <si>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</si>
  <si>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</si>
  <si>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</si>
  <si>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</si>
  <si>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</si>
  <si>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</si>
  <si>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</si>
  <si>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</si>
  <si>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</si>
  <si>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</si>
  <si>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</si>
  <si>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</si>
  <si>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</si>
  <si>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476,600</t>
  </si>
  <si>
    <t>395,300</t>
  </si>
  <si>
    <t>18,600</t>
  </si>
  <si>
    <t>22,300</t>
  </si>
  <si>
    <t>864,900</t>
  </si>
  <si>
    <t>21,000</t>
  </si>
  <si>
    <t>14,000</t>
  </si>
  <si>
    <t>136,700</t>
  </si>
  <si>
    <t>64,700</t>
  </si>
  <si>
    <t>6,600</t>
  </si>
  <si>
    <t>Short Term Investments</t>
  </si>
  <si>
    <t/>
  </si>
  <si>
    <t>Accounts Receivable, Net</t>
  </si>
  <si>
    <t>492,500</t>
  </si>
  <si>
    <t>397,800</t>
  </si>
  <si>
    <t>433,000</t>
  </si>
  <si>
    <t>466,200</t>
  </si>
  <si>
    <t>619,200</t>
  </si>
  <si>
    <t>612,400</t>
  </si>
  <si>
    <t>621,300</t>
  </si>
  <si>
    <t>634,500</t>
  </si>
  <si>
    <t>743,600</t>
  </si>
  <si>
    <t>737,900</t>
  </si>
  <si>
    <t>Inventory</t>
  </si>
  <si>
    <t>178,900</t>
  </si>
  <si>
    <t>138,900</t>
  </si>
  <si>
    <t>137,600</t>
  </si>
  <si>
    <t>107,100</t>
  </si>
  <si>
    <t>109,900</t>
  </si>
  <si>
    <t>109,000</t>
  </si>
  <si>
    <t>121,100</t>
  </si>
  <si>
    <t>112,700</t>
  </si>
  <si>
    <t>143,100</t>
  </si>
  <si>
    <t>204,700</t>
  </si>
  <si>
    <t>Prepaid Expenses</t>
  </si>
  <si>
    <t>48,200</t>
  </si>
  <si>
    <t>38,000</t>
  </si>
  <si>
    <t>46,000</t>
  </si>
  <si>
    <t>53,000</t>
  </si>
  <si>
    <t>Other Current Assets</t>
  </si>
  <si>
    <t>229,200</t>
  </si>
  <si>
    <t>529,700</t>
  </si>
  <si>
    <t>167,600</t>
  </si>
  <si>
    <t>142,300</t>
  </si>
  <si>
    <t>284,300</t>
  </si>
  <si>
    <t>381,200</t>
  </si>
  <si>
    <t>346,600</t>
  </si>
  <si>
    <t>359,900</t>
  </si>
  <si>
    <t>572,100</t>
  </si>
  <si>
    <t>860,900</t>
  </si>
  <si>
    <t>Total Current Assets</t>
  </si>
  <si>
    <t>1,425,400</t>
  </si>
  <si>
    <t>1,499,700</t>
  </si>
  <si>
    <t>802,800</t>
  </si>
  <si>
    <t>790,900</t>
  </si>
  <si>
    <t>1,878,300</t>
  </si>
  <si>
    <t>1,123,600</t>
  </si>
  <si>
    <t>1,103,000</t>
  </si>
  <si>
    <t>1,243,800</t>
  </si>
  <si>
    <t>1,523,500</t>
  </si>
  <si>
    <t>1,810,100</t>
  </si>
  <si>
    <t>Property Plant And Equipment, Net</t>
  </si>
  <si>
    <t>3,432,400</t>
  </si>
  <si>
    <t>3,430,400</t>
  </si>
  <si>
    <t>3,424,900</t>
  </si>
  <si>
    <t>3,605,100</t>
  </si>
  <si>
    <t>3,594,600</t>
  </si>
  <si>
    <t>3,579,900</t>
  </si>
  <si>
    <t>3,526,300</t>
  </si>
  <si>
    <t>3,332,300</t>
  </si>
  <si>
    <t>3,211,000</t>
  </si>
  <si>
    <t>3,053,000</t>
  </si>
  <si>
    <t>Real Estate Owned</t>
  </si>
  <si>
    <t>Capitalized / Purchased Software</t>
  </si>
  <si>
    <t>272,000</t>
  </si>
  <si>
    <t>292,500</t>
  </si>
  <si>
    <t>302,900</t>
  </si>
  <si>
    <t>349,200</t>
  </si>
  <si>
    <t>373,800</t>
  </si>
  <si>
    <t>427,800</t>
  </si>
  <si>
    <t>533,100</t>
  </si>
  <si>
    <t>540,600</t>
  </si>
  <si>
    <t>515,000</t>
  </si>
  <si>
    <t>593,900</t>
  </si>
  <si>
    <t>Long-term Investments</t>
  </si>
  <si>
    <t>880,300</t>
  </si>
  <si>
    <t>679,800</t>
  </si>
  <si>
    <t>81,000</t>
  </si>
  <si>
    <t>159,300</t>
  </si>
  <si>
    <t>151,000</t>
  </si>
  <si>
    <t>Goodwill</t>
  </si>
  <si>
    <t>3,061,500</t>
  </si>
  <si>
    <t>2,714,600</t>
  </si>
  <si>
    <t>2,678,400</t>
  </si>
  <si>
    <t>2,725,400</t>
  </si>
  <si>
    <t>2,695,800</t>
  </si>
  <si>
    <t>2,678,300</t>
  </si>
  <si>
    <t>2,692,900</t>
  </si>
  <si>
    <t>2,714,000</t>
  </si>
  <si>
    <t>2,718,500</t>
  </si>
  <si>
    <t>2,726,000</t>
  </si>
  <si>
    <t>Other Intangibles</t>
  </si>
  <si>
    <t>856,800</t>
  </si>
  <si>
    <t>977,800</t>
  </si>
  <si>
    <t>1,214,300</t>
  </si>
  <si>
    <t>1,268,700</t>
  </si>
  <si>
    <t>1,026,200</t>
  </si>
  <si>
    <t>1,178,300</t>
  </si>
  <si>
    <t>1,498,700</t>
  </si>
  <si>
    <t>1,524,000</t>
  </si>
  <si>
    <t>2,416,600</t>
  </si>
  <si>
    <t>2,363,300</t>
  </si>
  <si>
    <t>Other Long-term Assets</t>
  </si>
  <si>
    <t>-31,700</t>
  </si>
  <si>
    <t>163,500</t>
  </si>
  <si>
    <t>852,600</t>
  </si>
  <si>
    <t>523,000</t>
  </si>
  <si>
    <t>393,200</t>
  </si>
  <si>
    <t>-210,700</t>
  </si>
  <si>
    <t>-307,900</t>
  </si>
  <si>
    <t>425,900</t>
  </si>
  <si>
    <t>219,100</t>
  </si>
  <si>
    <t>-72,000</t>
  </si>
  <si>
    <t>Total Assets</t>
  </si>
  <si>
    <t>9,016,400</t>
  </si>
  <si>
    <t>9,078,500</t>
  </si>
  <si>
    <t>9,275,900</t>
  </si>
  <si>
    <t>9,262,300</t>
  </si>
  <si>
    <t>9,961,900</t>
  </si>
  <si>
    <t>9,657,500</t>
  </si>
  <si>
    <t>9,725,900</t>
  </si>
  <si>
    <t>9,861,600</t>
  </si>
  <si>
    <t>10,763,000</t>
  </si>
  <si>
    <t>10,625,300</t>
  </si>
  <si>
    <t>Accounts Payable</t>
  </si>
  <si>
    <t>498,800</t>
  </si>
  <si>
    <t>467,900</t>
  </si>
  <si>
    <t>470,900</t>
  </si>
  <si>
    <t>495,200</t>
  </si>
  <si>
    <t>516,300</t>
  </si>
  <si>
    <t>586,300</t>
  </si>
  <si>
    <t>578,700</t>
  </si>
  <si>
    <t>666,800</t>
  </si>
  <si>
    <t>681,700</t>
  </si>
  <si>
    <t>770,800</t>
  </si>
  <si>
    <t>Accrued Expenses</t>
  </si>
  <si>
    <t>207,300</t>
  </si>
  <si>
    <t>182,300</t>
  </si>
  <si>
    <t>184,000</t>
  </si>
  <si>
    <t>210,700</t>
  </si>
  <si>
    <t>222,400</t>
  </si>
  <si>
    <t>212,500</t>
  </si>
  <si>
    <t>215,000</t>
  </si>
  <si>
    <t>182,600</t>
  </si>
  <si>
    <t>164,400</t>
  </si>
  <si>
    <t>162,000</t>
  </si>
  <si>
    <t>Short-term Borrowings</t>
  </si>
  <si>
    <t>5,200</t>
  </si>
  <si>
    <t>34,300</t>
  </si>
  <si>
    <t>18,900</t>
  </si>
  <si>
    <t>24,300</t>
  </si>
  <si>
    <t>29,400</t>
  </si>
  <si>
    <t>1,700</t>
  </si>
  <si>
    <t>10,100</t>
  </si>
  <si>
    <t>Current Portion of LT Debt</t>
  </si>
  <si>
    <t>101,200</t>
  </si>
  <si>
    <t>230,100</t>
  </si>
  <si>
    <t>44,000</t>
  </si>
  <si>
    <t>51,800</t>
  </si>
  <si>
    <t>470,400</t>
  </si>
  <si>
    <t>57,900</t>
  </si>
  <si>
    <t>57,200</t>
  </si>
  <si>
    <t>28,500</t>
  </si>
  <si>
    <t>56,500</t>
  </si>
  <si>
    <t>1,161,100</t>
  </si>
  <si>
    <t>Current Portion of Capital Lease Obligations</t>
  </si>
  <si>
    <t>36,000</t>
  </si>
  <si>
    <t>31,300</t>
  </si>
  <si>
    <t>36,100</t>
  </si>
  <si>
    <t>37,000</t>
  </si>
  <si>
    <t>Other Current Liabilities</t>
  </si>
  <si>
    <t>542,600</t>
  </si>
  <si>
    <t>524,000</t>
  </si>
  <si>
    <t>397,700</t>
  </si>
  <si>
    <t>444,200</t>
  </si>
  <si>
    <t>827,700</t>
  </si>
  <si>
    <t>498,500</t>
  </si>
  <si>
    <t>352,800</t>
  </si>
  <si>
    <t>400,300</t>
  </si>
  <si>
    <t>534,400</t>
  </si>
  <si>
    <t>393,800</t>
  </si>
  <si>
    <t>Total Current Liabilities</t>
  </si>
  <si>
    <t>1,350,400</t>
  </si>
  <si>
    <t>1,409,500</t>
  </si>
  <si>
    <t>1,130,900</t>
  </si>
  <si>
    <t>1,220,800</t>
  </si>
  <si>
    <t>2,037,600</t>
  </si>
  <si>
    <t>1,415,500</t>
  </si>
  <si>
    <t>1,264,400</t>
  </si>
  <si>
    <t>1,314,200</t>
  </si>
  <si>
    <t>1,473,100</t>
  </si>
  <si>
    <t>2,534,800</t>
  </si>
  <si>
    <t>Long-term Debt</t>
  </si>
  <si>
    <t>5,475,300</t>
  </si>
  <si>
    <t>5,548,200</t>
  </si>
  <si>
    <t>6,313,200</t>
  </si>
  <si>
    <t>6,117,200</t>
  </si>
  <si>
    <t>5,516,200</t>
  </si>
  <si>
    <t>6,522,400</t>
  </si>
  <si>
    <t>6,052,400</t>
  </si>
  <si>
    <t>5,923,300</t>
  </si>
  <si>
    <t>6,641,200</t>
  </si>
  <si>
    <t>5,467,700</t>
  </si>
  <si>
    <t>Capital Leases</t>
  </si>
  <si>
    <t>108,400</t>
  </si>
  <si>
    <t>106,600</t>
  </si>
  <si>
    <t>139,000</t>
  </si>
  <si>
    <t>147,100</t>
  </si>
  <si>
    <t>149,200</t>
  </si>
  <si>
    <t>Other Non-current Liabilities</t>
  </si>
  <si>
    <t>995,300</t>
  </si>
  <si>
    <t>1,057,500</t>
  </si>
  <si>
    <t>1,179,800</t>
  </si>
  <si>
    <t>1,077,100</t>
  </si>
  <si>
    <t>999,100</t>
  </si>
  <si>
    <t>1,042,700</t>
  </si>
  <si>
    <t>1,230,400</t>
  </si>
  <si>
    <t>1,271,000</t>
  </si>
  <si>
    <t>1,122,800</t>
  </si>
  <si>
    <t>990,100</t>
  </si>
  <si>
    <t>Total Liabilities</t>
  </si>
  <si>
    <t>7,821,000</t>
  </si>
  <si>
    <t>8,015,200</t>
  </si>
  <si>
    <t>8,623,900</t>
  </si>
  <si>
    <t>8,415,100</t>
  </si>
  <si>
    <t>8,552,900</t>
  </si>
  <si>
    <t>9,089,000</t>
  </si>
  <si>
    <t>8,653,800</t>
  </si>
  <si>
    <t>8,647,500</t>
  </si>
  <si>
    <t>9,384,200</t>
  </si>
  <si>
    <t>9,141,800</t>
  </si>
  <si>
    <t>Common Stock</t>
  </si>
  <si>
    <t>328,900</t>
  </si>
  <si>
    <t>327,200</t>
  </si>
  <si>
    <t>325,600</t>
  </si>
  <si>
    <t>323,300</t>
  </si>
  <si>
    <t>313,900</t>
  </si>
  <si>
    <t>1,065,900</t>
  </si>
  <si>
    <t>1,055,900</t>
  </si>
  <si>
    <t>1,017,800</t>
  </si>
  <si>
    <t>965,200</t>
  </si>
  <si>
    <t>916,200</t>
  </si>
  <si>
    <t>Additional Paid In Capital</t>
  </si>
  <si>
    <t>2,300</t>
  </si>
  <si>
    <t>3,500</t>
  </si>
  <si>
    <t>4,700</t>
  </si>
  <si>
    <t>17,400</t>
  </si>
  <si>
    <t>Retained Earnings</t>
  </si>
  <si>
    <t>291,400</t>
  </si>
  <si>
    <t>238,900</t>
  </si>
  <si>
    <t>82,200</t>
  </si>
  <si>
    <t>235,700</t>
  </si>
  <si>
    <t>601,900</t>
  </si>
  <si>
    <t>-507,900</t>
  </si>
  <si>
    <t>211,300</t>
  </si>
  <si>
    <t>292,300</t>
  </si>
  <si>
    <t>421,900</t>
  </si>
  <si>
    <t>Treasury Stock</t>
  </si>
  <si>
    <t>Other Common Equity Adj</t>
  </si>
  <si>
    <t>-23,100</t>
  </si>
  <si>
    <t>-64,400</t>
  </si>
  <si>
    <t>-111,200</t>
  </si>
  <si>
    <t>-106,100</t>
  </si>
  <si>
    <t>-50,700</t>
  </si>
  <si>
    <t>-82,700</t>
  </si>
  <si>
    <t>-64,100</t>
  </si>
  <si>
    <t>-133,900</t>
  </si>
  <si>
    <t>-19,300</t>
  </si>
  <si>
    <t>1,800</t>
  </si>
  <si>
    <t>Common Equity</t>
  </si>
  <si>
    <t>599,500</t>
  </si>
  <si>
    <t>504,000</t>
  </si>
  <si>
    <t>298,900</t>
  </si>
  <si>
    <t>455,200</t>
  </si>
  <si>
    <t>868,600</t>
  </si>
  <si>
    <t>480,000</t>
  </si>
  <si>
    <t>977,500</t>
  </si>
  <si>
    <t>1,112,600</t>
  </si>
  <si>
    <t>1,255,600</t>
  </si>
  <si>
    <t>1,357,300</t>
  </si>
  <si>
    <t>Total Preferred Equity</t>
  </si>
  <si>
    <t>Minority Interest, Total</t>
  </si>
  <si>
    <t>595,900</t>
  </si>
  <si>
    <t>559,300</t>
  </si>
  <si>
    <t>353,100</t>
  </si>
  <si>
    <t>392,000</t>
  </si>
  <si>
    <t>540,400</t>
  </si>
  <si>
    <t>88,500</t>
  </si>
  <si>
    <t>94,600</t>
  </si>
  <si>
    <t>101,500</t>
  </si>
  <si>
    <t>123,200</t>
  </si>
  <si>
    <t>126,200</t>
  </si>
  <si>
    <t>Other Equity</t>
  </si>
  <si>
    <t>Total Equity</t>
  </si>
  <si>
    <t>1,195,400</t>
  </si>
  <si>
    <t>1,063,300</t>
  </si>
  <si>
    <t>652,000</t>
  </si>
  <si>
    <t>847,200</t>
  </si>
  <si>
    <t>1,409,000</t>
  </si>
  <si>
    <t>568,500</t>
  </si>
  <si>
    <t>1,072,100</t>
  </si>
  <si>
    <t>1,214,100</t>
  </si>
  <si>
    <t>1,378,800</t>
  </si>
  <si>
    <t>1,483,500</t>
  </si>
  <si>
    <t>Total Liabilities And Equity</t>
  </si>
  <si>
    <t>Cash And Short Term Investments</t>
  </si>
  <si>
    <t>Total Debt</t>
  </si>
  <si>
    <t>5,577,000</t>
  </si>
  <si>
    <t>5,783,500</t>
  </si>
  <si>
    <t>6,391,500</t>
  </si>
  <si>
    <t>6,187,900</t>
  </si>
  <si>
    <t>5,987,400</t>
  </si>
  <si>
    <t>6,749,000</t>
  </si>
  <si>
    <t>6,276,900</t>
  </si>
  <si>
    <t>6,126,800</t>
  </si>
  <si>
    <t>6,880,900</t>
  </si>
  <si>
    <t>6,825,100</t>
  </si>
  <si>
    <t>Income Statement</t>
  </si>
  <si>
    <t>Revenue</t>
  </si>
  <si>
    <t>3,647,500</t>
  </si>
  <si>
    <t>3,607,700</t>
  </si>
  <si>
    <t>3,890,800</t>
  </si>
  <si>
    <t>4,016,600</t>
  </si>
  <si>
    <t>4,125,100</t>
  </si>
  <si>
    <t>4,181,000</t>
  </si>
  <si>
    <t>4,293,800</t>
  </si>
  <si>
    <t>4,317,800</t>
  </si>
  <si>
    <t>4,554,400</t>
  </si>
  <si>
    <t>4,531,900</t>
  </si>
  <si>
    <t>Revenue Growth (YoY)</t>
  </si>
  <si>
    <t>-14.2%</t>
  </si>
  <si>
    <t>-1.1%</t>
  </si>
  <si>
    <t>7.8%</t>
  </si>
  <si>
    <t>3.2%</t>
  </si>
  <si>
    <t>2.7%</t>
  </si>
  <si>
    <t>1.4%</t>
  </si>
  <si>
    <t>0.6%</t>
  </si>
  <si>
    <t>5.5%</t>
  </si>
  <si>
    <t>-0.5%</t>
  </si>
  <si>
    <t>Cost of Revenues</t>
  </si>
  <si>
    <t>-1,574,700</t>
  </si>
  <si>
    <t>-1,549,300</t>
  </si>
  <si>
    <t>-1,752,700</t>
  </si>
  <si>
    <t>-1,807,700</t>
  </si>
  <si>
    <t>-1,795,800</t>
  </si>
  <si>
    <t>-1,704,200</t>
  </si>
  <si>
    <t>-1,713,500</t>
  </si>
  <si>
    <t>-1,729,700</t>
  </si>
  <si>
    <t>-1,896,200</t>
  </si>
  <si>
    <t>-1,900,500</t>
  </si>
  <si>
    <t>Gross Profit</t>
  </si>
  <si>
    <t>2,072,800</t>
  </si>
  <si>
    <t>2,058,400</t>
  </si>
  <si>
    <t>2,138,100</t>
  </si>
  <si>
    <t>2,208,900</t>
  </si>
  <si>
    <t>2,329,300</t>
  </si>
  <si>
    <t>2,476,800</t>
  </si>
  <si>
    <t>2,580,300</t>
  </si>
  <si>
    <t>2,588,100</t>
  </si>
  <si>
    <t>2,658,200</t>
  </si>
  <si>
    <t>2,631,400</t>
  </si>
  <si>
    <t>Gross Profit Margin</t>
  </si>
  <si>
    <t>56.8%</t>
  </si>
  <si>
    <t>57.1%</t>
  </si>
  <si>
    <t>55.0%</t>
  </si>
  <si>
    <t>56.5%</t>
  </si>
  <si>
    <t>59.2%</t>
  </si>
  <si>
    <t>60.1%</t>
  </si>
  <si>
    <t>59.9%</t>
  </si>
  <si>
    <t>58.4%</t>
  </si>
  <si>
    <t>58.1%</t>
  </si>
  <si>
    <t>R&amp;D Expenses</t>
  </si>
  <si>
    <t>Selling, General &amp; Admin Expenses</t>
  </si>
  <si>
    <t>-714,100</t>
  </si>
  <si>
    <t>-653,700</t>
  </si>
  <si>
    <t>-703,300</t>
  </si>
  <si>
    <t>-722,000</t>
  </si>
  <si>
    <t>-718,400</t>
  </si>
  <si>
    <t>-707,200</t>
  </si>
  <si>
    <t>-708,000</t>
  </si>
  <si>
    <t>-692,800</t>
  </si>
  <si>
    <t>-693,800</t>
  </si>
  <si>
    <t>-701,800</t>
  </si>
  <si>
    <t>Other Inc / (Exp)</t>
  </si>
  <si>
    <t>-1,079,200</t>
  </si>
  <si>
    <t>-902,700</t>
  </si>
  <si>
    <t>-823,200</t>
  </si>
  <si>
    <t>-801,300</t>
  </si>
  <si>
    <t>-648,000</t>
  </si>
  <si>
    <t>-840,300</t>
  </si>
  <si>
    <t>-782,500</t>
  </si>
  <si>
    <t>-783,800</t>
  </si>
  <si>
    <t>-850,200</t>
  </si>
  <si>
    <t>-799,800</t>
  </si>
  <si>
    <t>Operating Expenses</t>
  </si>
  <si>
    <t>-1,793,300</t>
  </si>
  <si>
    <t>-1,556,400</t>
  </si>
  <si>
    <t>-1,526,500</t>
  </si>
  <si>
    <t>-1,523,300</t>
  </si>
  <si>
    <t>-1,366,400</t>
  </si>
  <si>
    <t>-1,547,500</t>
  </si>
  <si>
    <t>-1,490,500</t>
  </si>
  <si>
    <t>-1,476,600</t>
  </si>
  <si>
    <t>-1,544,000</t>
  </si>
  <si>
    <t>-1,501,600</t>
  </si>
  <si>
    <t>Operating Income</t>
  </si>
  <si>
    <t>279,500</t>
  </si>
  <si>
    <t>502,000</t>
  </si>
  <si>
    <t>611,600</t>
  </si>
  <si>
    <t>685,600</t>
  </si>
  <si>
    <t>962,900</t>
  </si>
  <si>
    <t>929,300</t>
  </si>
  <si>
    <t>1,089,800</t>
  </si>
  <si>
    <t>1,111,500</t>
  </si>
  <si>
    <t>1,114,200</t>
  </si>
  <si>
    <t>1,129,800</t>
  </si>
  <si>
    <t>Net Interest Expenses</t>
  </si>
  <si>
    <t>-378,600</t>
  </si>
  <si>
    <t>-347,600</t>
  </si>
  <si>
    <t>-318,700</t>
  </si>
  <si>
    <t>-319,000</t>
  </si>
  <si>
    <t>-306,500</t>
  </si>
  <si>
    <t>-328,500</t>
  </si>
  <si>
    <t>-323,300</t>
  </si>
  <si>
    <t>-321,500</t>
  </si>
  <si>
    <t>-328,800</t>
  </si>
  <si>
    <t>-319,700</t>
  </si>
  <si>
    <t>EBT, Incl. Unusual Items</t>
  </si>
  <si>
    <t>-99,100</t>
  </si>
  <si>
    <t>154,400</t>
  </si>
  <si>
    <t>292,900</t>
  </si>
  <si>
    <t>366,600</t>
  </si>
  <si>
    <t>656,400</t>
  </si>
  <si>
    <t>600,800</t>
  </si>
  <si>
    <t>766,500</t>
  </si>
  <si>
    <t>790,000</t>
  </si>
  <si>
    <t>785,400</t>
  </si>
  <si>
    <t>810,100</t>
  </si>
  <si>
    <t>Earnings of Discontinued Ops.</t>
  </si>
  <si>
    <t>-146,100</t>
  </si>
  <si>
    <t>-59,100</t>
  </si>
  <si>
    <t>-13,800</t>
  </si>
  <si>
    <t>14,800</t>
  </si>
  <si>
    <t>3,800</t>
  </si>
  <si>
    <t>97,500</t>
  </si>
  <si>
    <t>33,200</t>
  </si>
  <si>
    <t>Income Tax Expense</t>
  </si>
  <si>
    <t>-27,800</t>
  </si>
  <si>
    <t>-97,200</t>
  </si>
  <si>
    <t>-93,100</t>
  </si>
  <si>
    <t>-117,800</t>
  </si>
  <si>
    <t>-145,900</t>
  </si>
  <si>
    <t>-162,800</t>
  </si>
  <si>
    <t>-205,700</t>
  </si>
  <si>
    <t>-205,800</t>
  </si>
  <si>
    <t>-197,000</t>
  </si>
  <si>
    <t>-213,400</t>
  </si>
  <si>
    <t>Net Income to Company</t>
  </si>
  <si>
    <t>-273,000</t>
  </si>
  <si>
    <t>-1,900</t>
  </si>
  <si>
    <t>186,000</t>
  </si>
  <si>
    <t>248,800</t>
  </si>
  <si>
    <t>525,300</t>
  </si>
  <si>
    <t>441,800</t>
  </si>
  <si>
    <t>658,300</t>
  </si>
  <si>
    <t>617,400</t>
  </si>
  <si>
    <t>588,400</t>
  </si>
  <si>
    <t>596,700</t>
  </si>
  <si>
    <t>Minority Interest in Earnings</t>
  </si>
  <si>
    <t>-15,600</t>
  </si>
  <si>
    <t>-28,200</t>
  </si>
  <si>
    <t>-34,200</t>
  </si>
  <si>
    <t>-54,100</t>
  </si>
  <si>
    <t>-134,800</t>
  </si>
  <si>
    <t>-38,100</t>
  </si>
  <si>
    <t>-5,500</t>
  </si>
  <si>
    <t>-10,200</t>
  </si>
  <si>
    <t>-10,000</t>
  </si>
  <si>
    <t>3,000</t>
  </si>
  <si>
    <t>Net Income to Stockholders</t>
  </si>
  <si>
    <t>-288,600</t>
  </si>
  <si>
    <t>-30,100</t>
  </si>
  <si>
    <t>151,800</t>
  </si>
  <si>
    <t>194,700</t>
  </si>
  <si>
    <t>390,500</t>
  </si>
  <si>
    <t>403,700</t>
  </si>
  <si>
    <t>652,800</t>
  </si>
  <si>
    <t>607,200</t>
  </si>
  <si>
    <t>578,400</t>
  </si>
  <si>
    <t>599,700</t>
  </si>
  <si>
    <t>Preferred Dividends &amp; Other Adj.</t>
  </si>
  <si>
    <t>146,100</t>
  </si>
  <si>
    <t>59,100</t>
  </si>
  <si>
    <t>13,800</t>
  </si>
  <si>
    <t>-14,800</t>
  </si>
  <si>
    <t>-3,800</t>
  </si>
  <si>
    <t>-97,500</t>
  </si>
  <si>
    <t>-33,200</t>
  </si>
  <si>
    <t>Net Income to Common Excl Extra Items</t>
  </si>
  <si>
    <t>-142,500</t>
  </si>
  <si>
    <t>29,000</t>
  </si>
  <si>
    <t>165,600</t>
  </si>
  <si>
    <t>375,700</t>
  </si>
  <si>
    <t>399,900</t>
  </si>
  <si>
    <t>555,300</t>
  </si>
  <si>
    <t>574,000</t>
  </si>
  <si>
    <t>Basic EPS (Cont. Ops)</t>
  </si>
  <si>
    <t>Diluted EPS (Cont. Ops)</t>
  </si>
  <si>
    <t>Weighted Average Basic Shares Out.</t>
  </si>
  <si>
    <t>248,000</t>
  </si>
  <si>
    <t>246,000</t>
  </si>
  <si>
    <t>245,400</t>
  </si>
  <si>
    <t>244,600</t>
  </si>
  <si>
    <t>241,800</t>
  </si>
  <si>
    <t>239,300</t>
  </si>
  <si>
    <t>255,600</t>
  </si>
  <si>
    <t>251,600</t>
  </si>
  <si>
    <t>243,500</t>
  </si>
  <si>
    <t>235,200</t>
  </si>
  <si>
    <t>Weighted Average Diluted Shares Out.</t>
  </si>
  <si>
    <t>287,400</t>
  </si>
  <si>
    <t>242,100</t>
  </si>
  <si>
    <t>239,800</t>
  </si>
  <si>
    <t>255,800</t>
  </si>
  <si>
    <t>256,300</t>
  </si>
  <si>
    <t>248,300</t>
  </si>
  <si>
    <t>EBITDA</t>
  </si>
  <si>
    <t>1,305,400</t>
  </si>
  <si>
    <t>1,337,100</t>
  </si>
  <si>
    <t>1,357,700</t>
  </si>
  <si>
    <t>1,401,400</t>
  </si>
  <si>
    <t>1,517,900</t>
  </si>
  <si>
    <t>1,636,700</t>
  </si>
  <si>
    <t>1,836,800</t>
  </si>
  <si>
    <t>1,714,200</t>
  </si>
  <si>
    <t>1,753,400</t>
  </si>
  <si>
    <t>1,704,200</t>
  </si>
  <si>
    <t>EBIT</t>
  </si>
  <si>
    <t>728,000</t>
  </si>
  <si>
    <t>740,000</t>
  </si>
  <si>
    <t>739,200</t>
  </si>
  <si>
    <t>833,100</t>
  </si>
  <si>
    <t>903,000</t>
  </si>
  <si>
    <t>1,016,500</t>
  </si>
  <si>
    <t>1,121,900</t>
  </si>
  <si>
    <t>1,092,100</t>
  </si>
  <si>
    <t>1,176,000</t>
  </si>
  <si>
    <t>1,155,700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</si>
  <si>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</si>
  <si>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</si>
  <si>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</si>
  <si>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</si>
  <si>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</si>
  <si>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577,400</t>
  </si>
  <si>
    <t>597,100</t>
  </si>
  <si>
    <t>618,500</t>
  </si>
  <si>
    <t>568,300</t>
  </si>
  <si>
    <t>614,900</t>
  </si>
  <si>
    <t>656,600</t>
  </si>
  <si>
    <t>750,400</t>
  </si>
  <si>
    <t>659,800</t>
  </si>
  <si>
    <t>591,200</t>
  </si>
  <si>
    <t>Amortization of Deferred Charges (CF)</t>
  </si>
  <si>
    <t>65,300</t>
  </si>
  <si>
    <t>72,700</t>
  </si>
  <si>
    <t>91,800</t>
  </si>
  <si>
    <t>100,100</t>
  </si>
  <si>
    <t>103,600</t>
  </si>
  <si>
    <t>8,100</t>
  </si>
  <si>
    <t>151,500</t>
  </si>
  <si>
    <t>173,200</t>
  </si>
  <si>
    <t>183,800</t>
  </si>
  <si>
    <t>Stock-Based Comp</t>
  </si>
  <si>
    <t>23,100</t>
  </si>
  <si>
    <t>4,800</t>
  </si>
  <si>
    <t>9,500</t>
  </si>
  <si>
    <t>19,400</t>
  </si>
  <si>
    <t>13,600</t>
  </si>
  <si>
    <t>4,900</t>
  </si>
  <si>
    <t>Change In Accounts Receivable</t>
  </si>
  <si>
    <t>-2,000</t>
  </si>
  <si>
    <t>10,000</t>
  </si>
  <si>
    <t>-15,400</t>
  </si>
  <si>
    <t>-34,500</t>
  </si>
  <si>
    <t>-45,700</t>
  </si>
  <si>
    <t>-30,600</t>
  </si>
  <si>
    <t>3,300</t>
  </si>
  <si>
    <t>-82,200</t>
  </si>
  <si>
    <t>-116,700</t>
  </si>
  <si>
    <t>-7,800</t>
  </si>
  <si>
    <t>Change In Inventories</t>
  </si>
  <si>
    <t>10,300</t>
  </si>
  <si>
    <t>7,200</t>
  </si>
  <si>
    <t>-44,500</t>
  </si>
  <si>
    <t>24,700</t>
  </si>
  <si>
    <t>-3,200</t>
  </si>
  <si>
    <t>-4,200</t>
  </si>
  <si>
    <t>-32,100</t>
  </si>
  <si>
    <t>-12,500</t>
  </si>
  <si>
    <t>-46,900</t>
  </si>
  <si>
    <t>-138,600</t>
  </si>
  <si>
    <t>Change in Other Net Operating Assets</t>
  </si>
  <si>
    <t>-2,400</t>
  </si>
  <si>
    <t>26,300</t>
  </si>
  <si>
    <t>-12,200</t>
  </si>
  <si>
    <t>19,900</t>
  </si>
  <si>
    <t>-36,100</t>
  </si>
  <si>
    <t>-5,600</t>
  </si>
  <si>
    <t>-28,600</t>
  </si>
  <si>
    <t>24,900</t>
  </si>
  <si>
    <t>Other Operating Activities</t>
  </si>
  <si>
    <t>529,000</t>
  </si>
  <si>
    <t>372,600</t>
  </si>
  <si>
    <t>244,000</t>
  </si>
  <si>
    <t>218,600</t>
  </si>
  <si>
    <t>113,200</t>
  </si>
  <si>
    <t>264,100</t>
  </si>
  <si>
    <t>-148,900</t>
  </si>
  <si>
    <t>115,500</t>
  </si>
  <si>
    <t>8,500</t>
  </si>
  <si>
    <t>Cash from Operations</t>
  </si>
  <si>
    <t>910,700</t>
  </si>
  <si>
    <t>1,031,900</t>
  </si>
  <si>
    <t>1,050,900</t>
  </si>
  <si>
    <t>1,113,000</t>
  </si>
  <si>
    <t>1,178,600</t>
  </si>
  <si>
    <t>1,432,500</t>
  </si>
  <si>
    <t>1,211,100</t>
  </si>
  <si>
    <t>1,438,600</t>
  </si>
  <si>
    <t>1,182,600</t>
  </si>
  <si>
    <t>1,262,700</t>
  </si>
  <si>
    <t>Capital Expenditures</t>
  </si>
  <si>
    <t>-562,400</t>
  </si>
  <si>
    <t>-644,000</t>
  </si>
  <si>
    <t>-678,600</t>
  </si>
  <si>
    <t>-707,800</t>
  </si>
  <si>
    <t>-602,100</t>
  </si>
  <si>
    <t>-549,500</t>
  </si>
  <si>
    <t>-501,600</t>
  </si>
  <si>
    <t>-447,200</t>
  </si>
  <si>
    <t>-429,300</t>
  </si>
  <si>
    <t>-395,100</t>
  </si>
  <si>
    <t>Cash Acquisitions</t>
  </si>
  <si>
    <t>-7,700</t>
  </si>
  <si>
    <t>-132,300</t>
  </si>
  <si>
    <t>-594,500</t>
  </si>
  <si>
    <t>-119,500</t>
  </si>
  <si>
    <t>-49,700</t>
  </si>
  <si>
    <t>-1,550,300</t>
  </si>
  <si>
    <t>-35,600</t>
  </si>
  <si>
    <t>-47,100</t>
  </si>
  <si>
    <t>-21,000</t>
  </si>
  <si>
    <t>-22,100</t>
  </si>
  <si>
    <t>Other Investing Activities</t>
  </si>
  <si>
    <t>-17,400</t>
  </si>
  <si>
    <t>-117,200</t>
  </si>
  <si>
    <t>-53,500</t>
  </si>
  <si>
    <t>-119,900</t>
  </si>
  <si>
    <t>468,200</t>
  </si>
  <si>
    <t>-199,300</t>
  </si>
  <si>
    <t>-262,900</t>
  </si>
  <si>
    <t>-219,600</t>
  </si>
  <si>
    <t>-923,800</t>
  </si>
  <si>
    <t>-214,100</t>
  </si>
  <si>
    <t>Cash from Investing</t>
  </si>
  <si>
    <t>-587,500</t>
  </si>
  <si>
    <t>-893,500</t>
  </si>
  <si>
    <t>-1,326,600</t>
  </si>
  <si>
    <t>-947,200</t>
  </si>
  <si>
    <t>-183,600</t>
  </si>
  <si>
    <t>-2,299,100</t>
  </si>
  <si>
    <t>-800,100</t>
  </si>
  <si>
    <t>-713,900</t>
  </si>
  <si>
    <t>-1,374,100</t>
  </si>
  <si>
    <t>-631,300</t>
  </si>
  <si>
    <t>Dividends Paid (Ex Special Dividends)</t>
  </si>
  <si>
    <t>-12,400</t>
  </si>
  <si>
    <t>-12,300</t>
  </si>
  <si>
    <t>-16,000</t>
  </si>
  <si>
    <t>-20,800</t>
  </si>
  <si>
    <t>-25,300</t>
  </si>
  <si>
    <t>-46,300</t>
  </si>
  <si>
    <t>-100,300</t>
  </si>
  <si>
    <t>-201,100</t>
  </si>
  <si>
    <t>-267,600</t>
  </si>
  <si>
    <t>-282,100</t>
  </si>
  <si>
    <t>Special Dividend Paid</t>
  </si>
  <si>
    <t>Long-Term Debt Issued</t>
  </si>
  <si>
    <t>752,600</t>
  </si>
  <si>
    <t>728,300</t>
  </si>
  <si>
    <t>597,200</t>
  </si>
  <si>
    <t>844,000</t>
  </si>
  <si>
    <t>565,800</t>
  </si>
  <si>
    <t>800,000</t>
  </si>
  <si>
    <t>2,256,600</t>
  </si>
  <si>
    <t>Long-Term Debt Repaid</t>
  </si>
  <si>
    <t>-723,600</t>
  </si>
  <si>
    <t>-838,500</t>
  </si>
  <si>
    <t>-653,300</t>
  </si>
  <si>
    <t>-84,500</t>
  </si>
  <si>
    <t>-824,500</t>
  </si>
  <si>
    <t>-218,900</t>
  </si>
  <si>
    <t>-1,117,500</t>
  </si>
  <si>
    <t>-170,200</t>
  </si>
  <si>
    <t>-1,606,500</t>
  </si>
  <si>
    <t>-300,700</t>
  </si>
  <si>
    <t>Repurchase of Common Stock</t>
  </si>
  <si>
    <t>-36,400</t>
  </si>
  <si>
    <t>-11,700</t>
  </si>
  <si>
    <t>-22,700</t>
  </si>
  <si>
    <t>-127,500</t>
  </si>
  <si>
    <t>-291,700</t>
  </si>
  <si>
    <t>-94,600</t>
  </si>
  <si>
    <t>-201,200</t>
  </si>
  <si>
    <t>-282,400</t>
  </si>
  <si>
    <t>-237,000</t>
  </si>
  <si>
    <t>Other Financing Activities</t>
  </si>
  <si>
    <t>-55,500</t>
  </si>
  <si>
    <t>-85,500</t>
  </si>
  <si>
    <t>-16,500</t>
  </si>
  <si>
    <t>-34,100</t>
  </si>
  <si>
    <t>-19,100</t>
  </si>
  <si>
    <t>94,100</t>
  </si>
  <si>
    <t>-29,500</t>
  </si>
  <si>
    <t>181,800</t>
  </si>
  <si>
    <t>Cash from Financing</t>
  </si>
  <si>
    <t>-75,300</t>
  </si>
  <si>
    <t>-219,700</t>
  </si>
  <si>
    <t>-101,000</t>
  </si>
  <si>
    <t>-162,100</t>
  </si>
  <si>
    <t>-152,400</t>
  </si>
  <si>
    <t>22,700</t>
  </si>
  <si>
    <t>-418,300</t>
  </si>
  <si>
    <t>-602,000</t>
  </si>
  <si>
    <t>281,900</t>
  </si>
  <si>
    <t>-812,600</t>
  </si>
  <si>
    <t>Beginning Cash (CF)</t>
  </si>
  <si>
    <t>228,700</t>
  </si>
  <si>
    <t>227,100</t>
  </si>
  <si>
    <t>Foreign Exchange Rate Adjustments</t>
  </si>
  <si>
    <t>Additions / Reductions</t>
  </si>
  <si>
    <t>247,900</t>
  </si>
  <si>
    <t>-81,300</t>
  </si>
  <si>
    <t>-376,700</t>
  </si>
  <si>
    <t>3,700</t>
  </si>
  <si>
    <t>842,600</t>
  </si>
  <si>
    <t>-843,900</t>
  </si>
  <si>
    <t>-7,000</t>
  </si>
  <si>
    <t>122,700</t>
  </si>
  <si>
    <t>90,400</t>
  </si>
  <si>
    <t>-181,200</t>
  </si>
  <si>
    <t>Ending Cash (CF)</t>
  </si>
  <si>
    <t>45,900</t>
  </si>
  <si>
    <t>Levered Free Cash Flow</t>
  </si>
  <si>
    <t>348,300</t>
  </si>
  <si>
    <t>387,900</t>
  </si>
  <si>
    <t>372,300</t>
  </si>
  <si>
    <t>405,200</t>
  </si>
  <si>
    <t>576,500</t>
  </si>
  <si>
    <t>883,000</t>
  </si>
  <si>
    <t>709,500</t>
  </si>
  <si>
    <t>991,400</t>
  </si>
  <si>
    <t>753,300</t>
  </si>
  <si>
    <t>867,600</t>
  </si>
  <si>
    <t>Cash Interest Paid</t>
  </si>
  <si>
    <t>362,000</t>
  </si>
  <si>
    <t>336,800</t>
  </si>
  <si>
    <t>305,700</t>
  </si>
  <si>
    <t>308,600</t>
  </si>
  <si>
    <t>324,800</t>
  </si>
  <si>
    <t>307,200</t>
  </si>
  <si>
    <t>316,100</t>
  </si>
  <si>
    <t>332,100</t>
  </si>
  <si>
    <t>311,300</t>
  </si>
  <si>
    <t>Valuation Ratios</t>
  </si>
  <si>
    <t>Price Close (Split Adjusted)</t>
  </si>
  <si>
    <t>Market Cap</t>
  </si>
  <si>
    <t>3,267,989.946</t>
  </si>
  <si>
    <t>3,907,525.932</t>
  </si>
  <si>
    <t>4,146,327.15</t>
  </si>
  <si>
    <t>4,563,563.725</t>
  </si>
  <si>
    <t>5,602,069.234</t>
  </si>
  <si>
    <t>7,401,641.603</t>
  </si>
  <si>
    <t>8,433,745.703</t>
  </si>
  <si>
    <t>8,154,373.82</t>
  </si>
  <si>
    <t>6,860,826.568</t>
  </si>
  <si>
    <t>6,978,119.119</t>
  </si>
  <si>
    <t>Total Enterprise Value (TEV)</t>
  </si>
  <si>
    <t>8,442,289.946</t>
  </si>
  <si>
    <t>9,678,925.932</t>
  </si>
  <si>
    <t>10,881,127.15</t>
  </si>
  <si>
    <t>11,106,263.725</t>
  </si>
  <si>
    <t>11,259,969.234</t>
  </si>
  <si>
    <t>14,167,041.603</t>
  </si>
  <si>
    <t>14,963,645.703</t>
  </si>
  <si>
    <t>14,477,473.82</t>
  </si>
  <si>
    <t>13,091,826.568</t>
  </si>
  <si>
    <t>14,084,919.119</t>
  </si>
  <si>
    <t>Enterprise Value (EV)</t>
  </si>
  <si>
    <t>13,677,273.82</t>
  </si>
  <si>
    <t>14,882,620.046</t>
  </si>
  <si>
    <t>EV/EBITDA</t>
  </si>
  <si>
    <t>6.2x</t>
  </si>
  <si>
    <t>7.5x</t>
  </si>
  <si>
    <t>8.0x</t>
  </si>
  <si>
    <t>8.9x</t>
  </si>
  <si>
    <t>8.8x</t>
  </si>
  <si>
    <t>7.2x</t>
  </si>
  <si>
    <t>8.7x</t>
  </si>
  <si>
    <t>EV / EBIT</t>
  </si>
  <si>
    <t>11.1x</t>
  </si>
  <si>
    <t>13.4x</t>
  </si>
  <si>
    <t>14.9x</t>
  </si>
  <si>
    <t>13.9x</t>
  </si>
  <si>
    <t>12.4x</t>
  </si>
  <si>
    <t>14.7x</t>
  </si>
  <si>
    <t>13.8x</t>
  </si>
  <si>
    <t>12.5x</t>
  </si>
  <si>
    <t>10.9x</t>
  </si>
  <si>
    <t>12.9x</t>
  </si>
  <si>
    <t>EV / LTM EBITDA - CAPEX</t>
  </si>
  <si>
    <t>14.5x</t>
  </si>
  <si>
    <t>15.8x</t>
  </si>
  <si>
    <t>16.4x</t>
  </si>
  <si>
    <t>13.5x</t>
  </si>
  <si>
    <t>9.9x</t>
  </si>
  <si>
    <t>9.7x</t>
  </si>
  <si>
    <t>11.4x</t>
  </si>
  <si>
    <t>EV / Free Cash Flow</t>
  </si>
  <si>
    <t>13.6x</t>
  </si>
  <si>
    <t>21.4x</t>
  </si>
  <si>
    <t>34.2x</t>
  </si>
  <si>
    <t>15.6x</t>
  </si>
  <si>
    <t>19.8x</t>
  </si>
  <si>
    <t>11.3x</t>
  </si>
  <si>
    <t>49.8x</t>
  </si>
  <si>
    <t>13.1x</t>
  </si>
  <si>
    <t>15.0x</t>
  </si>
  <si>
    <t>24.6x</t>
  </si>
  <si>
    <t>EV / Invested Capital</t>
  </si>
  <si>
    <t>1.3x</t>
  </si>
  <si>
    <t>1.4x</t>
  </si>
  <si>
    <t>1.5x</t>
  </si>
  <si>
    <t>1.6x</t>
  </si>
  <si>
    <t>2.2x</t>
  </si>
  <si>
    <t>2.0x</t>
  </si>
  <si>
    <t>1.9x</t>
  </si>
  <si>
    <t>1.8x</t>
  </si>
  <si>
    <t>EV / Revenue</t>
  </si>
  <si>
    <t>2.1x</t>
  </si>
  <si>
    <t>3.0x</t>
  </si>
  <si>
    <t>2.8x</t>
  </si>
  <si>
    <t>2.7x</t>
  </si>
  <si>
    <t>3.4x</t>
  </si>
  <si>
    <t>3.5x</t>
  </si>
  <si>
    <t>3.2x</t>
  </si>
  <si>
    <t>2.9x</t>
  </si>
  <si>
    <t>3.3x</t>
  </si>
  <si>
    <t>P/E Ratio</t>
  </si>
  <si>
    <t>-12.0x</t>
  </si>
  <si>
    <t>32.6x</t>
  </si>
  <si>
    <t>122.3x</t>
  </si>
  <si>
    <t>13.0x</t>
  </si>
  <si>
    <t>21.1x</t>
  </si>
  <si>
    <t>16.0x</t>
  </si>
  <si>
    <t>14.6x</t>
  </si>
  <si>
    <t>11.9x</t>
  </si>
  <si>
    <t>Price/Book</t>
  </si>
  <si>
    <t>6.7x</t>
  </si>
  <si>
    <t>10.7x</t>
  </si>
  <si>
    <t>7.8x</t>
  </si>
  <si>
    <t>-23.7x</t>
  </si>
  <si>
    <t>9.3x</t>
  </si>
  <si>
    <t>5.5x</t>
  </si>
  <si>
    <t>6.0x</t>
  </si>
  <si>
    <t>Price / Operating Cash Flow</t>
  </si>
  <si>
    <t>3.7x</t>
  </si>
  <si>
    <t>3.6x</t>
  </si>
  <si>
    <t>4.6x</t>
  </si>
  <si>
    <t>4.8x</t>
  </si>
  <si>
    <t>5.2x</t>
  </si>
  <si>
    <t>5.7x</t>
  </si>
  <si>
    <t>5.6x</t>
  </si>
  <si>
    <t>6.4x</t>
  </si>
  <si>
    <t>Price / LTM Sales</t>
  </si>
  <si>
    <t>0.8x</t>
  </si>
  <si>
    <t>1.2x</t>
  </si>
  <si>
    <t>1.1x</t>
  </si>
  <si>
    <t>Altman Z-Score</t>
  </si>
  <si>
    <t>Piotroski Score</t>
  </si>
  <si>
    <t>Dividend Per Share</t>
  </si>
  <si>
    <t>Dividend Yield</t>
  </si>
  <si>
    <t>0.2%</t>
  </si>
  <si>
    <t>0.4%</t>
  </si>
  <si>
    <t>0.5%</t>
  </si>
  <si>
    <t>0.9%</t>
  </si>
  <si>
    <t>1.5%</t>
  </si>
  <si>
    <t>4.1%</t>
  </si>
  <si>
    <t>4.0%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</si>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</sst>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79106A4-729A-6987-E369-44B8F70449F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C8" sqref="C8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65</v>
      </c>
      <c r="D17" s="3" t="s">
        <v>66</v>
      </c>
      <c r="E17" s="3" t="s">
        <v>67</v>
      </c>
      <c r="F17" s="3" t="s">
        <v>68</v>
      </c>
      <c r="G17" s="3" t="s">
        <v>69</v>
      </c>
      <c r="H17" s="3" t="s">
        <v>70</v>
      </c>
      <c r="I17" s="3" t="s">
        <v>71</v>
      </c>
      <c r="J17" s="3" t="s">
        <v>72</v>
      </c>
      <c r="K17" s="3" t="s">
        <v>73</v>
      </c>
      <c r="L17" s="3" t="s">
        <v>74</v>
      </c>
      <c r="M17" s="3" t="s">
        <v>75</v>
      </c>
    </row>
    <row r="18" spans="3:13" ht="12.75" x14ac:dyDescent="0.2">
      <c r="C18" s="3" t="s">
        <v>76</v>
      </c>
      <c r="D18" s="3" t="s">
        <v>77</v>
      </c>
      <c r="E18" s="3" t="s">
        <v>78</v>
      </c>
      <c r="F18" s="3" t="s">
        <v>79</v>
      </c>
      <c r="G18" s="3" t="s">
        <v>80</v>
      </c>
      <c r="H18" s="3" t="s">
        <v>81</v>
      </c>
      <c r="I18" s="3" t="s">
        <v>82</v>
      </c>
      <c r="J18" s="3" t="s">
        <v>83</v>
      </c>
      <c r="K18" s="3" t="s">
        <v>84</v>
      </c>
      <c r="L18" s="3" t="s">
        <v>85</v>
      </c>
      <c r="M18" s="3" t="s">
        <v>86</v>
      </c>
    </row>
    <row r="19" spans="3:13" ht="12.75" x14ac:dyDescent="0.2"/>
    <row r="20" spans="3:13" ht="12.75" x14ac:dyDescent="0.2">
      <c r="C20" s="3" t="s">
        <v>87</v>
      </c>
      <c r="D20" s="3" t="s">
        <v>88</v>
      </c>
      <c r="E20" s="3" t="s">
        <v>89</v>
      </c>
      <c r="F20" s="3" t="s">
        <v>90</v>
      </c>
      <c r="G20" s="3" t="s">
        <v>91</v>
      </c>
      <c r="H20" s="3" t="s">
        <v>92</v>
      </c>
      <c r="I20" s="3" t="s">
        <v>93</v>
      </c>
      <c r="J20" s="3" t="s">
        <v>94</v>
      </c>
      <c r="K20" s="3" t="s">
        <v>95</v>
      </c>
      <c r="L20" s="3" t="s">
        <v>96</v>
      </c>
      <c r="M20" s="3" t="s">
        <v>97</v>
      </c>
    </row>
    <row r="21" spans="3:13" ht="12.75" x14ac:dyDescent="0.2">
      <c r="C21" s="3" t="s">
        <v>98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99</v>
      </c>
      <c r="D22" s="3" t="s">
        <v>100</v>
      </c>
      <c r="E22" s="3" t="s">
        <v>101</v>
      </c>
      <c r="F22" s="3" t="s">
        <v>102</v>
      </c>
      <c r="G22" s="3" t="s">
        <v>103</v>
      </c>
      <c r="H22" s="3" t="s">
        <v>104</v>
      </c>
      <c r="I22" s="3" t="s">
        <v>105</v>
      </c>
      <c r="J22" s="3" t="s">
        <v>106</v>
      </c>
      <c r="K22" s="3" t="s">
        <v>107</v>
      </c>
      <c r="L22" s="3" t="s">
        <v>108</v>
      </c>
      <c r="M22" s="3" t="s">
        <v>109</v>
      </c>
    </row>
    <row r="23" spans="3:13" ht="12.75" x14ac:dyDescent="0.2">
      <c r="C23" s="3" t="s">
        <v>110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111</v>
      </c>
      <c r="J23" s="3" t="s">
        <v>112</v>
      </c>
      <c r="K23" s="3" t="s">
        <v>113</v>
      </c>
      <c r="L23" s="3" t="s">
        <v>114</v>
      </c>
      <c r="M23" s="3" t="s">
        <v>115</v>
      </c>
    </row>
    <row r="24" spans="3:13" ht="12.75" x14ac:dyDescent="0.2">
      <c r="C24" s="3" t="s">
        <v>116</v>
      </c>
      <c r="D24" s="3" t="s">
        <v>117</v>
      </c>
      <c r="E24" s="3" t="s">
        <v>118</v>
      </c>
      <c r="F24" s="3" t="s">
        <v>119</v>
      </c>
      <c r="G24" s="3" t="s">
        <v>120</v>
      </c>
      <c r="H24" s="3" t="s">
        <v>121</v>
      </c>
      <c r="I24" s="3" t="s">
        <v>122</v>
      </c>
      <c r="J24" s="3" t="s">
        <v>123</v>
      </c>
      <c r="K24" s="3" t="s">
        <v>124</v>
      </c>
      <c r="L24" s="3" t="s">
        <v>125</v>
      </c>
      <c r="M24" s="3" t="s">
        <v>126</v>
      </c>
    </row>
    <row r="25" spans="3:13" ht="12.75" x14ac:dyDescent="0.2">
      <c r="C25" s="3" t="s">
        <v>127</v>
      </c>
      <c r="D25" s="3" t="s">
        <v>128</v>
      </c>
      <c r="E25" s="3" t="s">
        <v>129</v>
      </c>
      <c r="F25" s="3" t="s">
        <v>130</v>
      </c>
      <c r="G25" s="3" t="s">
        <v>131</v>
      </c>
      <c r="H25" s="3" t="s">
        <v>132</v>
      </c>
      <c r="I25" s="3" t="s">
        <v>133</v>
      </c>
      <c r="J25" s="3" t="s">
        <v>134</v>
      </c>
      <c r="K25" s="3" t="s">
        <v>135</v>
      </c>
      <c r="L25" s="3" t="s">
        <v>136</v>
      </c>
      <c r="M25" s="3" t="s">
        <v>137</v>
      </c>
    </row>
    <row r="26" spans="3:13" ht="12.75" x14ac:dyDescent="0.2">
      <c r="C26" s="3" t="s">
        <v>138</v>
      </c>
      <c r="D26" s="3" t="s">
        <v>139</v>
      </c>
      <c r="E26" s="3" t="s">
        <v>140</v>
      </c>
      <c r="F26" s="3" t="s">
        <v>141</v>
      </c>
      <c r="G26" s="3" t="s">
        <v>142</v>
      </c>
      <c r="H26" s="3" t="s">
        <v>143</v>
      </c>
      <c r="I26" s="3" t="s">
        <v>144</v>
      </c>
      <c r="J26" s="3" t="s">
        <v>145</v>
      </c>
      <c r="K26" s="3" t="s">
        <v>146</v>
      </c>
      <c r="L26" s="3" t="s">
        <v>147</v>
      </c>
      <c r="M26" s="3" t="s">
        <v>148</v>
      </c>
    </row>
    <row r="27" spans="3:13" ht="12.75" x14ac:dyDescent="0.2">
      <c r="C27" s="3" t="s">
        <v>149</v>
      </c>
      <c r="D27" s="3" t="s">
        <v>150</v>
      </c>
      <c r="E27" s="3" t="s">
        <v>151</v>
      </c>
      <c r="F27" s="3" t="s">
        <v>152</v>
      </c>
      <c r="G27" s="3" t="s">
        <v>153</v>
      </c>
      <c r="H27" s="3" t="s">
        <v>154</v>
      </c>
      <c r="I27" s="3" t="s">
        <v>155</v>
      </c>
      <c r="J27" s="3" t="s">
        <v>156</v>
      </c>
      <c r="K27" s="3" t="s">
        <v>157</v>
      </c>
      <c r="L27" s="3" t="s">
        <v>158</v>
      </c>
      <c r="M27" s="3" t="s">
        <v>159</v>
      </c>
    </row>
    <row r="28" spans="3:13" ht="12.75" x14ac:dyDescent="0.2"/>
    <row r="29" spans="3:13" ht="12.75" x14ac:dyDescent="0.2">
      <c r="C29" s="3" t="s">
        <v>160</v>
      </c>
      <c r="D29" s="3" t="s">
        <v>161</v>
      </c>
      <c r="E29" s="3" t="s">
        <v>162</v>
      </c>
      <c r="F29" s="3" t="s">
        <v>163</v>
      </c>
      <c r="G29" s="3" t="s">
        <v>164</v>
      </c>
      <c r="H29" s="3" t="s">
        <v>165</v>
      </c>
      <c r="I29" s="3" t="s">
        <v>166</v>
      </c>
      <c r="J29" s="3" t="s">
        <v>167</v>
      </c>
      <c r="K29" s="3" t="s">
        <v>168</v>
      </c>
      <c r="L29" s="3" t="s">
        <v>169</v>
      </c>
      <c r="M29" s="3" t="s">
        <v>170</v>
      </c>
    </row>
    <row r="30" spans="3:13" ht="12.75" x14ac:dyDescent="0.2">
      <c r="C30" s="3" t="s">
        <v>171</v>
      </c>
      <c r="D30" s="3" t="s">
        <v>172</v>
      </c>
      <c r="E30" s="3" t="s">
        <v>173</v>
      </c>
      <c r="F30" s="3" t="s">
        <v>174</v>
      </c>
      <c r="G30" s="3" t="s">
        <v>175</v>
      </c>
      <c r="H30" s="3" t="s">
        <v>176</v>
      </c>
      <c r="I30" s="3" t="s">
        <v>177</v>
      </c>
      <c r="J30" s="3" t="s">
        <v>178</v>
      </c>
      <c r="K30" s="3" t="s">
        <v>179</v>
      </c>
      <c r="L30" s="3" t="s">
        <v>180</v>
      </c>
      <c r="M30" s="3" t="s">
        <v>181</v>
      </c>
    </row>
    <row r="31" spans="3:13" ht="12.75" x14ac:dyDescent="0.2">
      <c r="C31" s="3" t="s">
        <v>182</v>
      </c>
      <c r="D31" s="3">
        <v>500</v>
      </c>
      <c r="E31" s="3" t="s">
        <v>183</v>
      </c>
      <c r="F31" s="3" t="s">
        <v>184</v>
      </c>
      <c r="G31" s="3" t="s">
        <v>185</v>
      </c>
      <c r="H31" s="3">
        <v>800</v>
      </c>
      <c r="I31" s="3" t="s">
        <v>186</v>
      </c>
      <c r="J31" s="3" t="s">
        <v>187</v>
      </c>
      <c r="K31" s="3" t="s">
        <v>188</v>
      </c>
      <c r="L31" s="3" t="s">
        <v>37</v>
      </c>
      <c r="M31" s="3" t="s">
        <v>189</v>
      </c>
    </row>
    <row r="32" spans="3:13" ht="12.75" x14ac:dyDescent="0.2">
      <c r="C32" s="3" t="s">
        <v>190</v>
      </c>
      <c r="D32" s="3" t="s">
        <v>191</v>
      </c>
      <c r="E32" s="3" t="s">
        <v>192</v>
      </c>
      <c r="F32" s="3" t="s">
        <v>193</v>
      </c>
      <c r="G32" s="3" t="s">
        <v>194</v>
      </c>
      <c r="H32" s="3" t="s">
        <v>195</v>
      </c>
      <c r="I32" s="3" t="s">
        <v>196</v>
      </c>
      <c r="J32" s="3" t="s">
        <v>197</v>
      </c>
      <c r="K32" s="3" t="s">
        <v>198</v>
      </c>
      <c r="L32" s="3" t="s">
        <v>199</v>
      </c>
      <c r="M32" s="3" t="s">
        <v>200</v>
      </c>
    </row>
    <row r="33" spans="3:13" ht="12.75" x14ac:dyDescent="0.2">
      <c r="C33" s="3" t="s">
        <v>201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202</v>
      </c>
      <c r="J33" s="3" t="s">
        <v>203</v>
      </c>
      <c r="K33" s="3" t="s">
        <v>184</v>
      </c>
      <c r="L33" s="3" t="s">
        <v>204</v>
      </c>
      <c r="M33" s="3" t="s">
        <v>205</v>
      </c>
    </row>
    <row r="34" spans="3:13" ht="12.75" x14ac:dyDescent="0.2">
      <c r="C34" s="3" t="s">
        <v>206</v>
      </c>
      <c r="D34" s="3" t="s">
        <v>207</v>
      </c>
      <c r="E34" s="3" t="s">
        <v>208</v>
      </c>
      <c r="F34" s="3" t="s">
        <v>209</v>
      </c>
      <c r="G34" s="3" t="s">
        <v>210</v>
      </c>
      <c r="H34" s="3" t="s">
        <v>211</v>
      </c>
      <c r="I34" s="3" t="s">
        <v>212</v>
      </c>
      <c r="J34" s="3" t="s">
        <v>213</v>
      </c>
      <c r="K34" s="3" t="s">
        <v>214</v>
      </c>
      <c r="L34" s="3" t="s">
        <v>215</v>
      </c>
      <c r="M34" s="3" t="s">
        <v>216</v>
      </c>
    </row>
    <row r="35" spans="3:13" ht="12.75" x14ac:dyDescent="0.2">
      <c r="C35" s="3" t="s">
        <v>217</v>
      </c>
      <c r="D35" s="3" t="s">
        <v>218</v>
      </c>
      <c r="E35" s="3" t="s">
        <v>219</v>
      </c>
      <c r="F35" s="3" t="s">
        <v>220</v>
      </c>
      <c r="G35" s="3" t="s">
        <v>221</v>
      </c>
      <c r="H35" s="3" t="s">
        <v>222</v>
      </c>
      <c r="I35" s="3" t="s">
        <v>223</v>
      </c>
      <c r="J35" s="3" t="s">
        <v>224</v>
      </c>
      <c r="K35" s="3" t="s">
        <v>225</v>
      </c>
      <c r="L35" s="3" t="s">
        <v>226</v>
      </c>
      <c r="M35" s="3" t="s">
        <v>227</v>
      </c>
    </row>
    <row r="36" spans="3:13" ht="12.75" x14ac:dyDescent="0.2"/>
    <row r="37" spans="3:13" ht="12.75" x14ac:dyDescent="0.2">
      <c r="C37" s="3" t="s">
        <v>228</v>
      </c>
      <c r="D37" s="3" t="s">
        <v>229</v>
      </c>
      <c r="E37" s="3" t="s">
        <v>230</v>
      </c>
      <c r="F37" s="3" t="s">
        <v>231</v>
      </c>
      <c r="G37" s="3" t="s">
        <v>232</v>
      </c>
      <c r="H37" s="3" t="s">
        <v>233</v>
      </c>
      <c r="I37" s="3" t="s">
        <v>234</v>
      </c>
      <c r="J37" s="3" t="s">
        <v>235</v>
      </c>
      <c r="K37" s="3" t="s">
        <v>236</v>
      </c>
      <c r="L37" s="3" t="s">
        <v>237</v>
      </c>
      <c r="M37" s="3" t="s">
        <v>238</v>
      </c>
    </row>
    <row r="38" spans="3:13" ht="12.75" x14ac:dyDescent="0.2">
      <c r="C38" s="3" t="s">
        <v>239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240</v>
      </c>
      <c r="J38" s="3" t="s">
        <v>241</v>
      </c>
      <c r="K38" s="3" t="s">
        <v>242</v>
      </c>
      <c r="L38" s="3" t="s">
        <v>243</v>
      </c>
      <c r="M38" s="3" t="s">
        <v>244</v>
      </c>
    </row>
    <row r="39" spans="3:13" ht="12.75" x14ac:dyDescent="0.2">
      <c r="C39" s="3" t="s">
        <v>245</v>
      </c>
      <c r="D39" s="3" t="s">
        <v>246</v>
      </c>
      <c r="E39" s="3" t="s">
        <v>247</v>
      </c>
      <c r="F39" s="3" t="s">
        <v>248</v>
      </c>
      <c r="G39" s="3" t="s">
        <v>249</v>
      </c>
      <c r="H39" s="3" t="s">
        <v>250</v>
      </c>
      <c r="I39" s="3" t="s">
        <v>251</v>
      </c>
      <c r="J39" s="3" t="s">
        <v>252</v>
      </c>
      <c r="K39" s="3" t="s">
        <v>253</v>
      </c>
      <c r="L39" s="3" t="s">
        <v>254</v>
      </c>
      <c r="M39" s="3" t="s">
        <v>255</v>
      </c>
    </row>
    <row r="40" spans="3:13" ht="12.75" x14ac:dyDescent="0.2">
      <c r="C40" s="3" t="s">
        <v>256</v>
      </c>
      <c r="D40" s="3" t="s">
        <v>257</v>
      </c>
      <c r="E40" s="3" t="s">
        <v>258</v>
      </c>
      <c r="F40" s="3" t="s">
        <v>259</v>
      </c>
      <c r="G40" s="3" t="s">
        <v>260</v>
      </c>
      <c r="H40" s="3" t="s">
        <v>261</v>
      </c>
      <c r="I40" s="3" t="s">
        <v>262</v>
      </c>
      <c r="J40" s="3" t="s">
        <v>263</v>
      </c>
      <c r="K40" s="3" t="s">
        <v>264</v>
      </c>
      <c r="L40" s="3" t="s">
        <v>265</v>
      </c>
      <c r="M40" s="3" t="s">
        <v>266</v>
      </c>
    </row>
    <row r="41" spans="3:13" ht="12.75" x14ac:dyDescent="0.2"/>
    <row r="42" spans="3:13" ht="12.75" x14ac:dyDescent="0.2">
      <c r="C42" s="3" t="s">
        <v>267</v>
      </c>
      <c r="D42" s="3" t="s">
        <v>268</v>
      </c>
      <c r="E42" s="3" t="s">
        <v>269</v>
      </c>
      <c r="F42" s="3" t="s">
        <v>270</v>
      </c>
      <c r="G42" s="3" t="s">
        <v>271</v>
      </c>
      <c r="H42" s="3" t="s">
        <v>272</v>
      </c>
      <c r="I42" s="3" t="s">
        <v>273</v>
      </c>
      <c r="J42" s="3" t="s">
        <v>274</v>
      </c>
      <c r="K42" s="3" t="s">
        <v>275</v>
      </c>
      <c r="L42" s="3" t="s">
        <v>276</v>
      </c>
      <c r="M42" s="3" t="s">
        <v>277</v>
      </c>
    </row>
    <row r="43" spans="3:13" ht="12.75" x14ac:dyDescent="0.2">
      <c r="C43" s="3" t="s">
        <v>278</v>
      </c>
      <c r="D43" s="3" t="s">
        <v>279</v>
      </c>
      <c r="E43" s="3" t="s">
        <v>279</v>
      </c>
      <c r="F43" s="3" t="s">
        <v>279</v>
      </c>
      <c r="G43" s="3" t="s">
        <v>279</v>
      </c>
      <c r="H43" s="3" t="s">
        <v>280</v>
      </c>
      <c r="I43" s="3" t="s">
        <v>281</v>
      </c>
      <c r="J43" s="3" t="s">
        <v>282</v>
      </c>
      <c r="K43" s="3" t="s">
        <v>282</v>
      </c>
      <c r="L43" s="3" t="s">
        <v>282</v>
      </c>
      <c r="M43" s="3" t="s">
        <v>282</v>
      </c>
    </row>
    <row r="44" spans="3:13" ht="12.75" x14ac:dyDescent="0.2">
      <c r="C44" s="3" t="s">
        <v>283</v>
      </c>
      <c r="D44" s="3" t="s">
        <v>284</v>
      </c>
      <c r="E44" s="3" t="s">
        <v>285</v>
      </c>
      <c r="F44" s="3" t="s">
        <v>286</v>
      </c>
      <c r="G44" s="3" t="s">
        <v>287</v>
      </c>
      <c r="H44" s="3" t="s">
        <v>288</v>
      </c>
      <c r="I44" s="3" t="s">
        <v>289</v>
      </c>
      <c r="J44" s="3" t="s">
        <v>139</v>
      </c>
      <c r="K44" s="3" t="s">
        <v>290</v>
      </c>
      <c r="L44" s="3" t="s">
        <v>291</v>
      </c>
      <c r="M44" s="3" t="s">
        <v>292</v>
      </c>
    </row>
    <row r="45" spans="3:13" ht="12.75" x14ac:dyDescent="0.2">
      <c r="C45" s="3" t="s">
        <v>293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294</v>
      </c>
      <c r="D46" s="3" t="s">
        <v>295</v>
      </c>
      <c r="E46" s="3" t="s">
        <v>296</v>
      </c>
      <c r="F46" s="3" t="s">
        <v>297</v>
      </c>
      <c r="G46" s="3" t="s">
        <v>298</v>
      </c>
      <c r="H46" s="3" t="s">
        <v>299</v>
      </c>
      <c r="I46" s="3" t="s">
        <v>300</v>
      </c>
      <c r="J46" s="3" t="s">
        <v>301</v>
      </c>
      <c r="K46" s="3" t="s">
        <v>302</v>
      </c>
      <c r="L46" s="3" t="s">
        <v>303</v>
      </c>
      <c r="M46" s="3" t="s">
        <v>304</v>
      </c>
    </row>
    <row r="47" spans="3:13" ht="12.75" x14ac:dyDescent="0.2">
      <c r="C47" s="3" t="s">
        <v>305</v>
      </c>
      <c r="D47" s="3" t="s">
        <v>306</v>
      </c>
      <c r="E47" s="3" t="s">
        <v>307</v>
      </c>
      <c r="F47" s="3" t="s">
        <v>308</v>
      </c>
      <c r="G47" s="3" t="s">
        <v>309</v>
      </c>
      <c r="H47" s="3" t="s">
        <v>310</v>
      </c>
      <c r="I47" s="3" t="s">
        <v>311</v>
      </c>
      <c r="J47" s="3" t="s">
        <v>312</v>
      </c>
      <c r="K47" s="3" t="s">
        <v>313</v>
      </c>
      <c r="L47" s="3" t="s">
        <v>314</v>
      </c>
      <c r="M47" s="3" t="s">
        <v>315</v>
      </c>
    </row>
    <row r="48" spans="3:13" ht="12.75" x14ac:dyDescent="0.2">
      <c r="C48" s="3" t="s">
        <v>316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317</v>
      </c>
      <c r="D49" s="3" t="s">
        <v>318</v>
      </c>
      <c r="E49" s="3" t="s">
        <v>319</v>
      </c>
      <c r="F49" s="3" t="s">
        <v>320</v>
      </c>
      <c r="G49" s="3" t="s">
        <v>321</v>
      </c>
      <c r="H49" s="3" t="s">
        <v>322</v>
      </c>
      <c r="I49" s="3" t="s">
        <v>323</v>
      </c>
      <c r="J49" s="3" t="s">
        <v>324</v>
      </c>
      <c r="K49" s="3" t="s">
        <v>325</v>
      </c>
      <c r="L49" s="3" t="s">
        <v>326</v>
      </c>
      <c r="M49" s="3" t="s">
        <v>327</v>
      </c>
    </row>
    <row r="50" spans="3:13" ht="12.75" x14ac:dyDescent="0.2">
      <c r="C50" s="3" t="s">
        <v>328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329</v>
      </c>
      <c r="D51" s="3" t="s">
        <v>330</v>
      </c>
      <c r="E51" s="3" t="s">
        <v>331</v>
      </c>
      <c r="F51" s="3" t="s">
        <v>332</v>
      </c>
      <c r="G51" s="3" t="s">
        <v>333</v>
      </c>
      <c r="H51" s="3" t="s">
        <v>334</v>
      </c>
      <c r="I51" s="3" t="s">
        <v>335</v>
      </c>
      <c r="J51" s="3" t="s">
        <v>336</v>
      </c>
      <c r="K51" s="3" t="s">
        <v>337</v>
      </c>
      <c r="L51" s="3" t="s">
        <v>338</v>
      </c>
      <c r="M51" s="3" t="s">
        <v>339</v>
      </c>
    </row>
    <row r="52" spans="3:13" ht="12.75" x14ac:dyDescent="0.2"/>
    <row r="53" spans="3:13" ht="12.75" x14ac:dyDescent="0.2">
      <c r="C53" s="3" t="s">
        <v>340</v>
      </c>
      <c r="D53" s="3" t="s">
        <v>150</v>
      </c>
      <c r="E53" s="3" t="s">
        <v>151</v>
      </c>
      <c r="F53" s="3" t="s">
        <v>152</v>
      </c>
      <c r="G53" s="3" t="s">
        <v>153</v>
      </c>
      <c r="H53" s="3" t="s">
        <v>154</v>
      </c>
      <c r="I53" s="3" t="s">
        <v>155</v>
      </c>
      <c r="J53" s="3" t="s">
        <v>156</v>
      </c>
      <c r="K53" s="3" t="s">
        <v>157</v>
      </c>
      <c r="L53" s="3" t="s">
        <v>158</v>
      </c>
      <c r="M53" s="3" t="s">
        <v>159</v>
      </c>
    </row>
    <row r="54" spans="3:13" ht="12.75" x14ac:dyDescent="0.2"/>
    <row r="55" spans="3:13" ht="12.75" x14ac:dyDescent="0.2">
      <c r="C55" s="3" t="s">
        <v>341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342</v>
      </c>
      <c r="D56" s="3" t="s">
        <v>343</v>
      </c>
      <c r="E56" s="3" t="s">
        <v>344</v>
      </c>
      <c r="F56" s="3" t="s">
        <v>345</v>
      </c>
      <c r="G56" s="3" t="s">
        <v>346</v>
      </c>
      <c r="H56" s="3" t="s">
        <v>347</v>
      </c>
      <c r="I56" s="3" t="s">
        <v>348</v>
      </c>
      <c r="J56" s="3" t="s">
        <v>349</v>
      </c>
      <c r="K56" s="3" t="s">
        <v>350</v>
      </c>
      <c r="L56" s="3" t="s">
        <v>351</v>
      </c>
      <c r="M56" s="3" t="s">
        <v>352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EF85-79A3-4BC5-AA01-B68CAABF703B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354</v>
      </c>
      <c r="D12" s="3" t="s">
        <v>355</v>
      </c>
      <c r="E12" s="3" t="s">
        <v>356</v>
      </c>
      <c r="F12" s="3" t="s">
        <v>357</v>
      </c>
      <c r="G12" s="3" t="s">
        <v>358</v>
      </c>
      <c r="H12" s="3" t="s">
        <v>359</v>
      </c>
      <c r="I12" s="3" t="s">
        <v>360</v>
      </c>
      <c r="J12" s="3" t="s">
        <v>361</v>
      </c>
      <c r="K12" s="3" t="s">
        <v>362</v>
      </c>
      <c r="L12" s="3" t="s">
        <v>363</v>
      </c>
      <c r="M12" s="3" t="s">
        <v>364</v>
      </c>
    </row>
    <row r="13" spans="3:13" x14ac:dyDescent="0.2">
      <c r="C13" s="3" t="s">
        <v>365</v>
      </c>
      <c r="D13" s="3" t="s">
        <v>366</v>
      </c>
      <c r="E13" s="3" t="s">
        <v>367</v>
      </c>
      <c r="F13" s="3" t="s">
        <v>368</v>
      </c>
      <c r="G13" s="3" t="s">
        <v>369</v>
      </c>
      <c r="H13" s="3" t="s">
        <v>370</v>
      </c>
      <c r="I13" s="3" t="s">
        <v>371</v>
      </c>
      <c r="J13" s="3" t="s">
        <v>370</v>
      </c>
      <c r="K13" s="3" t="s">
        <v>372</v>
      </c>
      <c r="L13" s="3" t="s">
        <v>373</v>
      </c>
      <c r="M13" s="3" t="s">
        <v>374</v>
      </c>
    </row>
    <row r="15" spans="3:13" x14ac:dyDescent="0.2">
      <c r="C15" s="3" t="s">
        <v>375</v>
      </c>
      <c r="D15" s="3" t="s">
        <v>376</v>
      </c>
      <c r="E15" s="3" t="s">
        <v>377</v>
      </c>
      <c r="F15" s="3" t="s">
        <v>378</v>
      </c>
      <c r="G15" s="3" t="s">
        <v>379</v>
      </c>
      <c r="H15" s="3" t="s">
        <v>380</v>
      </c>
      <c r="I15" s="3" t="s">
        <v>381</v>
      </c>
      <c r="J15" s="3" t="s">
        <v>382</v>
      </c>
      <c r="K15" s="3" t="s">
        <v>383</v>
      </c>
      <c r="L15" s="3" t="s">
        <v>384</v>
      </c>
      <c r="M15" s="3" t="s">
        <v>385</v>
      </c>
    </row>
    <row r="16" spans="3:13" x14ac:dyDescent="0.2">
      <c r="C16" s="3" t="s">
        <v>386</v>
      </c>
      <c r="D16" s="3" t="s">
        <v>387</v>
      </c>
      <c r="E16" s="3" t="s">
        <v>388</v>
      </c>
      <c r="F16" s="3" t="s">
        <v>389</v>
      </c>
      <c r="G16" s="3" t="s">
        <v>390</v>
      </c>
      <c r="H16" s="3" t="s">
        <v>391</v>
      </c>
      <c r="I16" s="3" t="s">
        <v>392</v>
      </c>
      <c r="J16" s="3" t="s">
        <v>393</v>
      </c>
      <c r="K16" s="3" t="s">
        <v>394</v>
      </c>
      <c r="L16" s="3" t="s">
        <v>395</v>
      </c>
      <c r="M16" s="3" t="s">
        <v>396</v>
      </c>
    </row>
    <row r="17" spans="3:13" x14ac:dyDescent="0.2">
      <c r="C17" s="3" t="s">
        <v>397</v>
      </c>
      <c r="D17" s="3" t="s">
        <v>398</v>
      </c>
      <c r="E17" s="3" t="s">
        <v>399</v>
      </c>
      <c r="F17" s="3" t="s">
        <v>400</v>
      </c>
      <c r="G17" s="3" t="s">
        <v>400</v>
      </c>
      <c r="H17" s="3" t="s">
        <v>401</v>
      </c>
      <c r="I17" s="3" t="s">
        <v>402</v>
      </c>
      <c r="J17" s="3" t="s">
        <v>403</v>
      </c>
      <c r="K17" s="3" t="s">
        <v>404</v>
      </c>
      <c r="L17" s="3" t="s">
        <v>405</v>
      </c>
      <c r="M17" s="3" t="s">
        <v>406</v>
      </c>
    </row>
    <row r="19" spans="3:13" x14ac:dyDescent="0.2">
      <c r="C19" s="3" t="s">
        <v>407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408</v>
      </c>
      <c r="D20" s="3" t="s">
        <v>409</v>
      </c>
      <c r="E20" s="3" t="s">
        <v>410</v>
      </c>
      <c r="F20" s="3" t="s">
        <v>411</v>
      </c>
      <c r="G20" s="3" t="s">
        <v>412</v>
      </c>
      <c r="H20" s="3" t="s">
        <v>413</v>
      </c>
      <c r="I20" s="3" t="s">
        <v>414</v>
      </c>
      <c r="J20" s="3" t="s">
        <v>415</v>
      </c>
      <c r="K20" s="3" t="s">
        <v>416</v>
      </c>
      <c r="L20" s="3" t="s">
        <v>417</v>
      </c>
      <c r="M20" s="3" t="s">
        <v>418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419</v>
      </c>
      <c r="D22" s="3" t="s">
        <v>420</v>
      </c>
      <c r="E22" s="3" t="s">
        <v>421</v>
      </c>
      <c r="F22" s="3" t="s">
        <v>422</v>
      </c>
      <c r="G22" s="3" t="s">
        <v>423</v>
      </c>
      <c r="H22" s="3" t="s">
        <v>424</v>
      </c>
      <c r="I22" s="3" t="s">
        <v>425</v>
      </c>
      <c r="J22" s="3" t="s">
        <v>426</v>
      </c>
      <c r="K22" s="3" t="s">
        <v>427</v>
      </c>
      <c r="L22" s="3" t="s">
        <v>428</v>
      </c>
      <c r="M22" s="3" t="s">
        <v>429</v>
      </c>
    </row>
    <row r="23" spans="3:13" x14ac:dyDescent="0.2">
      <c r="C23" s="3" t="s">
        <v>430</v>
      </c>
      <c r="D23" s="3" t="s">
        <v>431</v>
      </c>
      <c r="E23" s="3" t="s">
        <v>432</v>
      </c>
      <c r="F23" s="3" t="s">
        <v>433</v>
      </c>
      <c r="G23" s="3" t="s">
        <v>434</v>
      </c>
      <c r="H23" s="3" t="s">
        <v>435</v>
      </c>
      <c r="I23" s="3" t="s">
        <v>436</v>
      </c>
      <c r="J23" s="3" t="s">
        <v>437</v>
      </c>
      <c r="K23" s="3" t="s">
        <v>438</v>
      </c>
      <c r="L23" s="3" t="s">
        <v>439</v>
      </c>
      <c r="M23" s="3" t="s">
        <v>440</v>
      </c>
    </row>
    <row r="24" spans="3:13" x14ac:dyDescent="0.2">
      <c r="C24" s="3" t="s">
        <v>441</v>
      </c>
      <c r="D24" s="3" t="s">
        <v>442</v>
      </c>
      <c r="E24" s="3" t="s">
        <v>443</v>
      </c>
      <c r="F24" s="3" t="s">
        <v>444</v>
      </c>
      <c r="G24" s="3" t="s">
        <v>445</v>
      </c>
      <c r="H24" s="3" t="s">
        <v>446</v>
      </c>
      <c r="I24" s="3" t="s">
        <v>447</v>
      </c>
      <c r="J24" s="3" t="s">
        <v>448</v>
      </c>
      <c r="K24" s="3" t="s">
        <v>449</v>
      </c>
      <c r="L24" s="3" t="s">
        <v>450</v>
      </c>
      <c r="M24" s="3" t="s">
        <v>451</v>
      </c>
    </row>
    <row r="26" spans="3:13" x14ac:dyDescent="0.2">
      <c r="C26" s="3" t="s">
        <v>452</v>
      </c>
      <c r="D26" s="3" t="s">
        <v>453</v>
      </c>
      <c r="E26" s="3" t="s">
        <v>454</v>
      </c>
      <c r="F26" s="3" t="s">
        <v>455</v>
      </c>
      <c r="G26" s="3" t="s">
        <v>456</v>
      </c>
      <c r="H26" s="3" t="s">
        <v>457</v>
      </c>
      <c r="I26" s="3" t="s">
        <v>458</v>
      </c>
      <c r="J26" s="3" t="s">
        <v>459</v>
      </c>
      <c r="K26" s="3" t="s">
        <v>460</v>
      </c>
      <c r="L26" s="3" t="s">
        <v>461</v>
      </c>
      <c r="M26" s="3" t="s">
        <v>462</v>
      </c>
    </row>
    <row r="27" spans="3:13" x14ac:dyDescent="0.2">
      <c r="C27" s="3" t="s">
        <v>463</v>
      </c>
      <c r="D27" s="3" t="s">
        <v>464</v>
      </c>
      <c r="E27" s="3" t="s">
        <v>465</v>
      </c>
      <c r="F27" s="3" t="s">
        <v>466</v>
      </c>
      <c r="G27" s="3" t="s">
        <v>467</v>
      </c>
      <c r="H27" s="3" t="s">
        <v>468</v>
      </c>
      <c r="I27" s="3" t="s">
        <v>469</v>
      </c>
      <c r="J27" s="3" t="s">
        <v>470</v>
      </c>
      <c r="K27" s="3" t="s">
        <v>471</v>
      </c>
      <c r="L27" s="3" t="s">
        <v>472</v>
      </c>
      <c r="M27" s="3" t="s">
        <v>473</v>
      </c>
    </row>
    <row r="28" spans="3:13" x14ac:dyDescent="0.2">
      <c r="C28" s="3" t="s">
        <v>474</v>
      </c>
      <c r="D28" s="3" t="s">
        <v>475</v>
      </c>
      <c r="E28" s="3" t="s">
        <v>476</v>
      </c>
      <c r="F28" s="3" t="s">
        <v>477</v>
      </c>
      <c r="G28" s="3" t="s">
        <v>3</v>
      </c>
      <c r="H28" s="3" t="s">
        <v>478</v>
      </c>
      <c r="I28" s="3" t="s">
        <v>479</v>
      </c>
      <c r="J28" s="3" t="s">
        <v>480</v>
      </c>
      <c r="K28" s="3" t="s">
        <v>481</v>
      </c>
      <c r="L28" s="3" t="s">
        <v>3</v>
      </c>
      <c r="M28" s="3" t="s">
        <v>3</v>
      </c>
    </row>
    <row r="29" spans="3:13" x14ac:dyDescent="0.2">
      <c r="C29" s="3" t="s">
        <v>482</v>
      </c>
      <c r="D29" s="3" t="s">
        <v>483</v>
      </c>
      <c r="E29" s="3" t="s">
        <v>484</v>
      </c>
      <c r="F29" s="3" t="s">
        <v>485</v>
      </c>
      <c r="G29" s="3" t="s">
        <v>486</v>
      </c>
      <c r="H29" s="3" t="s">
        <v>487</v>
      </c>
      <c r="I29" s="3" t="s">
        <v>488</v>
      </c>
      <c r="J29" s="3" t="s">
        <v>489</v>
      </c>
      <c r="K29" s="3" t="s">
        <v>490</v>
      </c>
      <c r="L29" s="3" t="s">
        <v>491</v>
      </c>
      <c r="M29" s="3" t="s">
        <v>492</v>
      </c>
    </row>
    <row r="30" spans="3:13" x14ac:dyDescent="0.2">
      <c r="C30" s="3" t="s">
        <v>493</v>
      </c>
      <c r="D30" s="3" t="s">
        <v>494</v>
      </c>
      <c r="E30" s="3" t="s">
        <v>495</v>
      </c>
      <c r="F30" s="3" t="s">
        <v>496</v>
      </c>
      <c r="G30" s="3" t="s">
        <v>497</v>
      </c>
      <c r="H30" s="3" t="s">
        <v>498</v>
      </c>
      <c r="I30" s="3" t="s">
        <v>499</v>
      </c>
      <c r="J30" s="3" t="s">
        <v>500</v>
      </c>
      <c r="K30" s="3" t="s">
        <v>501</v>
      </c>
      <c r="L30" s="3" t="s">
        <v>502</v>
      </c>
      <c r="M30" s="3" t="s">
        <v>503</v>
      </c>
    </row>
    <row r="32" spans="3:13" x14ac:dyDescent="0.2">
      <c r="C32" s="3" t="s">
        <v>504</v>
      </c>
      <c r="D32" s="3" t="s">
        <v>505</v>
      </c>
      <c r="E32" s="3" t="s">
        <v>506</v>
      </c>
      <c r="F32" s="3" t="s">
        <v>507</v>
      </c>
      <c r="G32" s="3" t="s">
        <v>508</v>
      </c>
      <c r="H32" s="3" t="s">
        <v>509</v>
      </c>
      <c r="I32" s="3" t="s">
        <v>510</v>
      </c>
      <c r="J32" s="3" t="s">
        <v>511</v>
      </c>
      <c r="K32" s="3" t="s">
        <v>512</v>
      </c>
      <c r="L32" s="3" t="s">
        <v>513</v>
      </c>
      <c r="M32" s="3" t="s">
        <v>514</v>
      </c>
    </row>
    <row r="33" spans="3:13" x14ac:dyDescent="0.2">
      <c r="C33" s="3" t="s">
        <v>515</v>
      </c>
      <c r="D33" s="3" t="s">
        <v>516</v>
      </c>
      <c r="E33" s="3" t="s">
        <v>517</v>
      </c>
      <c r="F33" s="3" t="s">
        <v>518</v>
      </c>
      <c r="G33" s="3" t="s">
        <v>519</v>
      </c>
      <c r="H33" s="3" t="s">
        <v>520</v>
      </c>
      <c r="I33" s="3" t="s">
        <v>521</v>
      </c>
      <c r="J33" s="3" t="s">
        <v>522</v>
      </c>
      <c r="K33" s="3" t="s">
        <v>523</v>
      </c>
      <c r="L33" s="3" t="s">
        <v>524</v>
      </c>
      <c r="M33" s="3" t="s">
        <v>525</v>
      </c>
    </row>
    <row r="35" spans="3:13" x14ac:dyDescent="0.2">
      <c r="C35" s="3" t="s">
        <v>526</v>
      </c>
      <c r="D35" s="3" t="s">
        <v>527</v>
      </c>
      <c r="E35" s="3" t="s">
        <v>528</v>
      </c>
      <c r="F35" s="3" t="s">
        <v>529</v>
      </c>
      <c r="G35" s="3">
        <v>0</v>
      </c>
      <c r="H35" s="3" t="s">
        <v>530</v>
      </c>
      <c r="I35" s="3" t="s">
        <v>531</v>
      </c>
      <c r="J35" s="3" t="s">
        <v>532</v>
      </c>
      <c r="K35" s="3" t="s">
        <v>533</v>
      </c>
      <c r="L35" s="3">
        <v>0</v>
      </c>
      <c r="M35" s="3">
        <v>0</v>
      </c>
    </row>
    <row r="36" spans="3:13" x14ac:dyDescent="0.2">
      <c r="C36" s="3" t="s">
        <v>534</v>
      </c>
      <c r="D36" s="3" t="s">
        <v>535</v>
      </c>
      <c r="E36" s="3" t="s">
        <v>536</v>
      </c>
      <c r="F36" s="3" t="s">
        <v>537</v>
      </c>
      <c r="G36" s="3" t="s">
        <v>519</v>
      </c>
      <c r="H36" s="3" t="s">
        <v>538</v>
      </c>
      <c r="I36" s="3" t="s">
        <v>539</v>
      </c>
      <c r="J36" s="3" t="s">
        <v>540</v>
      </c>
      <c r="K36" s="3" t="s">
        <v>541</v>
      </c>
      <c r="L36" s="3" t="s">
        <v>524</v>
      </c>
      <c r="M36" s="3" t="s">
        <v>525</v>
      </c>
    </row>
    <row r="38" spans="3:13" x14ac:dyDescent="0.2">
      <c r="C38" s="3" t="s">
        <v>542</v>
      </c>
      <c r="D38" s="3">
        <v>-0.56999999999999995</v>
      </c>
      <c r="E38" s="3">
        <v>0.12</v>
      </c>
      <c r="F38" s="3">
        <v>0.67</v>
      </c>
      <c r="G38" s="3">
        <v>0.8</v>
      </c>
      <c r="H38" s="3">
        <v>1.55</v>
      </c>
      <c r="I38" s="3">
        <v>1.67</v>
      </c>
      <c r="J38" s="3">
        <v>2.17</v>
      </c>
      <c r="K38" s="3">
        <v>2.2799999999999998</v>
      </c>
      <c r="L38" s="3">
        <v>2.38</v>
      </c>
      <c r="M38" s="3">
        <v>2.5499999999999998</v>
      </c>
    </row>
    <row r="39" spans="3:13" x14ac:dyDescent="0.2">
      <c r="C39" s="3" t="s">
        <v>543</v>
      </c>
      <c r="D39" s="3">
        <v>-0.56999999999999995</v>
      </c>
      <c r="E39" s="3">
        <v>0.12</v>
      </c>
      <c r="F39" s="3">
        <v>0.59</v>
      </c>
      <c r="G39" s="3">
        <v>0.79</v>
      </c>
      <c r="H39" s="3">
        <v>1.55</v>
      </c>
      <c r="I39" s="3">
        <v>1.67</v>
      </c>
      <c r="J39" s="3">
        <v>2.17</v>
      </c>
      <c r="K39" s="3">
        <v>2.2200000000000002</v>
      </c>
      <c r="L39" s="3">
        <v>2.29</v>
      </c>
      <c r="M39" s="3">
        <v>2.5499999999999998</v>
      </c>
    </row>
    <row r="40" spans="3:13" x14ac:dyDescent="0.2">
      <c r="C40" s="3" t="s">
        <v>544</v>
      </c>
      <c r="D40" s="3" t="s">
        <v>545</v>
      </c>
      <c r="E40" s="3" t="s">
        <v>546</v>
      </c>
      <c r="F40" s="3" t="s">
        <v>547</v>
      </c>
      <c r="G40" s="3" t="s">
        <v>548</v>
      </c>
      <c r="H40" s="3" t="s">
        <v>549</v>
      </c>
      <c r="I40" s="3" t="s">
        <v>550</v>
      </c>
      <c r="J40" s="3" t="s">
        <v>551</v>
      </c>
      <c r="K40" s="3" t="s">
        <v>552</v>
      </c>
      <c r="L40" s="3" t="s">
        <v>553</v>
      </c>
      <c r="M40" s="3" t="s">
        <v>554</v>
      </c>
    </row>
    <row r="41" spans="3:13" x14ac:dyDescent="0.2">
      <c r="C41" s="3" t="s">
        <v>555</v>
      </c>
      <c r="D41" s="3" t="s">
        <v>545</v>
      </c>
      <c r="E41" s="3" t="s">
        <v>546</v>
      </c>
      <c r="F41" s="3" t="s">
        <v>556</v>
      </c>
      <c r="G41" s="3" t="s">
        <v>547</v>
      </c>
      <c r="H41" s="3" t="s">
        <v>557</v>
      </c>
      <c r="I41" s="3" t="s">
        <v>558</v>
      </c>
      <c r="J41" s="3" t="s">
        <v>559</v>
      </c>
      <c r="K41" s="3" t="s">
        <v>560</v>
      </c>
      <c r="L41" s="3" t="s">
        <v>561</v>
      </c>
      <c r="M41" s="3" t="s">
        <v>554</v>
      </c>
    </row>
    <row r="43" spans="3:13" x14ac:dyDescent="0.2">
      <c r="C43" s="3" t="s">
        <v>562</v>
      </c>
      <c r="D43" s="3" t="s">
        <v>563</v>
      </c>
      <c r="E43" s="3" t="s">
        <v>564</v>
      </c>
      <c r="F43" s="3" t="s">
        <v>565</v>
      </c>
      <c r="G43" s="3" t="s">
        <v>566</v>
      </c>
      <c r="H43" s="3" t="s">
        <v>567</v>
      </c>
      <c r="I43" s="3" t="s">
        <v>568</v>
      </c>
      <c r="J43" s="3" t="s">
        <v>569</v>
      </c>
      <c r="K43" s="3" t="s">
        <v>570</v>
      </c>
      <c r="L43" s="3" t="s">
        <v>571</v>
      </c>
      <c r="M43" s="3" t="s">
        <v>572</v>
      </c>
    </row>
    <row r="44" spans="3:13" x14ac:dyDescent="0.2">
      <c r="C44" s="3" t="s">
        <v>573</v>
      </c>
      <c r="D44" s="3" t="s">
        <v>574</v>
      </c>
      <c r="E44" s="3" t="s">
        <v>575</v>
      </c>
      <c r="F44" s="3" t="s">
        <v>576</v>
      </c>
      <c r="G44" s="3" t="s">
        <v>577</v>
      </c>
      <c r="H44" s="3" t="s">
        <v>578</v>
      </c>
      <c r="I44" s="3" t="s">
        <v>579</v>
      </c>
      <c r="J44" s="3" t="s">
        <v>580</v>
      </c>
      <c r="K44" s="3" t="s">
        <v>581</v>
      </c>
      <c r="L44" s="3" t="s">
        <v>582</v>
      </c>
      <c r="M44" s="3" t="s">
        <v>583</v>
      </c>
    </row>
    <row r="46" spans="3:13" x14ac:dyDescent="0.2">
      <c r="C46" s="3" t="s">
        <v>584</v>
      </c>
      <c r="D46" s="3" t="s">
        <v>355</v>
      </c>
      <c r="E46" s="3" t="s">
        <v>356</v>
      </c>
      <c r="F46" s="3" t="s">
        <v>357</v>
      </c>
      <c r="G46" s="3" t="s">
        <v>358</v>
      </c>
      <c r="H46" s="3" t="s">
        <v>359</v>
      </c>
      <c r="I46" s="3" t="s">
        <v>360</v>
      </c>
      <c r="J46" s="3" t="s">
        <v>361</v>
      </c>
      <c r="K46" s="3" t="s">
        <v>362</v>
      </c>
      <c r="L46" s="3" t="s">
        <v>363</v>
      </c>
      <c r="M46" s="3" t="s">
        <v>364</v>
      </c>
    </row>
    <row r="47" spans="3:13" x14ac:dyDescent="0.2">
      <c r="C47" s="3" t="s">
        <v>585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586</v>
      </c>
      <c r="D48" s="3" t="s">
        <v>574</v>
      </c>
      <c r="E48" s="3" t="s">
        <v>575</v>
      </c>
      <c r="F48" s="3" t="s">
        <v>576</v>
      </c>
      <c r="G48" s="3" t="s">
        <v>577</v>
      </c>
      <c r="H48" s="3" t="s">
        <v>578</v>
      </c>
      <c r="I48" s="3" t="s">
        <v>579</v>
      </c>
      <c r="J48" s="3" t="s">
        <v>580</v>
      </c>
      <c r="K48" s="3" t="s">
        <v>581</v>
      </c>
      <c r="L48" s="3" t="s">
        <v>582</v>
      </c>
      <c r="M48" s="3" t="s">
        <v>583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D321-CC3A-46F0-A030-998D7D7BD232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587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515</v>
      </c>
      <c r="D12" s="3" t="s">
        <v>516</v>
      </c>
      <c r="E12" s="3" t="s">
        <v>517</v>
      </c>
      <c r="F12" s="3" t="s">
        <v>518</v>
      </c>
      <c r="G12" s="3" t="s">
        <v>519</v>
      </c>
      <c r="H12" s="3" t="s">
        <v>520</v>
      </c>
      <c r="I12" s="3" t="s">
        <v>521</v>
      </c>
      <c r="J12" s="3" t="s">
        <v>522</v>
      </c>
      <c r="K12" s="3" t="s">
        <v>523</v>
      </c>
      <c r="L12" s="3" t="s">
        <v>524</v>
      </c>
      <c r="M12" s="3" t="s">
        <v>525</v>
      </c>
    </row>
    <row r="13" spans="3:13" x14ac:dyDescent="0.2">
      <c r="C13" s="3" t="s">
        <v>588</v>
      </c>
      <c r="D13" s="3" t="s">
        <v>589</v>
      </c>
      <c r="E13" s="3" t="s">
        <v>590</v>
      </c>
      <c r="F13" s="3" t="s">
        <v>591</v>
      </c>
      <c r="G13" s="3" t="s">
        <v>592</v>
      </c>
      <c r="H13" s="3" t="s">
        <v>593</v>
      </c>
      <c r="I13" s="3" t="s">
        <v>594</v>
      </c>
      <c r="J13" s="3" t="s">
        <v>595</v>
      </c>
      <c r="K13" s="3" t="s">
        <v>596</v>
      </c>
      <c r="L13" s="3" t="s">
        <v>591</v>
      </c>
      <c r="M13" s="3" t="s">
        <v>597</v>
      </c>
    </row>
    <row r="14" spans="3:13" x14ac:dyDescent="0.2">
      <c r="C14" s="3" t="s">
        <v>598</v>
      </c>
      <c r="D14" s="3" t="s">
        <v>599</v>
      </c>
      <c r="E14" s="3" t="s">
        <v>600</v>
      </c>
      <c r="F14" s="3" t="s">
        <v>286</v>
      </c>
      <c r="G14" s="3" t="s">
        <v>601</v>
      </c>
      <c r="H14" s="3" t="s">
        <v>602</v>
      </c>
      <c r="I14" s="3" t="s">
        <v>603</v>
      </c>
      <c r="J14" s="3" t="s">
        <v>604</v>
      </c>
      <c r="K14" s="3" t="s">
        <v>605</v>
      </c>
      <c r="L14" s="3" t="s">
        <v>606</v>
      </c>
      <c r="M14" s="3" t="s">
        <v>607</v>
      </c>
    </row>
    <row r="15" spans="3:13" x14ac:dyDescent="0.2">
      <c r="C15" s="3" t="s">
        <v>608</v>
      </c>
      <c r="D15" s="3" t="s">
        <v>609</v>
      </c>
      <c r="E15" s="3" t="s">
        <v>610</v>
      </c>
      <c r="F15" s="3" t="s">
        <v>611</v>
      </c>
      <c r="G15" s="3" t="s">
        <v>609</v>
      </c>
      <c r="H15" s="3" t="s">
        <v>31</v>
      </c>
      <c r="I15" s="3" t="s">
        <v>612</v>
      </c>
      <c r="J15" s="3" t="s">
        <v>613</v>
      </c>
      <c r="K15" s="3" t="s">
        <v>614</v>
      </c>
      <c r="L15" s="3" t="s">
        <v>531</v>
      </c>
      <c r="M15" s="3" t="s">
        <v>281</v>
      </c>
    </row>
    <row r="16" spans="3:13" x14ac:dyDescent="0.2">
      <c r="C16" s="3" t="s">
        <v>615</v>
      </c>
      <c r="D16" s="3" t="s">
        <v>616</v>
      </c>
      <c r="E16" s="3" t="s">
        <v>617</v>
      </c>
      <c r="F16" s="3" t="s">
        <v>618</v>
      </c>
      <c r="G16" s="3" t="s">
        <v>619</v>
      </c>
      <c r="H16" s="3" t="s">
        <v>620</v>
      </c>
      <c r="I16" s="3" t="s">
        <v>621</v>
      </c>
      <c r="J16" s="3" t="s">
        <v>622</v>
      </c>
      <c r="K16" s="3" t="s">
        <v>623</v>
      </c>
      <c r="L16" s="3" t="s">
        <v>624</v>
      </c>
      <c r="M16" s="3" t="s">
        <v>625</v>
      </c>
    </row>
    <row r="17" spans="3:13" x14ac:dyDescent="0.2">
      <c r="C17" s="3" t="s">
        <v>626</v>
      </c>
      <c r="D17" s="3" t="s">
        <v>627</v>
      </c>
      <c r="E17" s="3" t="s">
        <v>628</v>
      </c>
      <c r="F17" s="3" t="s">
        <v>629</v>
      </c>
      <c r="G17" s="3" t="s">
        <v>630</v>
      </c>
      <c r="H17" s="3" t="s">
        <v>631</v>
      </c>
      <c r="I17" s="3" t="s">
        <v>632</v>
      </c>
      <c r="J17" s="3" t="s">
        <v>633</v>
      </c>
      <c r="K17" s="3" t="s">
        <v>634</v>
      </c>
      <c r="L17" s="3" t="s">
        <v>635</v>
      </c>
      <c r="M17" s="3" t="s">
        <v>636</v>
      </c>
    </row>
    <row r="18" spans="3:13" x14ac:dyDescent="0.2">
      <c r="C18" s="3" t="s">
        <v>637</v>
      </c>
      <c r="D18" s="3" t="s">
        <v>531</v>
      </c>
      <c r="E18" s="3" t="s">
        <v>638</v>
      </c>
      <c r="F18" s="3" t="s">
        <v>610</v>
      </c>
      <c r="G18" s="3" t="s">
        <v>639</v>
      </c>
      <c r="H18" s="3" t="s">
        <v>640</v>
      </c>
      <c r="I18" s="3" t="s">
        <v>641</v>
      </c>
      <c r="J18" s="3" t="s">
        <v>642</v>
      </c>
      <c r="K18" s="3" t="s">
        <v>643</v>
      </c>
      <c r="L18" s="3" t="s">
        <v>644</v>
      </c>
      <c r="M18" s="3" t="s">
        <v>645</v>
      </c>
    </row>
    <row r="19" spans="3:13" x14ac:dyDescent="0.2">
      <c r="C19" s="3" t="s">
        <v>646</v>
      </c>
      <c r="D19" s="3" t="s">
        <v>647</v>
      </c>
      <c r="E19" s="3" t="s">
        <v>648</v>
      </c>
      <c r="F19" s="3" t="s">
        <v>649</v>
      </c>
      <c r="G19" s="3" t="s">
        <v>650</v>
      </c>
      <c r="H19" s="3" t="s">
        <v>651</v>
      </c>
      <c r="I19" s="3" t="s">
        <v>652</v>
      </c>
      <c r="J19" s="3" t="s">
        <v>653</v>
      </c>
      <c r="K19" s="3" t="s">
        <v>654</v>
      </c>
      <c r="L19" s="3" t="s">
        <v>655</v>
      </c>
      <c r="M19" s="3" t="s">
        <v>610</v>
      </c>
    </row>
    <row r="20" spans="3:13" x14ac:dyDescent="0.2">
      <c r="C20" s="3" t="s">
        <v>656</v>
      </c>
      <c r="D20" s="3" t="s">
        <v>657</v>
      </c>
      <c r="E20" s="3" t="s">
        <v>658</v>
      </c>
      <c r="F20" s="3" t="s">
        <v>659</v>
      </c>
      <c r="G20" s="3" t="s">
        <v>660</v>
      </c>
      <c r="H20" s="3" t="s">
        <v>661</v>
      </c>
      <c r="I20" s="3" t="s">
        <v>662</v>
      </c>
      <c r="J20" s="3" t="s">
        <v>663</v>
      </c>
      <c r="K20" s="3" t="s">
        <v>664</v>
      </c>
      <c r="L20" s="3" t="s">
        <v>665</v>
      </c>
      <c r="M20" s="3" t="s">
        <v>666</v>
      </c>
    </row>
    <row r="22" spans="3:13" x14ac:dyDescent="0.2">
      <c r="C22" s="3" t="s">
        <v>667</v>
      </c>
      <c r="D22" s="3" t="s">
        <v>668</v>
      </c>
      <c r="E22" s="3" t="s">
        <v>669</v>
      </c>
      <c r="F22" s="3" t="s">
        <v>670</v>
      </c>
      <c r="G22" s="3" t="s">
        <v>671</v>
      </c>
      <c r="H22" s="3" t="s">
        <v>672</v>
      </c>
      <c r="I22" s="3" t="s">
        <v>673</v>
      </c>
      <c r="J22" s="3" t="s">
        <v>674</v>
      </c>
      <c r="K22" s="3" t="s">
        <v>675</v>
      </c>
      <c r="L22" s="3" t="s">
        <v>676</v>
      </c>
      <c r="M22" s="3" t="s">
        <v>677</v>
      </c>
    </row>
    <row r="23" spans="3:13" x14ac:dyDescent="0.2">
      <c r="C23" s="3" t="s">
        <v>678</v>
      </c>
      <c r="D23" s="3" t="s">
        <v>679</v>
      </c>
      <c r="E23" s="3" t="s">
        <v>680</v>
      </c>
      <c r="F23" s="3" t="s">
        <v>681</v>
      </c>
      <c r="G23" s="3" t="s">
        <v>682</v>
      </c>
      <c r="H23" s="3" t="s">
        <v>683</v>
      </c>
      <c r="I23" s="3" t="s">
        <v>684</v>
      </c>
      <c r="J23" s="3" t="s">
        <v>685</v>
      </c>
      <c r="K23" s="3" t="s">
        <v>686</v>
      </c>
      <c r="L23" s="3" t="s">
        <v>687</v>
      </c>
      <c r="M23" s="3" t="s">
        <v>688</v>
      </c>
    </row>
    <row r="24" spans="3:13" x14ac:dyDescent="0.2">
      <c r="C24" s="3" t="s">
        <v>689</v>
      </c>
      <c r="D24" s="3" t="s">
        <v>690</v>
      </c>
      <c r="E24" s="3" t="s">
        <v>691</v>
      </c>
      <c r="F24" s="3" t="s">
        <v>692</v>
      </c>
      <c r="G24" s="3" t="s">
        <v>693</v>
      </c>
      <c r="H24" s="3" t="s">
        <v>694</v>
      </c>
      <c r="I24" s="3" t="s">
        <v>695</v>
      </c>
      <c r="J24" s="3" t="s">
        <v>696</v>
      </c>
      <c r="K24" s="3" t="s">
        <v>697</v>
      </c>
      <c r="L24" s="3" t="s">
        <v>698</v>
      </c>
      <c r="M24" s="3" t="s">
        <v>699</v>
      </c>
    </row>
    <row r="25" spans="3:13" x14ac:dyDescent="0.2">
      <c r="C25" s="3" t="s">
        <v>700</v>
      </c>
      <c r="D25" s="3" t="s">
        <v>701</v>
      </c>
      <c r="E25" s="3" t="s">
        <v>702</v>
      </c>
      <c r="F25" s="3" t="s">
        <v>703</v>
      </c>
      <c r="G25" s="3" t="s">
        <v>704</v>
      </c>
      <c r="H25" s="3" t="s">
        <v>705</v>
      </c>
      <c r="I25" s="3" t="s">
        <v>706</v>
      </c>
      <c r="J25" s="3" t="s">
        <v>707</v>
      </c>
      <c r="K25" s="3" t="s">
        <v>708</v>
      </c>
      <c r="L25" s="3" t="s">
        <v>709</v>
      </c>
      <c r="M25" s="3" t="s">
        <v>710</v>
      </c>
    </row>
    <row r="27" spans="3:13" x14ac:dyDescent="0.2">
      <c r="C27" s="3" t="s">
        <v>711</v>
      </c>
      <c r="D27" s="3" t="s">
        <v>712</v>
      </c>
      <c r="E27" s="3" t="s">
        <v>713</v>
      </c>
      <c r="F27" s="3" t="s">
        <v>714</v>
      </c>
      <c r="G27" s="3" t="s">
        <v>715</v>
      </c>
      <c r="H27" s="3" t="s">
        <v>716</v>
      </c>
      <c r="I27" s="3" t="s">
        <v>717</v>
      </c>
      <c r="J27" s="3" t="s">
        <v>718</v>
      </c>
      <c r="K27" s="3" t="s">
        <v>719</v>
      </c>
      <c r="L27" s="3" t="s">
        <v>720</v>
      </c>
      <c r="M27" s="3" t="s">
        <v>721</v>
      </c>
    </row>
    <row r="28" spans="3:13" x14ac:dyDescent="0.2">
      <c r="C28" s="3" t="s">
        <v>722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723</v>
      </c>
      <c r="D29" s="3" t="s">
        <v>724</v>
      </c>
      <c r="E29" s="3" t="s">
        <v>725</v>
      </c>
      <c r="F29" s="3" t="s">
        <v>726</v>
      </c>
      <c r="G29" s="3" t="s">
        <v>3</v>
      </c>
      <c r="H29" s="3" t="s">
        <v>727</v>
      </c>
      <c r="I29" s="3" t="s">
        <v>728</v>
      </c>
      <c r="J29" s="3" t="s">
        <v>729</v>
      </c>
      <c r="K29" s="3" t="s">
        <v>3</v>
      </c>
      <c r="L29" s="3" t="s">
        <v>730</v>
      </c>
      <c r="M29" s="3" t="s">
        <v>3</v>
      </c>
    </row>
    <row r="30" spans="3:13" x14ac:dyDescent="0.2">
      <c r="C30" s="3" t="s">
        <v>731</v>
      </c>
      <c r="D30" s="3" t="s">
        <v>732</v>
      </c>
      <c r="E30" s="3" t="s">
        <v>733</v>
      </c>
      <c r="F30" s="3" t="s">
        <v>734</v>
      </c>
      <c r="G30" s="3" t="s">
        <v>735</v>
      </c>
      <c r="H30" s="3" t="s">
        <v>736</v>
      </c>
      <c r="I30" s="3" t="s">
        <v>737</v>
      </c>
      <c r="J30" s="3" t="s">
        <v>738</v>
      </c>
      <c r="K30" s="3" t="s">
        <v>739</v>
      </c>
      <c r="L30" s="3" t="s">
        <v>740</v>
      </c>
      <c r="M30" s="3" t="s">
        <v>741</v>
      </c>
    </row>
    <row r="31" spans="3:13" x14ac:dyDescent="0.2">
      <c r="C31" s="3" t="s">
        <v>742</v>
      </c>
      <c r="D31" s="3" t="s">
        <v>743</v>
      </c>
      <c r="E31" s="3" t="s">
        <v>744</v>
      </c>
      <c r="F31" s="3" t="s">
        <v>712</v>
      </c>
      <c r="G31" s="3" t="s">
        <v>745</v>
      </c>
      <c r="H31" s="3" t="s">
        <v>746</v>
      </c>
      <c r="I31" s="3" t="s">
        <v>747</v>
      </c>
      <c r="J31" s="3" t="s">
        <v>748</v>
      </c>
      <c r="K31" s="3" t="s">
        <v>749</v>
      </c>
      <c r="L31" s="3" t="s">
        <v>750</v>
      </c>
      <c r="M31" s="3" t="s">
        <v>751</v>
      </c>
    </row>
    <row r="32" spans="3:13" x14ac:dyDescent="0.2">
      <c r="C32" s="3" t="s">
        <v>752</v>
      </c>
      <c r="D32" s="3" t="s">
        <v>753</v>
      </c>
      <c r="E32" s="3" t="s">
        <v>754</v>
      </c>
      <c r="F32" s="3" t="s">
        <v>755</v>
      </c>
      <c r="G32" s="3" t="s">
        <v>756</v>
      </c>
      <c r="H32" s="3" t="s">
        <v>757</v>
      </c>
      <c r="I32" s="3" t="s">
        <v>529</v>
      </c>
      <c r="J32" s="3" t="s">
        <v>758</v>
      </c>
      <c r="K32" s="3" t="s">
        <v>759</v>
      </c>
      <c r="L32" s="3" t="s">
        <v>760</v>
      </c>
      <c r="M32" s="3" t="s">
        <v>628</v>
      </c>
    </row>
    <row r="33" spans="3:13" x14ac:dyDescent="0.2">
      <c r="C33" s="3" t="s">
        <v>761</v>
      </c>
      <c r="D33" s="3" t="s">
        <v>762</v>
      </c>
      <c r="E33" s="3" t="s">
        <v>763</v>
      </c>
      <c r="F33" s="3" t="s">
        <v>764</v>
      </c>
      <c r="G33" s="3" t="s">
        <v>765</v>
      </c>
      <c r="H33" s="3" t="s">
        <v>766</v>
      </c>
      <c r="I33" s="3" t="s">
        <v>767</v>
      </c>
      <c r="J33" s="3" t="s">
        <v>768</v>
      </c>
      <c r="K33" s="3" t="s">
        <v>769</v>
      </c>
      <c r="L33" s="3" t="s">
        <v>770</v>
      </c>
      <c r="M33" s="3" t="s">
        <v>771</v>
      </c>
    </row>
    <row r="35" spans="3:13" x14ac:dyDescent="0.2">
      <c r="C35" s="3" t="s">
        <v>772</v>
      </c>
      <c r="D35" s="3" t="s">
        <v>773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774</v>
      </c>
    </row>
    <row r="36" spans="3:13" x14ac:dyDescent="0.2">
      <c r="C36" s="3" t="s">
        <v>775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776</v>
      </c>
      <c r="D37" s="3" t="s">
        <v>777</v>
      </c>
      <c r="E37" s="3" t="s">
        <v>778</v>
      </c>
      <c r="F37" s="3" t="s">
        <v>779</v>
      </c>
      <c r="G37" s="3" t="s">
        <v>780</v>
      </c>
      <c r="H37" s="3" t="s">
        <v>781</v>
      </c>
      <c r="I37" s="3" t="s">
        <v>782</v>
      </c>
      <c r="J37" s="3" t="s">
        <v>783</v>
      </c>
      <c r="K37" s="3" t="s">
        <v>784</v>
      </c>
      <c r="L37" s="3" t="s">
        <v>785</v>
      </c>
      <c r="M37" s="3" t="s">
        <v>786</v>
      </c>
    </row>
    <row r="38" spans="3:13" x14ac:dyDescent="0.2">
      <c r="C38" s="3" t="s">
        <v>787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774</v>
      </c>
      <c r="M38" s="3" t="s">
        <v>788</v>
      </c>
    </row>
    <row r="40" spans="3:13" x14ac:dyDescent="0.2">
      <c r="C40" s="3" t="s">
        <v>789</v>
      </c>
      <c r="D40" s="3" t="s">
        <v>790</v>
      </c>
      <c r="E40" s="3" t="s">
        <v>791</v>
      </c>
      <c r="F40" s="3" t="s">
        <v>792</v>
      </c>
      <c r="G40" s="3" t="s">
        <v>793</v>
      </c>
      <c r="H40" s="3" t="s">
        <v>794</v>
      </c>
      <c r="I40" s="3" t="s">
        <v>795</v>
      </c>
      <c r="J40" s="3" t="s">
        <v>796</v>
      </c>
      <c r="K40" s="3" t="s">
        <v>797</v>
      </c>
      <c r="L40" s="3" t="s">
        <v>798</v>
      </c>
      <c r="M40" s="3" t="s">
        <v>799</v>
      </c>
    </row>
    <row r="41" spans="3:13" x14ac:dyDescent="0.2">
      <c r="C41" s="3" t="s">
        <v>800</v>
      </c>
      <c r="D41" s="3" t="s">
        <v>801</v>
      </c>
      <c r="E41" s="3" t="s">
        <v>802</v>
      </c>
      <c r="F41" s="3" t="s">
        <v>803</v>
      </c>
      <c r="G41" s="3" t="s">
        <v>804</v>
      </c>
      <c r="H41" s="3" t="s">
        <v>466</v>
      </c>
      <c r="I41" s="3" t="s">
        <v>805</v>
      </c>
      <c r="J41" s="3" t="s">
        <v>806</v>
      </c>
      <c r="K41" s="3" t="s">
        <v>807</v>
      </c>
      <c r="L41" s="3" t="s">
        <v>808</v>
      </c>
      <c r="M41" s="3" t="s">
        <v>809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7F24-DB63-4B92-A933-F6F0B8800DCD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810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811</v>
      </c>
      <c r="D12" s="3">
        <v>13.22</v>
      </c>
      <c r="E12" s="3">
        <v>15.97</v>
      </c>
      <c r="F12" s="3">
        <v>16.940000000000001</v>
      </c>
      <c r="G12" s="3">
        <v>18.66</v>
      </c>
      <c r="H12" s="3">
        <v>23.7</v>
      </c>
      <c r="I12" s="3">
        <v>28.74</v>
      </c>
      <c r="J12" s="3">
        <v>33.14</v>
      </c>
      <c r="K12" s="3">
        <v>32.76</v>
      </c>
      <c r="L12" s="3">
        <v>28.55</v>
      </c>
      <c r="M12" s="3">
        <v>30.2</v>
      </c>
    </row>
    <row r="13" spans="3:13" ht="12.75" x14ac:dyDescent="0.2">
      <c r="C13" s="3" t="s">
        <v>812</v>
      </c>
      <c r="D13" s="3" t="s">
        <v>813</v>
      </c>
      <c r="E13" s="3" t="s">
        <v>814</v>
      </c>
      <c r="F13" s="3" t="s">
        <v>815</v>
      </c>
      <c r="G13" s="3" t="s">
        <v>816</v>
      </c>
      <c r="H13" s="3" t="s">
        <v>817</v>
      </c>
      <c r="I13" s="3" t="s">
        <v>818</v>
      </c>
      <c r="J13" s="3" t="s">
        <v>819</v>
      </c>
      <c r="K13" s="3" t="s">
        <v>820</v>
      </c>
      <c r="L13" s="3" t="s">
        <v>821</v>
      </c>
      <c r="M13" s="3" t="s">
        <v>822</v>
      </c>
    </row>
    <row r="14" spans="3:13" ht="12.75" x14ac:dyDescent="0.2"/>
    <row r="15" spans="3:13" ht="12.75" x14ac:dyDescent="0.2">
      <c r="C15" s="3" t="s">
        <v>823</v>
      </c>
      <c r="D15" s="3" t="s">
        <v>824</v>
      </c>
      <c r="E15" s="3" t="s">
        <v>825</v>
      </c>
      <c r="F15" s="3" t="s">
        <v>826</v>
      </c>
      <c r="G15" s="3" t="s">
        <v>827</v>
      </c>
      <c r="H15" s="3" t="s">
        <v>828</v>
      </c>
      <c r="I15" s="3" t="s">
        <v>829</v>
      </c>
      <c r="J15" s="3" t="s">
        <v>830</v>
      </c>
      <c r="K15" s="3" t="s">
        <v>831</v>
      </c>
      <c r="L15" s="3" t="s">
        <v>832</v>
      </c>
      <c r="M15" s="3" t="s">
        <v>833</v>
      </c>
    </row>
    <row r="16" spans="3:13" ht="12.75" x14ac:dyDescent="0.2">
      <c r="C16" s="3" t="s">
        <v>834</v>
      </c>
      <c r="D16" s="3" t="s">
        <v>824</v>
      </c>
      <c r="E16" s="3" t="s">
        <v>825</v>
      </c>
      <c r="F16" s="3" t="s">
        <v>826</v>
      </c>
      <c r="G16" s="3" t="s">
        <v>827</v>
      </c>
      <c r="H16" s="3" t="s">
        <v>828</v>
      </c>
      <c r="I16" s="3" t="s">
        <v>829</v>
      </c>
      <c r="J16" s="3" t="s">
        <v>830</v>
      </c>
      <c r="K16" s="3" t="s">
        <v>835</v>
      </c>
      <c r="L16" s="3" t="s">
        <v>832</v>
      </c>
      <c r="M16" s="3" t="s">
        <v>836</v>
      </c>
    </row>
    <row r="17" spans="3:13" ht="12.75" x14ac:dyDescent="0.2">
      <c r="C17" s="3" t="s">
        <v>837</v>
      </c>
      <c r="D17" s="3" t="s">
        <v>838</v>
      </c>
      <c r="E17" s="3" t="s">
        <v>839</v>
      </c>
      <c r="F17" s="3" t="s">
        <v>840</v>
      </c>
      <c r="G17" s="3" t="s">
        <v>840</v>
      </c>
      <c r="H17" s="3" t="s">
        <v>839</v>
      </c>
      <c r="I17" s="3" t="s">
        <v>841</v>
      </c>
      <c r="J17" s="3" t="s">
        <v>842</v>
      </c>
      <c r="K17" s="3" t="s">
        <v>839</v>
      </c>
      <c r="L17" s="3" t="s">
        <v>843</v>
      </c>
      <c r="M17" s="3" t="s">
        <v>844</v>
      </c>
    </row>
    <row r="18" spans="3:13" ht="12.75" x14ac:dyDescent="0.2">
      <c r="C18" s="3" t="s">
        <v>845</v>
      </c>
      <c r="D18" s="3" t="s">
        <v>846</v>
      </c>
      <c r="E18" s="3" t="s">
        <v>847</v>
      </c>
      <c r="F18" s="3" t="s">
        <v>848</v>
      </c>
      <c r="G18" s="3" t="s">
        <v>849</v>
      </c>
      <c r="H18" s="3" t="s">
        <v>850</v>
      </c>
      <c r="I18" s="3" t="s">
        <v>851</v>
      </c>
      <c r="J18" s="3" t="s">
        <v>852</v>
      </c>
      <c r="K18" s="3" t="s">
        <v>853</v>
      </c>
      <c r="L18" s="3" t="s">
        <v>854</v>
      </c>
      <c r="M18" s="3" t="s">
        <v>855</v>
      </c>
    </row>
    <row r="19" spans="3:13" ht="12.75" x14ac:dyDescent="0.2">
      <c r="C19" s="3" t="s">
        <v>856</v>
      </c>
      <c r="D19" s="3" t="s">
        <v>854</v>
      </c>
      <c r="E19" s="3" t="s">
        <v>857</v>
      </c>
      <c r="F19" s="3" t="s">
        <v>858</v>
      </c>
      <c r="G19" s="3" t="s">
        <v>859</v>
      </c>
      <c r="H19" s="3" t="s">
        <v>855</v>
      </c>
      <c r="I19" s="3" t="s">
        <v>860</v>
      </c>
      <c r="J19" s="3" t="s">
        <v>853</v>
      </c>
      <c r="K19" s="3" t="s">
        <v>861</v>
      </c>
      <c r="L19" s="3" t="s">
        <v>862</v>
      </c>
      <c r="M19" s="3" t="s">
        <v>863</v>
      </c>
    </row>
    <row r="20" spans="3:13" ht="12.75" x14ac:dyDescent="0.2">
      <c r="C20" s="3" t="s">
        <v>864</v>
      </c>
      <c r="D20" s="3" t="s">
        <v>865</v>
      </c>
      <c r="E20" s="3" t="s">
        <v>866</v>
      </c>
      <c r="F20" s="3" t="s">
        <v>867</v>
      </c>
      <c r="G20" s="3" t="s">
        <v>868</v>
      </c>
      <c r="H20" s="3" t="s">
        <v>869</v>
      </c>
      <c r="I20" s="3" t="s">
        <v>870</v>
      </c>
      <c r="J20" s="3" t="s">
        <v>871</v>
      </c>
      <c r="K20" s="3" t="s">
        <v>872</v>
      </c>
      <c r="L20" s="3" t="s">
        <v>873</v>
      </c>
      <c r="M20" s="3" t="s">
        <v>874</v>
      </c>
    </row>
    <row r="21" spans="3:13" ht="12.75" x14ac:dyDescent="0.2">
      <c r="C21" s="3" t="s">
        <v>875</v>
      </c>
      <c r="D21" s="3" t="s">
        <v>876</v>
      </c>
      <c r="E21" s="3" t="s">
        <v>877</v>
      </c>
      <c r="F21" s="3" t="s">
        <v>878</v>
      </c>
      <c r="G21" s="3" t="s">
        <v>879</v>
      </c>
      <c r="H21" s="3" t="s">
        <v>879</v>
      </c>
      <c r="I21" s="3" t="s">
        <v>880</v>
      </c>
      <c r="J21" s="3" t="s">
        <v>881</v>
      </c>
      <c r="K21" s="3" t="s">
        <v>882</v>
      </c>
      <c r="L21" s="3" t="s">
        <v>879</v>
      </c>
      <c r="M21" s="3" t="s">
        <v>883</v>
      </c>
    </row>
    <row r="22" spans="3:13" ht="12.75" x14ac:dyDescent="0.2">
      <c r="C22" s="3" t="s">
        <v>884</v>
      </c>
      <c r="D22" s="3" t="s">
        <v>885</v>
      </c>
      <c r="E22" s="3" t="s">
        <v>886</v>
      </c>
      <c r="F22" s="3" t="s">
        <v>887</v>
      </c>
      <c r="G22" s="3" t="s">
        <v>887</v>
      </c>
      <c r="H22" s="3" t="s">
        <v>888</v>
      </c>
      <c r="I22" s="3" t="s">
        <v>889</v>
      </c>
      <c r="J22" s="3" t="s">
        <v>890</v>
      </c>
      <c r="K22" s="3" t="s">
        <v>891</v>
      </c>
      <c r="L22" s="3" t="s">
        <v>892</v>
      </c>
      <c r="M22" s="3" t="s">
        <v>893</v>
      </c>
    </row>
    <row r="23" spans="3:13" ht="12.75" x14ac:dyDescent="0.2"/>
    <row r="24" spans="3:13" ht="12.75" x14ac:dyDescent="0.2">
      <c r="C24" s="3" t="s">
        <v>894</v>
      </c>
      <c r="D24" s="3" t="s">
        <v>895</v>
      </c>
      <c r="E24" s="3" t="s">
        <v>868</v>
      </c>
      <c r="F24" s="3" t="s">
        <v>896</v>
      </c>
      <c r="G24" s="3" t="s">
        <v>897</v>
      </c>
      <c r="H24" s="3" t="s">
        <v>898</v>
      </c>
      <c r="I24" s="3" t="s">
        <v>899</v>
      </c>
      <c r="J24" s="3" t="s">
        <v>900</v>
      </c>
      <c r="K24" s="3" t="s">
        <v>901</v>
      </c>
      <c r="L24" s="3" t="s">
        <v>902</v>
      </c>
      <c r="M24" s="3" t="s">
        <v>860</v>
      </c>
    </row>
    <row r="25" spans="3:13" ht="12.75" x14ac:dyDescent="0.2">
      <c r="C25" s="3" t="s">
        <v>903</v>
      </c>
      <c r="D25" s="3" t="s">
        <v>892</v>
      </c>
      <c r="E25" s="3" t="s">
        <v>904</v>
      </c>
      <c r="F25" s="3" t="s">
        <v>905</v>
      </c>
      <c r="G25" s="3" t="s">
        <v>901</v>
      </c>
      <c r="H25" s="3" t="s">
        <v>906</v>
      </c>
      <c r="I25" s="3" t="s">
        <v>907</v>
      </c>
      <c r="J25" s="3" t="s">
        <v>908</v>
      </c>
      <c r="K25" s="3" t="s">
        <v>839</v>
      </c>
      <c r="L25" s="3" t="s">
        <v>909</v>
      </c>
      <c r="M25" s="3" t="s">
        <v>910</v>
      </c>
    </row>
    <row r="26" spans="3:13" ht="12.75" x14ac:dyDescent="0.2">
      <c r="C26" s="3" t="s">
        <v>911</v>
      </c>
      <c r="D26" s="3" t="s">
        <v>912</v>
      </c>
      <c r="E26" s="3" t="s">
        <v>913</v>
      </c>
      <c r="F26" s="3" t="s">
        <v>914</v>
      </c>
      <c r="G26" s="3" t="s">
        <v>912</v>
      </c>
      <c r="H26" s="3" t="s">
        <v>915</v>
      </c>
      <c r="I26" s="3" t="s">
        <v>916</v>
      </c>
      <c r="J26" s="3" t="s">
        <v>843</v>
      </c>
      <c r="K26" s="3" t="s">
        <v>917</v>
      </c>
      <c r="L26" s="3" t="s">
        <v>918</v>
      </c>
      <c r="M26" s="3" t="s">
        <v>919</v>
      </c>
    </row>
    <row r="27" spans="3:13" ht="12.75" x14ac:dyDescent="0.2">
      <c r="C27" s="3" t="s">
        <v>920</v>
      </c>
      <c r="D27" s="3" t="s">
        <v>921</v>
      </c>
      <c r="E27" s="3" t="s">
        <v>922</v>
      </c>
      <c r="F27" s="3" t="s">
        <v>923</v>
      </c>
      <c r="G27" s="3" t="s">
        <v>923</v>
      </c>
      <c r="H27" s="3" t="s">
        <v>877</v>
      </c>
      <c r="I27" s="3" t="s">
        <v>883</v>
      </c>
      <c r="J27" s="3" t="s">
        <v>881</v>
      </c>
      <c r="K27" s="3" t="s">
        <v>882</v>
      </c>
      <c r="L27" s="3" t="s">
        <v>878</v>
      </c>
      <c r="M27" s="3" t="s">
        <v>883</v>
      </c>
    </row>
    <row r="28" spans="3:13" ht="12.75" x14ac:dyDescent="0.2"/>
    <row r="29" spans="3:13" ht="12.75" x14ac:dyDescent="0.2">
      <c r="C29" s="3" t="s">
        <v>924</v>
      </c>
      <c r="D29" s="3">
        <v>4.7</v>
      </c>
      <c r="E29" s="3">
        <v>4.5999999999999996</v>
      </c>
      <c r="F29" s="3">
        <v>3.9</v>
      </c>
      <c r="G29" s="3">
        <v>4</v>
      </c>
      <c r="H29" s="3">
        <v>4.5</v>
      </c>
      <c r="I29" s="3">
        <v>3.9</v>
      </c>
      <c r="J29" s="3">
        <v>4.5</v>
      </c>
      <c r="K29" s="3">
        <v>4.7</v>
      </c>
      <c r="L29" s="3">
        <v>5</v>
      </c>
      <c r="M29" s="3">
        <v>4.2</v>
      </c>
    </row>
    <row r="30" spans="3:13" ht="12.75" x14ac:dyDescent="0.2">
      <c r="C30" s="3" t="s">
        <v>925</v>
      </c>
      <c r="D30" s="3">
        <v>5</v>
      </c>
      <c r="E30" s="3">
        <v>6</v>
      </c>
      <c r="F30" s="3">
        <v>6</v>
      </c>
      <c r="G30" s="3">
        <v>7</v>
      </c>
      <c r="H30" s="3">
        <v>8</v>
      </c>
      <c r="I30" s="3">
        <v>5</v>
      </c>
      <c r="J30" s="3">
        <v>8</v>
      </c>
      <c r="K30" s="3">
        <v>6</v>
      </c>
      <c r="L30" s="3">
        <v>5</v>
      </c>
      <c r="M30" s="3">
        <v>6</v>
      </c>
    </row>
    <row r="31" spans="3:13" ht="12.75" x14ac:dyDescent="0.2">
      <c r="C31" s="3" t="s">
        <v>926</v>
      </c>
      <c r="D31" s="3">
        <v>2.5000000000000001E-2</v>
      </c>
      <c r="E31" s="3">
        <v>0.05</v>
      </c>
      <c r="F31" s="3">
        <v>7.0000000000000007E-2</v>
      </c>
      <c r="G31" s="3">
        <v>0.09</v>
      </c>
      <c r="H31" s="3">
        <v>0.11</v>
      </c>
      <c r="I31" s="3">
        <v>0.22</v>
      </c>
      <c r="J31" s="3">
        <v>0.45</v>
      </c>
      <c r="K31" s="3">
        <v>0.8</v>
      </c>
      <c r="L31" s="3">
        <v>1.1000000000000001</v>
      </c>
      <c r="M31" s="3">
        <v>1.2</v>
      </c>
    </row>
    <row r="32" spans="3:13" ht="12.75" x14ac:dyDescent="0.2">
      <c r="C32" s="3" t="s">
        <v>927</v>
      </c>
      <c r="D32" s="3" t="s">
        <v>928</v>
      </c>
      <c r="E32" s="3" t="s">
        <v>929</v>
      </c>
      <c r="F32" s="3" t="s">
        <v>930</v>
      </c>
      <c r="G32" s="3" t="s">
        <v>372</v>
      </c>
      <c r="H32" s="3" t="s">
        <v>930</v>
      </c>
      <c r="I32" s="3" t="s">
        <v>931</v>
      </c>
      <c r="J32" s="3" t="s">
        <v>932</v>
      </c>
      <c r="K32" s="3" t="s">
        <v>370</v>
      </c>
      <c r="L32" s="3" t="s">
        <v>933</v>
      </c>
      <c r="M32" s="3" t="s">
        <v>934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706F-6623-4870-A68B-673A300F2441}">
  <dimension ref="A3:BJ22"/>
  <sheetViews>
    <sheetView showGridLines="0" tabSelected="1" workbookViewId="0">
      <selection activeCell="F22" sqref="F22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935</v>
      </c>
      <c r="C3" s="9"/>
      <c r="D3" s="9"/>
      <c r="E3" s="9"/>
      <c r="F3" s="9"/>
      <c r="H3" s="9" t="s">
        <v>936</v>
      </c>
      <c r="I3" s="9"/>
      <c r="J3" s="9"/>
      <c r="K3" s="9"/>
      <c r="L3" s="9"/>
      <c r="N3" s="11" t="s">
        <v>937</v>
      </c>
      <c r="O3" s="11"/>
      <c r="P3" s="11"/>
      <c r="Q3" s="11"/>
      <c r="R3" s="11"/>
      <c r="S3" s="11"/>
      <c r="T3" s="11"/>
      <c r="V3" s="9" t="s">
        <v>938</v>
      </c>
      <c r="W3" s="9"/>
      <c r="X3" s="9"/>
      <c r="Y3" s="9"/>
      <c r="AA3" s="9" t="s">
        <v>939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940</v>
      </c>
      <c r="C4" s="15" t="s">
        <v>941</v>
      </c>
      <c r="D4" s="14" t="s">
        <v>942</v>
      </c>
      <c r="E4" s="15" t="s">
        <v>943</v>
      </c>
      <c r="F4" s="14" t="s">
        <v>944</v>
      </c>
      <c r="H4" s="16" t="s">
        <v>945</v>
      </c>
      <c r="I4" s="17" t="s">
        <v>946</v>
      </c>
      <c r="J4" s="16" t="s">
        <v>947</v>
      </c>
      <c r="K4" s="17" t="s">
        <v>948</v>
      </c>
      <c r="L4" s="16" t="s">
        <v>949</v>
      </c>
      <c r="N4" s="18" t="s">
        <v>950</v>
      </c>
      <c r="O4" s="19" t="s">
        <v>951</v>
      </c>
      <c r="P4" s="18" t="s">
        <v>952</v>
      </c>
      <c r="Q4" s="19" t="s">
        <v>953</v>
      </c>
      <c r="R4" s="18" t="s">
        <v>954</v>
      </c>
      <c r="S4" s="19" t="s">
        <v>955</v>
      </c>
      <c r="T4" s="18" t="s">
        <v>956</v>
      </c>
      <c r="V4" s="19" t="s">
        <v>957</v>
      </c>
      <c r="W4" s="18" t="s">
        <v>958</v>
      </c>
      <c r="X4" s="19" t="s">
        <v>959</v>
      </c>
      <c r="Y4" s="18" t="s">
        <v>960</v>
      </c>
      <c r="AA4" s="20" t="s">
        <v>562</v>
      </c>
      <c r="AB4" s="21" t="s">
        <v>837</v>
      </c>
      <c r="AC4" s="20" t="s">
        <v>845</v>
      </c>
      <c r="AD4" s="21" t="s">
        <v>864</v>
      </c>
      <c r="AE4" s="20" t="s">
        <v>875</v>
      </c>
      <c r="AF4" s="21" t="s">
        <v>884</v>
      </c>
      <c r="AG4" s="20" t="s">
        <v>894</v>
      </c>
      <c r="AH4" s="21" t="s">
        <v>903</v>
      </c>
      <c r="AI4" s="20" t="s">
        <v>926</v>
      </c>
      <c r="AJ4" s="22"/>
      <c r="AK4" s="21" t="s">
        <v>924</v>
      </c>
      <c r="AL4" s="20" t="s">
        <v>925</v>
      </c>
    </row>
    <row r="5" spans="1:62" ht="63" x14ac:dyDescent="0.2">
      <c r="A5" s="23" t="s">
        <v>961</v>
      </c>
      <c r="B5" s="18" t="s">
        <v>962</v>
      </c>
      <c r="C5" s="24" t="s">
        <v>963</v>
      </c>
      <c r="D5" s="25" t="s">
        <v>964</v>
      </c>
      <c r="E5" s="19" t="s">
        <v>965</v>
      </c>
      <c r="F5" s="18" t="s">
        <v>962</v>
      </c>
      <c r="H5" s="19" t="s">
        <v>966</v>
      </c>
      <c r="I5" s="18" t="s">
        <v>967</v>
      </c>
      <c r="J5" s="19" t="s">
        <v>968</v>
      </c>
      <c r="K5" s="18" t="s">
        <v>969</v>
      </c>
      <c r="L5" s="19" t="s">
        <v>970</v>
      </c>
      <c r="N5" s="18" t="s">
        <v>971</v>
      </c>
      <c r="O5" s="19" t="s">
        <v>972</v>
      </c>
      <c r="P5" s="18" t="s">
        <v>973</v>
      </c>
      <c r="Q5" s="19" t="s">
        <v>974</v>
      </c>
      <c r="R5" s="18" t="s">
        <v>975</v>
      </c>
      <c r="S5" s="19" t="s">
        <v>976</v>
      </c>
      <c r="T5" s="18" t="s">
        <v>977</v>
      </c>
      <c r="V5" s="19" t="s">
        <v>978</v>
      </c>
      <c r="W5" s="18" t="s">
        <v>979</v>
      </c>
      <c r="X5" s="19" t="s">
        <v>980</v>
      </c>
      <c r="Y5" s="18" t="s">
        <v>981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1.0555390995260663</v>
      </c>
      <c r="C7" s="31">
        <f>(sheet!D18-sheet!D15)/sheet!D35</f>
        <v>0.92305983412322279</v>
      </c>
      <c r="D7" s="31">
        <f>sheet!D12/sheet!D35</f>
        <v>0.35293246445497628</v>
      </c>
      <c r="E7" s="31">
        <f>Sheet2!D20/sheet!D35</f>
        <v>0.67439277251184837</v>
      </c>
      <c r="F7" s="31">
        <f>sheet!D18/sheet!D35</f>
        <v>1.0555390995260663</v>
      </c>
      <c r="G7" s="29"/>
      <c r="H7" s="32">
        <f>Sheet1!D33/sheet!D51</f>
        <v>-0.24142546427973899</v>
      </c>
      <c r="I7" s="32">
        <f>Sheet1!D33/Sheet1!D12</f>
        <v>-7.9122686771761486E-2</v>
      </c>
      <c r="J7" s="32">
        <f>Sheet1!D12/sheet!D27</f>
        <v>0.40454061487955284</v>
      </c>
      <c r="K7" s="32">
        <f>Sheet1!D30/sheet!D27</f>
        <v>-3.0278159797701966E-2</v>
      </c>
      <c r="L7" s="32">
        <f>Sheet1!D38</f>
        <v>-0.56999999999999995</v>
      </c>
      <c r="M7" s="29"/>
      <c r="N7" s="32">
        <f>sheet!D40/sheet!D27</f>
        <v>0.86741936914954976</v>
      </c>
      <c r="O7" s="32">
        <f>sheet!D51/sheet!D27</f>
        <v>0.1325806308504503</v>
      </c>
      <c r="P7" s="32">
        <f>sheet!D40/sheet!D51</f>
        <v>6.5425798895767109</v>
      </c>
      <c r="Q7" s="31">
        <f>Sheet1!D24/Sheet1!D26</f>
        <v>-0.73824617010036975</v>
      </c>
      <c r="R7" s="31">
        <f>ABS(Sheet2!D20/(Sheet1!D26+Sheet2!D30))</f>
        <v>0.82625657775358374</v>
      </c>
      <c r="S7" s="31">
        <f>sheet!D40/Sheet1!D43</f>
        <v>5.9912670445840357</v>
      </c>
      <c r="T7" s="31">
        <f>Sheet2!D20/sheet!D40</f>
        <v>0.11644291011379619</v>
      </c>
      <c r="V7" s="31">
        <f>ABS(Sheet1!D15/sheet!D15)</f>
        <v>8.8021240916713239</v>
      </c>
      <c r="W7" s="31">
        <f>Sheet1!D12/sheet!D14</f>
        <v>7.406091370558376</v>
      </c>
      <c r="X7" s="31">
        <f>Sheet1!D12/sheet!D27</f>
        <v>0.40454061487955284</v>
      </c>
      <c r="Y7" s="31">
        <f>Sheet1!D12/(sheet!D18-sheet!D35)</f>
        <v>48.633333333333333</v>
      </c>
      <c r="AA7" s="17" t="str">
        <f>Sheet1!D43</f>
        <v>1,305,400</v>
      </c>
      <c r="AB7" s="17" t="str">
        <f>Sheet3!D17</f>
        <v>6.2x</v>
      </c>
      <c r="AC7" s="17" t="str">
        <f>Sheet3!D18</f>
        <v>11.1x</v>
      </c>
      <c r="AD7" s="17" t="str">
        <f>Sheet3!D20</f>
        <v>13.6x</v>
      </c>
      <c r="AE7" s="17" t="str">
        <f>Sheet3!D21</f>
        <v>1.3x</v>
      </c>
      <c r="AF7" s="17" t="str">
        <f>Sheet3!D22</f>
        <v>2.1x</v>
      </c>
      <c r="AG7" s="17" t="str">
        <f>Sheet3!D24</f>
        <v>-12.0x</v>
      </c>
      <c r="AH7" s="17" t="str">
        <f>Sheet3!D25</f>
        <v>2.9x</v>
      </c>
      <c r="AI7" s="17">
        <f>Sheet3!D31</f>
        <v>2.5000000000000001E-2</v>
      </c>
      <c r="AK7" s="17">
        <f>Sheet3!D29</f>
        <v>4.7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1.0639943242284498</v>
      </c>
      <c r="C8" s="34">
        <f>(sheet!E18-sheet!E15)/sheet!E35</f>
        <v>0.96544874068818731</v>
      </c>
      <c r="D8" s="34">
        <f>sheet!E12/sheet!E35</f>
        <v>0.2804540617240156</v>
      </c>
      <c r="E8" s="34">
        <f>Sheet2!E20/sheet!E35</f>
        <v>0.73210358283079102</v>
      </c>
      <c r="F8" s="34">
        <f>sheet!E18/sheet!E35</f>
        <v>1.0639943242284498</v>
      </c>
      <c r="G8" s="29"/>
      <c r="H8" s="35">
        <f>Sheet1!E33/sheet!E51</f>
        <v>-2.8308097432521395E-2</v>
      </c>
      <c r="I8" s="35">
        <f>Sheet1!E33/Sheet1!E12</f>
        <v>-8.3432657926102508E-3</v>
      </c>
      <c r="J8" s="35">
        <f>Sheet1!E12/sheet!E27</f>
        <v>0.39738943658093295</v>
      </c>
      <c r="K8" s="35">
        <f>Sheet1!E30/sheet!E27</f>
        <v>-2.092856749463017E-4</v>
      </c>
      <c r="L8" s="35">
        <f>Sheet1!E38</f>
        <v>0.12</v>
      </c>
      <c r="M8" s="29"/>
      <c r="N8" s="35">
        <f>sheet!E40/sheet!E27</f>
        <v>0.88287712727873546</v>
      </c>
      <c r="O8" s="35">
        <f>sheet!E51/sheet!E27</f>
        <v>0.11712287272126452</v>
      </c>
      <c r="P8" s="35">
        <f>sheet!E40/sheet!E51</f>
        <v>7.5380419448885547</v>
      </c>
      <c r="Q8" s="34">
        <f>Sheet1!E24/Sheet1!E26</f>
        <v>-1.4441887226697354</v>
      </c>
      <c r="R8" s="34">
        <f>ABS(Sheet2!E20/(Sheet1!E26+Sheet2!E30))</f>
        <v>0.86999409830537056</v>
      </c>
      <c r="S8" s="34">
        <f>sheet!E40/Sheet1!E43</f>
        <v>5.9944656345823049</v>
      </c>
      <c r="T8" s="34">
        <f>Sheet2!E20/sheet!E40</f>
        <v>0.12874288851182752</v>
      </c>
      <c r="U8" s="12"/>
      <c r="V8" s="34">
        <f>ABS(Sheet1!E15/sheet!E15)</f>
        <v>11.154067674586033</v>
      </c>
      <c r="W8" s="34">
        <f>Sheet1!E12/sheet!E14</f>
        <v>9.0691302161890395</v>
      </c>
      <c r="X8" s="34">
        <f>Sheet1!E12/sheet!E27</f>
        <v>0.39738943658093295</v>
      </c>
      <c r="Y8" s="34">
        <f>Sheet1!E12/(sheet!E18-sheet!E35)</f>
        <v>39.99667405764967</v>
      </c>
      <c r="Z8" s="12"/>
      <c r="AA8" s="36" t="str">
        <f>Sheet1!E43</f>
        <v>1,337,100</v>
      </c>
      <c r="AB8" s="36" t="str">
        <f>Sheet3!E17</f>
        <v>7.5x</v>
      </c>
      <c r="AC8" s="36" t="str">
        <f>Sheet3!E18</f>
        <v>13.4x</v>
      </c>
      <c r="AD8" s="36" t="str">
        <f>Sheet3!E20</f>
        <v>21.4x</v>
      </c>
      <c r="AE8" s="36" t="str">
        <f>Sheet3!E21</f>
        <v>1.4x</v>
      </c>
      <c r="AF8" s="36" t="str">
        <f>Sheet3!E22</f>
        <v>3.0x</v>
      </c>
      <c r="AG8" s="36" t="str">
        <f>Sheet3!E24</f>
        <v>15.6x</v>
      </c>
      <c r="AH8" s="36" t="str">
        <f>Sheet3!E25</f>
        <v>6.7x</v>
      </c>
      <c r="AI8" s="36">
        <f>Sheet3!E31</f>
        <v>0.05</v>
      </c>
      <c r="AK8" s="36">
        <f>Sheet3!E29</f>
        <v>4.5999999999999996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0.70987708904412417</v>
      </c>
      <c r="C9" s="31">
        <f>(sheet!F18-sheet!F15)/sheet!F35</f>
        <v>0.58820408524184276</v>
      </c>
      <c r="D9" s="31">
        <f>sheet!F12/sheet!F35</f>
        <v>1.6447077548854893E-2</v>
      </c>
      <c r="E9" s="31">
        <f>Sheet2!F20/sheet!F35</f>
        <v>0.92925988151030148</v>
      </c>
      <c r="F9" s="31">
        <f>sheet!F18/sheet!F35</f>
        <v>0.70987708904412417</v>
      </c>
      <c r="G9" s="29"/>
      <c r="H9" s="32">
        <f>Sheet1!F33/sheet!F51</f>
        <v>0.23282208588957054</v>
      </c>
      <c r="I9" s="32">
        <f>Sheet1!F33/Sheet1!F12</f>
        <v>3.9015112573249716E-2</v>
      </c>
      <c r="J9" s="32">
        <f>Sheet1!F12/sheet!F27</f>
        <v>0.41945255985942065</v>
      </c>
      <c r="K9" s="32">
        <f>Sheet1!F30/sheet!F27</f>
        <v>2.0051962612792289E-2</v>
      </c>
      <c r="L9" s="32">
        <f>Sheet1!F38</f>
        <v>0.67</v>
      </c>
      <c r="M9" s="29"/>
      <c r="N9" s="32">
        <f>sheet!F40/sheet!F27</f>
        <v>0.92971032460462055</v>
      </c>
      <c r="O9" s="32">
        <f>sheet!F51/sheet!F27</f>
        <v>7.028967539537942E-2</v>
      </c>
      <c r="P9" s="32">
        <f>sheet!F40/sheet!F51</f>
        <v>13.226840490797546</v>
      </c>
      <c r="Q9" s="31">
        <f>Sheet1!F24/Sheet1!F26</f>
        <v>-1.9190461248823345</v>
      </c>
      <c r="R9" s="31">
        <f>ABS(Sheet2!F20/(Sheet1!F26+Sheet2!F30))</f>
        <v>1.0811728395061728</v>
      </c>
      <c r="S9" s="31">
        <f>sheet!F40/Sheet1!F43</f>
        <v>6.3518450320394786</v>
      </c>
      <c r="T9" s="31">
        <f>Sheet2!F20/sheet!F40</f>
        <v>0.12185901970106332</v>
      </c>
      <c r="V9" s="31">
        <f>ABS(Sheet1!F15/sheet!F15)</f>
        <v>12.737645348837209</v>
      </c>
      <c r="W9" s="31">
        <f>Sheet1!F12/sheet!F14</f>
        <v>8.985681293302541</v>
      </c>
      <c r="X9" s="31">
        <f>Sheet1!F12/sheet!F27</f>
        <v>0.41945255985942065</v>
      </c>
      <c r="Y9" s="31">
        <f>Sheet1!F12/(sheet!F18-sheet!F35)</f>
        <v>-11.858579701310576</v>
      </c>
      <c r="AA9" s="17" t="str">
        <f>Sheet1!F43</f>
        <v>1,357,700</v>
      </c>
      <c r="AB9" s="17" t="str">
        <f>Sheet3!F17</f>
        <v>8.0x</v>
      </c>
      <c r="AC9" s="17" t="str">
        <f>Sheet3!F18</f>
        <v>14.9x</v>
      </c>
      <c r="AD9" s="17" t="str">
        <f>Sheet3!F20</f>
        <v>34.2x</v>
      </c>
      <c r="AE9" s="17" t="str">
        <f>Sheet3!F21</f>
        <v>1.5x</v>
      </c>
      <c r="AF9" s="17" t="str">
        <f>Sheet3!F22</f>
        <v>2.8x</v>
      </c>
      <c r="AG9" s="17" t="str">
        <f>Sheet3!F24</f>
        <v>32.6x</v>
      </c>
      <c r="AH9" s="17" t="str">
        <f>Sheet3!F25</f>
        <v>10.7x</v>
      </c>
      <c r="AI9" s="17">
        <f>Sheet3!F31</f>
        <v>7.0000000000000007E-2</v>
      </c>
      <c r="AK9" s="17">
        <f>Sheet3!F29</f>
        <v>3.9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0.64785386631716912</v>
      </c>
      <c r="C10" s="34">
        <f>(sheet!G18-sheet!G15)/sheet!G35</f>
        <v>0.56012450851900397</v>
      </c>
      <c r="D10" s="34">
        <f>sheet!G12/sheet!G35</f>
        <v>1.8266710353866317E-2</v>
      </c>
      <c r="E10" s="34">
        <f>Sheet2!G20/sheet!G35</f>
        <v>0.91169724770642202</v>
      </c>
      <c r="F10" s="34">
        <f>sheet!G18/sheet!G35</f>
        <v>0.64785386631716912</v>
      </c>
      <c r="G10" s="29"/>
      <c r="H10" s="35">
        <f>Sheet1!G33/sheet!G51</f>
        <v>0.22981586402266288</v>
      </c>
      <c r="I10" s="35">
        <f>Sheet1!G33/Sheet1!G12</f>
        <v>4.8473833590599015E-2</v>
      </c>
      <c r="J10" s="35">
        <f>Sheet1!G12/sheet!G27</f>
        <v>0.43365038921218274</v>
      </c>
      <c r="K10" s="35">
        <f>Sheet1!G30/sheet!G27</f>
        <v>2.6861578657568854E-2</v>
      </c>
      <c r="L10" s="35">
        <f>Sheet1!G38</f>
        <v>0.8</v>
      </c>
      <c r="M10" s="29"/>
      <c r="N10" s="35">
        <f>sheet!G40/sheet!G27</f>
        <v>0.90853243794737804</v>
      </c>
      <c r="O10" s="35">
        <f>sheet!G51/sheet!G27</f>
        <v>9.1467562052621923E-2</v>
      </c>
      <c r="P10" s="35">
        <f>sheet!G40/sheet!G51</f>
        <v>9.9328375826251172</v>
      </c>
      <c r="Q10" s="34">
        <f>Sheet1!G24/Sheet1!G26</f>
        <v>-2.1492163009404388</v>
      </c>
      <c r="R10" s="34">
        <f>ABS(Sheet2!G20/(Sheet1!G26+Sheet2!G30))</f>
        <v>2.7583643122676582</v>
      </c>
      <c r="S10" s="34">
        <f>sheet!G40/Sheet1!G43</f>
        <v>6.0047809333523618</v>
      </c>
      <c r="T10" s="34">
        <f>Sheet2!G20/sheet!G40</f>
        <v>0.13226224287293081</v>
      </c>
      <c r="U10" s="12"/>
      <c r="V10" s="34">
        <f>ABS(Sheet1!G15/sheet!G15)</f>
        <v>16.878618113912232</v>
      </c>
      <c r="W10" s="34">
        <f>Sheet1!G12/sheet!G14</f>
        <v>8.6156156156156154</v>
      </c>
      <c r="X10" s="34">
        <f>Sheet1!G12/sheet!G27</f>
        <v>0.43365038921218274</v>
      </c>
      <c r="Y10" s="34">
        <f>Sheet1!G12/(sheet!G18-sheet!G35)</f>
        <v>-9.3431030472202838</v>
      </c>
      <c r="Z10" s="12"/>
      <c r="AA10" s="36" t="str">
        <f>Sheet1!G43</f>
        <v>1,401,400</v>
      </c>
      <c r="AB10" s="36" t="str">
        <f>Sheet3!G17</f>
        <v>8.0x</v>
      </c>
      <c r="AC10" s="36" t="str">
        <f>Sheet3!G18</f>
        <v>13.9x</v>
      </c>
      <c r="AD10" s="36" t="str">
        <f>Sheet3!G20</f>
        <v>15.6x</v>
      </c>
      <c r="AE10" s="36" t="str">
        <f>Sheet3!G21</f>
        <v>1.6x</v>
      </c>
      <c r="AF10" s="36" t="str">
        <f>Sheet3!G22</f>
        <v>2.8x</v>
      </c>
      <c r="AG10" s="36" t="str">
        <f>Sheet3!G24</f>
        <v>122.3x</v>
      </c>
      <c r="AH10" s="36" t="str">
        <f>Sheet3!G25</f>
        <v>14.6x</v>
      </c>
      <c r="AI10" s="36">
        <f>Sheet3!G31</f>
        <v>0.09</v>
      </c>
      <c r="AK10" s="36">
        <f>Sheet3!G29</f>
        <v>4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0.92181978798586572</v>
      </c>
      <c r="C11" s="31">
        <f>(sheet!H18-sheet!H15)/sheet!H35</f>
        <v>0.86788378484491557</v>
      </c>
      <c r="D11" s="31">
        <f>sheet!H12/sheet!H35</f>
        <v>0.42446996466431097</v>
      </c>
      <c r="E11" s="31">
        <f>Sheet2!H20/sheet!H35</f>
        <v>0.57842559874361998</v>
      </c>
      <c r="F11" s="31">
        <f>sheet!H18/sheet!H35</f>
        <v>0.92181978798586572</v>
      </c>
      <c r="G11" s="29"/>
      <c r="H11" s="32">
        <f>Sheet1!H33/sheet!H51</f>
        <v>0.2771469127040454</v>
      </c>
      <c r="I11" s="32">
        <f>Sheet1!H33/Sheet1!H12</f>
        <v>9.4664371772805511E-2</v>
      </c>
      <c r="J11" s="32">
        <f>Sheet1!H12/sheet!H27</f>
        <v>0.41408767403808511</v>
      </c>
      <c r="K11" s="32">
        <f>Sheet1!H30/sheet!H27</f>
        <v>5.2730904747086402E-2</v>
      </c>
      <c r="L11" s="32">
        <f>Sheet1!H38</f>
        <v>1.55</v>
      </c>
      <c r="M11" s="29"/>
      <c r="N11" s="32">
        <f>sheet!H40/sheet!H27</f>
        <v>0.85856111785904299</v>
      </c>
      <c r="O11" s="32">
        <f>sheet!H51/sheet!H27</f>
        <v>0.14143888214095704</v>
      </c>
      <c r="P11" s="32">
        <f>sheet!H40/sheet!H51</f>
        <v>6.0701916252661459</v>
      </c>
      <c r="Q11" s="31">
        <f>Sheet1!H24/Sheet1!H26</f>
        <v>-3.1415986949429038</v>
      </c>
      <c r="R11" s="31">
        <f>ABS(Sheet2!H20/(Sheet1!H26+Sheet2!H30))</f>
        <v>1.0420866489832008</v>
      </c>
      <c r="S11" s="31">
        <f>sheet!H40/Sheet1!H43</f>
        <v>5.6346926675011533</v>
      </c>
      <c r="T11" s="31">
        <f>Sheet2!H20/sheet!H40</f>
        <v>0.13780121362344935</v>
      </c>
      <c r="V11" s="31">
        <f>ABS(Sheet1!H15/sheet!H15)</f>
        <v>16.340309372156504</v>
      </c>
      <c r="W11" s="31">
        <f>Sheet1!H12/sheet!H14</f>
        <v>6.6619832041343665</v>
      </c>
      <c r="X11" s="31">
        <f>Sheet1!H12/sheet!H27</f>
        <v>0.41408767403808511</v>
      </c>
      <c r="Y11" s="31">
        <f>Sheet1!H12/(sheet!H18-sheet!H35)</f>
        <v>-25.895166352793471</v>
      </c>
      <c r="AA11" s="17" t="str">
        <f>Sheet1!H43</f>
        <v>1,517,900</v>
      </c>
      <c r="AB11" s="17" t="str">
        <f>Sheet3!H17</f>
        <v>7.5x</v>
      </c>
      <c r="AC11" s="17" t="str">
        <f>Sheet3!H18</f>
        <v>12.4x</v>
      </c>
      <c r="AD11" s="17" t="str">
        <f>Sheet3!H20</f>
        <v>19.8x</v>
      </c>
      <c r="AE11" s="17" t="str">
        <f>Sheet3!H21</f>
        <v>1.6x</v>
      </c>
      <c r="AF11" s="17" t="str">
        <f>Sheet3!H22</f>
        <v>2.7x</v>
      </c>
      <c r="AG11" s="17" t="str">
        <f>Sheet3!H24</f>
        <v>13.0x</v>
      </c>
      <c r="AH11" s="17" t="str">
        <f>Sheet3!H25</f>
        <v>7.8x</v>
      </c>
      <c r="AI11" s="17">
        <f>Sheet3!H31</f>
        <v>0.11</v>
      </c>
      <c r="AK11" s="17">
        <f>Sheet3!H29</f>
        <v>4.5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0.79378311550688807</v>
      </c>
      <c r="C12" s="34">
        <f>(sheet!I18-sheet!I15)/sheet!I35</f>
        <v>0.71677852348993287</v>
      </c>
      <c r="D12" s="34">
        <f>sheet!I12/sheet!I35</f>
        <v>1.4835747085835394E-2</v>
      </c>
      <c r="E12" s="34">
        <f>Sheet2!I20/sheet!I35</f>
        <v>1.0120098904980572</v>
      </c>
      <c r="F12" s="34">
        <f>sheet!I18/sheet!I35</f>
        <v>0.79378311550688807</v>
      </c>
      <c r="G12" s="29"/>
      <c r="H12" s="35">
        <f>Sheet1!I33/sheet!I51</f>
        <v>0.7101143359718558</v>
      </c>
      <c r="I12" s="35">
        <f>Sheet1!I33/Sheet1!I12</f>
        <v>9.6555847883281518E-2</v>
      </c>
      <c r="J12" s="35">
        <f>Sheet1!I12/sheet!I27</f>
        <v>0.43292777633963242</v>
      </c>
      <c r="K12" s="35">
        <f>Sheet1!I30/sheet!I27</f>
        <v>4.5746828889464144E-2</v>
      </c>
      <c r="L12" s="35">
        <f>Sheet1!I38</f>
        <v>1.67</v>
      </c>
      <c r="M12" s="29"/>
      <c r="N12" s="35">
        <f>sheet!I40/sheet!I27</f>
        <v>0.94113383380792126</v>
      </c>
      <c r="O12" s="35">
        <f>sheet!I51/sheet!I27</f>
        <v>5.8866166192078698E-2</v>
      </c>
      <c r="P12" s="35">
        <f>sheet!I40/sheet!I51</f>
        <v>15.98768689533861</v>
      </c>
      <c r="Q12" s="34">
        <f>Sheet1!I24/Sheet1!I26</f>
        <v>-2.8289193302891933</v>
      </c>
      <c r="R12" s="34">
        <f>ABS(Sheet2!I20/(Sheet1!I26+Sheet2!I30))</f>
        <v>2.6169163317500912</v>
      </c>
      <c r="S12" s="34">
        <f>sheet!I40/Sheet1!I43</f>
        <v>5.5532473880369038</v>
      </c>
      <c r="T12" s="34">
        <f>Sheet2!I20/sheet!I40</f>
        <v>0.15760809770051712</v>
      </c>
      <c r="U12" s="12"/>
      <c r="V12" s="34">
        <f>ABS(Sheet1!I15/sheet!I15)</f>
        <v>15.634862385321101</v>
      </c>
      <c r="W12" s="34">
        <f>Sheet1!I12/sheet!I14</f>
        <v>6.827237099934683</v>
      </c>
      <c r="X12" s="34">
        <f>Sheet1!I12/sheet!I27</f>
        <v>0.43292777633963242</v>
      </c>
      <c r="Y12" s="34">
        <f>Sheet1!I12/(sheet!I18-sheet!I35)</f>
        <v>-14.323398424117849</v>
      </c>
      <c r="Z12" s="12"/>
      <c r="AA12" s="36" t="str">
        <f>Sheet1!I43</f>
        <v>1,636,700</v>
      </c>
      <c r="AB12" s="36" t="str">
        <f>Sheet3!I17</f>
        <v>8.9x</v>
      </c>
      <c r="AC12" s="36" t="str">
        <f>Sheet3!I18</f>
        <v>14.7x</v>
      </c>
      <c r="AD12" s="36" t="str">
        <f>Sheet3!I20</f>
        <v>11.3x</v>
      </c>
      <c r="AE12" s="36" t="str">
        <f>Sheet3!I21</f>
        <v>2.2x</v>
      </c>
      <c r="AF12" s="36" t="str">
        <f>Sheet3!I22</f>
        <v>3.4x</v>
      </c>
      <c r="AG12" s="36" t="str">
        <f>Sheet3!I24</f>
        <v>21.1x</v>
      </c>
      <c r="AH12" s="36" t="str">
        <f>Sheet3!I25</f>
        <v>-23.7x</v>
      </c>
      <c r="AI12" s="36">
        <f>Sheet3!I31</f>
        <v>0.22</v>
      </c>
      <c r="AK12" s="36">
        <f>Sheet3!I29</f>
        <v>3.9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0.87235052198671303</v>
      </c>
      <c r="C13" s="31">
        <f>(sheet!J18-sheet!J15)/sheet!J35</f>
        <v>0.77657386902878833</v>
      </c>
      <c r="D13" s="31">
        <f>sheet!J12/sheet!J35</f>
        <v>1.1072445428661816E-2</v>
      </c>
      <c r="E13" s="31">
        <f>Sheet2!J20/sheet!J35</f>
        <v>0.95784561847516614</v>
      </c>
      <c r="F13" s="31">
        <f>sheet!J18/sheet!J35</f>
        <v>0.87235052198671303</v>
      </c>
      <c r="G13" s="29"/>
      <c r="H13" s="32">
        <f>Sheet1!J33/sheet!J51</f>
        <v>0.60889842365450986</v>
      </c>
      <c r="I13" s="32">
        <f>Sheet1!J33/Sheet1!J12</f>
        <v>0.15203316409707018</v>
      </c>
      <c r="J13" s="32">
        <f>Sheet1!J12/sheet!J27</f>
        <v>0.44148099404682345</v>
      </c>
      <c r="K13" s="32">
        <f>Sheet1!J30/sheet!J27</f>
        <v>6.7685252778663163E-2</v>
      </c>
      <c r="L13" s="32">
        <f>Sheet1!J38</f>
        <v>2.17</v>
      </c>
      <c r="M13" s="29"/>
      <c r="N13" s="32">
        <f>sheet!J40/sheet!J27</f>
        <v>0.88976855612334083</v>
      </c>
      <c r="O13" s="32">
        <f>sheet!J51/sheet!J27</f>
        <v>0.11023144387665923</v>
      </c>
      <c r="P13" s="32">
        <f>sheet!J40/sheet!J51</f>
        <v>8.0718216584273854</v>
      </c>
      <c r="Q13" s="31">
        <f>Sheet1!J24/Sheet1!J26</f>
        <v>-3.3708629755644912</v>
      </c>
      <c r="R13" s="31">
        <f>ABS(Sheet2!J20/(Sheet1!J26+Sheet2!J30))</f>
        <v>0.84057468073292618</v>
      </c>
      <c r="S13" s="31">
        <f>sheet!J40/Sheet1!J43</f>
        <v>4.7113458188153308</v>
      </c>
      <c r="T13" s="31">
        <f>Sheet2!J20/sheet!J40</f>
        <v>0.13995007973375859</v>
      </c>
      <c r="V13" s="31">
        <f>ABS(Sheet1!J15/sheet!J15)</f>
        <v>14.149463253509497</v>
      </c>
      <c r="W13" s="31">
        <f>Sheet1!J12/sheet!J14</f>
        <v>6.9109930790278451</v>
      </c>
      <c r="X13" s="31">
        <f>Sheet1!J12/sheet!J27</f>
        <v>0.44148099404682345</v>
      </c>
      <c r="Y13" s="31">
        <f>Sheet1!J12/(sheet!J18-sheet!J35)</f>
        <v>-26.603469640644363</v>
      </c>
      <c r="AA13" s="17" t="str">
        <f>Sheet1!J43</f>
        <v>1,836,800</v>
      </c>
      <c r="AB13" s="17" t="str">
        <f>Sheet3!J17</f>
        <v>8.8x</v>
      </c>
      <c r="AC13" s="17" t="str">
        <f>Sheet3!J18</f>
        <v>13.8x</v>
      </c>
      <c r="AD13" s="17" t="str">
        <f>Sheet3!J20</f>
        <v>49.8x</v>
      </c>
      <c r="AE13" s="17" t="str">
        <f>Sheet3!J21</f>
        <v>2.0x</v>
      </c>
      <c r="AF13" s="17" t="str">
        <f>Sheet3!J22</f>
        <v>3.5x</v>
      </c>
      <c r="AG13" s="17" t="str">
        <f>Sheet3!J24</f>
        <v>16.0x</v>
      </c>
      <c r="AH13" s="17" t="str">
        <f>Sheet3!J25</f>
        <v>9.3x</v>
      </c>
      <c r="AI13" s="17">
        <f>Sheet3!J31</f>
        <v>0.45</v>
      </c>
      <c r="AK13" s="17">
        <f>Sheet3!J29</f>
        <v>4.5</v>
      </c>
      <c r="AL13" s="17">
        <f>Sheet3!J30</f>
        <v>8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0.94643128899710849</v>
      </c>
      <c r="C14" s="34">
        <f>(sheet!K18-sheet!K15)/sheet!K35</f>
        <v>0.86067569624105922</v>
      </c>
      <c r="D14" s="34">
        <f>sheet!K12/sheet!K35</f>
        <v>0.10401765332521686</v>
      </c>
      <c r="E14" s="34">
        <f>Sheet2!K20/sheet!K35</f>
        <v>1.0946583472835185</v>
      </c>
      <c r="F14" s="34">
        <f>sheet!K18/sheet!K35</f>
        <v>0.94643128899710849</v>
      </c>
      <c r="G14" s="29"/>
      <c r="H14" s="35">
        <f>Sheet1!K33/sheet!K51</f>
        <v>0.50012354830738814</v>
      </c>
      <c r="I14" s="35">
        <f>Sheet1!K33/Sheet1!K12</f>
        <v>0.14062717124461532</v>
      </c>
      <c r="J14" s="35">
        <f>Sheet1!K12/sheet!K27</f>
        <v>0.43783970146832157</v>
      </c>
      <c r="K14" s="35">
        <f>Sheet1!K30/sheet!K27</f>
        <v>6.2606473594548545E-2</v>
      </c>
      <c r="L14" s="35">
        <f>Sheet1!K38</f>
        <v>2.2799999999999998</v>
      </c>
      <c r="M14" s="29"/>
      <c r="N14" s="35">
        <f>sheet!K40/sheet!K27</f>
        <v>0.87688610367486008</v>
      </c>
      <c r="O14" s="35">
        <f>sheet!K51/sheet!K27</f>
        <v>0.12311389632513994</v>
      </c>
      <c r="P14" s="35">
        <f>sheet!K40/sheet!K51</f>
        <v>7.1225599209290831</v>
      </c>
      <c r="Q14" s="34">
        <f>Sheet1!K24/Sheet1!K26</f>
        <v>-3.4572317262830481</v>
      </c>
      <c r="R14" s="34">
        <f>ABS(Sheet2!K20/(Sheet1!K26+Sheet2!K30))</f>
        <v>2.9257677445596908</v>
      </c>
      <c r="S14" s="34">
        <f>sheet!K40/Sheet1!K43</f>
        <v>5.0446272313615683</v>
      </c>
      <c r="T14" s="34">
        <f>Sheet2!K20/sheet!K40</f>
        <v>0.16636021971668113</v>
      </c>
      <c r="U14" s="12"/>
      <c r="V14" s="34">
        <f>ABS(Sheet1!K15/sheet!K15)</f>
        <v>15.347826086956522</v>
      </c>
      <c r="W14" s="34">
        <f>Sheet1!K12/sheet!K14</f>
        <v>6.8050433412135538</v>
      </c>
      <c r="X14" s="34">
        <f>Sheet1!K12/sheet!K27</f>
        <v>0.43783970146832157</v>
      </c>
      <c r="Y14" s="34">
        <f>Sheet1!K12/(sheet!K18-sheet!K35)</f>
        <v>-61.332386363636367</v>
      </c>
      <c r="Z14" s="12"/>
      <c r="AA14" s="36" t="str">
        <f>Sheet1!K43</f>
        <v>1,714,200</v>
      </c>
      <c r="AB14" s="36" t="str">
        <f>Sheet3!K17</f>
        <v>7.5x</v>
      </c>
      <c r="AC14" s="36" t="str">
        <f>Sheet3!K18</f>
        <v>12.5x</v>
      </c>
      <c r="AD14" s="36" t="str">
        <f>Sheet3!K20</f>
        <v>13.1x</v>
      </c>
      <c r="AE14" s="36" t="str">
        <f>Sheet3!K21</f>
        <v>1.9x</v>
      </c>
      <c r="AF14" s="36" t="str">
        <f>Sheet3!K22</f>
        <v>3.2x</v>
      </c>
      <c r="AG14" s="36" t="str">
        <f>Sheet3!K24</f>
        <v>14.6x</v>
      </c>
      <c r="AH14" s="36" t="str">
        <f>Sheet3!K25</f>
        <v>7.5x</v>
      </c>
      <c r="AI14" s="36">
        <f>Sheet3!K31</f>
        <v>0.8</v>
      </c>
      <c r="AK14" s="36">
        <f>Sheet3!K29</f>
        <v>4.7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1.0342135632339964</v>
      </c>
      <c r="C15" s="31">
        <f>(sheet!L18-sheet!L15)/sheet!L35</f>
        <v>0.93707148190889955</v>
      </c>
      <c r="D15" s="31">
        <f>sheet!L12/sheet!L35</f>
        <v>4.3920982961102438E-2</v>
      </c>
      <c r="E15" s="31">
        <f>Sheet2!L20/sheet!L35</f>
        <v>0.80279682302627109</v>
      </c>
      <c r="F15" s="31">
        <f>sheet!L18/sheet!L35</f>
        <v>1.0342135632339964</v>
      </c>
      <c r="G15" s="29"/>
      <c r="H15" s="32">
        <f>Sheet1!L33/sheet!L51</f>
        <v>0.41949521322889471</v>
      </c>
      <c r="I15" s="32">
        <f>Sheet1!L33/Sheet1!L12</f>
        <v>0.12699806780256456</v>
      </c>
      <c r="J15" s="32">
        <f>Sheet1!L12/sheet!L27</f>
        <v>0.42315339589333828</v>
      </c>
      <c r="K15" s="32">
        <f>Sheet1!L30/sheet!L27</f>
        <v>5.4668772647031495E-2</v>
      </c>
      <c r="L15" s="32">
        <f>Sheet1!L38</f>
        <v>2.38</v>
      </c>
      <c r="M15" s="29"/>
      <c r="N15" s="32">
        <f>sheet!L40/sheet!L27</f>
        <v>0.87189445321936265</v>
      </c>
      <c r="O15" s="32">
        <f>sheet!L51/sheet!L27</f>
        <v>0.12810554678063737</v>
      </c>
      <c r="P15" s="32">
        <f>sheet!L40/sheet!L51</f>
        <v>6.8060632434000583</v>
      </c>
      <c r="Q15" s="31">
        <f>Sheet1!L24/Sheet1!L26</f>
        <v>-3.3886861313868613</v>
      </c>
      <c r="R15" s="31">
        <f>ABS(Sheet2!L20/(Sheet1!L26+Sheet2!L30))</f>
        <v>0.61106805146488918</v>
      </c>
      <c r="S15" s="31">
        <f>sheet!L40/Sheet1!L43</f>
        <v>5.3520018250256642</v>
      </c>
      <c r="T15" s="31">
        <f>Sheet2!L20/sheet!L40</f>
        <v>0.12602033204748406</v>
      </c>
      <c r="V15" s="31">
        <f>ABS(Sheet1!L15/sheet!L15)</f>
        <v>13.250873515024459</v>
      </c>
      <c r="W15" s="31">
        <f>Sheet1!L12/sheet!L14</f>
        <v>6.1247982786444322</v>
      </c>
      <c r="X15" s="31">
        <f>Sheet1!L12/sheet!L27</f>
        <v>0.42315339589333828</v>
      </c>
      <c r="Y15" s="31">
        <f>Sheet1!L12/(sheet!L18-sheet!L35)</f>
        <v>90.365079365079367</v>
      </c>
      <c r="AA15" s="17" t="str">
        <f>Sheet1!L43</f>
        <v>1,753,400</v>
      </c>
      <c r="AB15" s="17" t="str">
        <f>Sheet3!L17</f>
        <v>7.2x</v>
      </c>
      <c r="AC15" s="17" t="str">
        <f>Sheet3!L18</f>
        <v>10.9x</v>
      </c>
      <c r="AD15" s="17" t="str">
        <f>Sheet3!L20</f>
        <v>15.0x</v>
      </c>
      <c r="AE15" s="17" t="str">
        <f>Sheet3!L21</f>
        <v>1.6x</v>
      </c>
      <c r="AF15" s="17" t="str">
        <f>Sheet3!L22</f>
        <v>2.9x</v>
      </c>
      <c r="AG15" s="17" t="str">
        <f>Sheet3!L24</f>
        <v>11.9x</v>
      </c>
      <c r="AH15" s="17" t="str">
        <f>Sheet3!L25</f>
        <v>5.5x</v>
      </c>
      <c r="AI15" s="17">
        <f>Sheet3!L31</f>
        <v>1.1000000000000001</v>
      </c>
      <c r="AK15" s="17">
        <f>Sheet3!L29</f>
        <v>5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0.71409973173425911</v>
      </c>
      <c r="C16" s="34">
        <f>(sheet!M18-sheet!M15)/sheet!M35</f>
        <v>0.63334385355846612</v>
      </c>
      <c r="D16" s="34">
        <f>sheet!M12/sheet!M35</f>
        <v>2.6037557203724159E-3</v>
      </c>
      <c r="E16" s="34">
        <f>Sheet2!M20/sheet!M35</f>
        <v>0.49814581032034083</v>
      </c>
      <c r="F16" s="34">
        <f>sheet!M18/sheet!M35</f>
        <v>0.71409973173425911</v>
      </c>
      <c r="G16" s="29"/>
      <c r="H16" s="35">
        <f>Sheet1!M33/sheet!M51</f>
        <v>0.40424671385237615</v>
      </c>
      <c r="I16" s="35">
        <f>Sheet1!M33/Sheet1!M12</f>
        <v>0.13232860389682033</v>
      </c>
      <c r="J16" s="35">
        <f>Sheet1!M12/sheet!M27</f>
        <v>0.42651972179609049</v>
      </c>
      <c r="K16" s="35">
        <f>Sheet1!M30/sheet!M27</f>
        <v>5.6158414350653628E-2</v>
      </c>
      <c r="L16" s="35">
        <f>Sheet1!M38</f>
        <v>2.5499999999999998</v>
      </c>
      <c r="M16" s="29"/>
      <c r="N16" s="35">
        <f>sheet!M40/sheet!M27</f>
        <v>0.86038041278834476</v>
      </c>
      <c r="O16" s="35">
        <f>sheet!M51/sheet!M27</f>
        <v>0.13961958721165521</v>
      </c>
      <c r="P16" s="35">
        <f>sheet!M40/sheet!M51</f>
        <v>6.1623188405797098</v>
      </c>
      <c r="Q16" s="34">
        <f>Sheet1!M24/Sheet1!M26</f>
        <v>-3.533938066937754</v>
      </c>
      <c r="R16" s="34">
        <f>ABS(Sheet2!M20/(Sheet1!M26+Sheet2!M30))</f>
        <v>2.0352998065764023</v>
      </c>
      <c r="S16" s="34">
        <f>sheet!M40/Sheet1!M43</f>
        <v>5.3642764933693226</v>
      </c>
      <c r="T16" s="34">
        <f>Sheet2!M20/sheet!M40</f>
        <v>0.1381237830624166</v>
      </c>
      <c r="U16" s="12"/>
      <c r="V16" s="34">
        <f>ABS(Sheet1!M15/sheet!M15)</f>
        <v>9.2843185148998533</v>
      </c>
      <c r="W16" s="34">
        <f>Sheet1!M12/sheet!M14</f>
        <v>6.1416181054343406</v>
      </c>
      <c r="X16" s="34">
        <f>Sheet1!M12/sheet!M27</f>
        <v>0.42651972179609049</v>
      </c>
      <c r="Y16" s="34">
        <f>Sheet1!M12/(sheet!M18-sheet!M35)</f>
        <v>-6.253484200358769</v>
      </c>
      <c r="Z16" s="12"/>
      <c r="AA16" s="36" t="str">
        <f>Sheet1!M43</f>
        <v>1,704,200</v>
      </c>
      <c r="AB16" s="36" t="str">
        <f>Sheet3!M17</f>
        <v>8.7x</v>
      </c>
      <c r="AC16" s="36" t="str">
        <f>Sheet3!M18</f>
        <v>12.9x</v>
      </c>
      <c r="AD16" s="36" t="str">
        <f>Sheet3!M20</f>
        <v>24.6x</v>
      </c>
      <c r="AE16" s="36" t="str">
        <f>Sheet3!M21</f>
        <v>1.8x</v>
      </c>
      <c r="AF16" s="36" t="str">
        <f>Sheet3!M22</f>
        <v>3.3x</v>
      </c>
      <c r="AG16" s="36" t="str">
        <f>Sheet3!M24</f>
        <v>13.5x</v>
      </c>
      <c r="AH16" s="36" t="str">
        <f>Sheet3!M25</f>
        <v>6.0x</v>
      </c>
      <c r="AI16" s="36">
        <f>Sheet3!M31</f>
        <v>1.2</v>
      </c>
      <c r="AK16" s="36">
        <f>Sheet3!M29</f>
        <v>4.2</v>
      </c>
      <c r="AL16" s="36">
        <f>Sheet3!M30</f>
        <v>6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2023-04-30T14:48:20Z</dcterms:created>
  <dcterms:modified xsi:type="dcterms:W3CDTF">2023-05-06T11:31:33Z</dcterms:modified>
  <cp:category/>
  <dc:identifier/>
  <cp:version/>
</cp:coreProperties>
</file>