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22" documentId="8_{7FF01A0B-6B57-4E53-A883-FBED7840EFCB}" xr6:coauthVersionLast="47" xr6:coauthVersionMax="47" xr10:uidLastSave="{B97D2A02-D1AF-48EB-97CF-80E5EEF982D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R13" i="5" l="1"/>
  <c r="Q13" i="5"/>
</calcChain>
</file>

<file path=xl/sharedStrings.xml><?xml version="1.0" encoding="utf-8"?>
<sst xmlns="http://schemas.openxmlformats.org/spreadsheetml/2006/main" count="1267" uniqueCount="849">
  <si>
    <t>Shopify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</si>
  <si>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</si>
  <si>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</si>
  <si>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</si>
  <si>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</si>
  <si>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</si>
  <si>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</si>
  <si>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</si>
  <si>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</si>
  <si>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</si>
  <si>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</si>
  <si>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</si>
  <si>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</si>
  <si>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</si>
  <si>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</si>
  <si>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</si>
  <si>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</si>
  <si>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</si>
  <si>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</si>
  <si>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</si>
  <si>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</si>
  <si>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</si>
  <si>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</si>
  <si>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</si>
  <si>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</si>
  <si>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</si>
  <si>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88,737.868</t>
  </si>
  <si>
    <t>48,584.511</t>
  </si>
  <si>
    <t>152,719.924</t>
  </si>
  <si>
    <t>112,814.337</t>
  </si>
  <si>
    <t>178,114.908</t>
  </si>
  <si>
    <t>560,574.081</t>
  </si>
  <si>
    <t>843,909.427</t>
  </si>
  <si>
    <t>3,440,110.895</t>
  </si>
  <si>
    <t>3,165,108.474</t>
  </si>
  <si>
    <t>2,233,107.646</t>
  </si>
  <si>
    <t>Short Term Investments</t>
  </si>
  <si>
    <t>20,710.924</t>
  </si>
  <si>
    <t>113,068.52</t>
  </si>
  <si>
    <t>418,261.574</t>
  </si>
  <si>
    <t>1,007,766.018</t>
  </si>
  <si>
    <t>2,141,088.518</t>
  </si>
  <si>
    <t>2,360,824.922</t>
  </si>
  <si>
    <t>4,699,996.285</t>
  </si>
  <si>
    <t>6,685,118.673</t>
  </si>
  <si>
    <t>4,654,560.568</t>
  </si>
  <si>
    <t>Accounts Receivable, Net</t>
  </si>
  <si>
    <t>1,200.467</t>
  </si>
  <si>
    <t>1,785.744</t>
  </si>
  <si>
    <t>3,851.644</t>
  </si>
  <si>
    <t>6,863.153</t>
  </si>
  <si>
    <t>18,466.864</t>
  </si>
  <si>
    <t>32,546.583</t>
  </si>
  <si>
    <t>53,613.354</t>
  </si>
  <si>
    <t>80,826.663</t>
  </si>
  <si>
    <t>160,768.551</t>
  </si>
  <si>
    <t>274,384.737</t>
  </si>
  <si>
    <t>Inventory</t>
  </si>
  <si>
    <t/>
  </si>
  <si>
    <t>Prepaid Expenses</t>
  </si>
  <si>
    <t>1,184.706</t>
  </si>
  <si>
    <t>4,528.735</t>
  </si>
  <si>
    <t>7,180.059</t>
  </si>
  <si>
    <t>9,100.798</t>
  </si>
  <si>
    <t>17,624.622</t>
  </si>
  <si>
    <t>27,060.532</t>
  </si>
  <si>
    <t>31,877.938</t>
  </si>
  <si>
    <t>63,124.073</t>
  </si>
  <si>
    <t>65,013.971</t>
  </si>
  <si>
    <t>Other Current Assets</t>
  </si>
  <si>
    <t>2,634.653</t>
  </si>
  <si>
    <t>6,927.575</t>
  </si>
  <si>
    <t>6,747.315</t>
  </si>
  <si>
    <t>22,756.771</t>
  </si>
  <si>
    <t>76,022.279</t>
  </si>
  <si>
    <t>154,320.544</t>
  </si>
  <si>
    <t>275,347.401</t>
  </si>
  <si>
    <t>498,582.508</t>
  </si>
  <si>
    <t>724,106.549</t>
  </si>
  <si>
    <t>964,970.997</t>
  </si>
  <si>
    <t>Total Current Assets</t>
  </si>
  <si>
    <t>93,488.742</t>
  </si>
  <si>
    <t>79,193.459</t>
  </si>
  <si>
    <t>280,916.138</t>
  </si>
  <si>
    <t>567,875.892</t>
  </si>
  <si>
    <t>1,289,470.868</t>
  </si>
  <si>
    <t>2,906,154.348</t>
  </si>
  <si>
    <t>3,560,755.636</t>
  </si>
  <si>
    <t>8,751,394.29</t>
  </si>
  <si>
    <t>10,798,226.32</t>
  </si>
  <si>
    <t>8,192,037.918</t>
  </si>
  <si>
    <t>Property Plant And Equipment, Net</t>
  </si>
  <si>
    <t>4,767.872</t>
  </si>
  <si>
    <t>25,162.545</t>
  </si>
  <si>
    <t>45,853.439</t>
  </si>
  <si>
    <t>61,392.388</t>
  </si>
  <si>
    <t>63,312.088</t>
  </si>
  <si>
    <t>84,099.148</t>
  </si>
  <si>
    <t>319,651.88</t>
  </si>
  <si>
    <t>269,087.564</t>
  </si>
  <si>
    <t>381,779.31</t>
  </si>
  <si>
    <t>657,973.666</t>
  </si>
  <si>
    <t>Real Estate Owned</t>
  </si>
  <si>
    <t>Capitalized / Purchased Software</t>
  </si>
  <si>
    <t>3,124.473</t>
  </si>
  <si>
    <t>7,660.277</t>
  </si>
  <si>
    <t>7,304.941</t>
  </si>
  <si>
    <t>9,523.214</t>
  </si>
  <si>
    <t>24,852.191</t>
  </si>
  <si>
    <t>15,754.579</t>
  </si>
  <si>
    <t>2,544.84</t>
  </si>
  <si>
    <t>Long-term Investments</t>
  </si>
  <si>
    <t>3,246.225</t>
  </si>
  <si>
    <t>220,706.339</t>
  </si>
  <si>
    <t>5,001,905.319</t>
  </si>
  <si>
    <t>2,644,887.167</t>
  </si>
  <si>
    <t>Goodwill</t>
  </si>
  <si>
    <t>2,520.98</t>
  </si>
  <si>
    <t>2,748.1</t>
  </si>
  <si>
    <t>3,292.49</t>
  </si>
  <si>
    <t>20,819.081</t>
  </si>
  <si>
    <t>25,542.329</t>
  </si>
  <si>
    <t>51,895.175</t>
  </si>
  <si>
    <t>404,953.584</t>
  </si>
  <si>
    <t>396,823.263</t>
  </si>
  <si>
    <t>450,840.352</t>
  </si>
  <si>
    <t>2,486,234.014</t>
  </si>
  <si>
    <t>Other Intangibles</t>
  </si>
  <si>
    <t>3,136.054</t>
  </si>
  <si>
    <t>8,083.458</t>
  </si>
  <si>
    <t>8,643.732</t>
  </si>
  <si>
    <t>21,636.24</t>
  </si>
  <si>
    <t>35,587.759</t>
  </si>
  <si>
    <t>217,214.004</t>
  </si>
  <si>
    <t>172,636.856</t>
  </si>
  <si>
    <t>175,132.347</t>
  </si>
  <si>
    <t>528,240.885</t>
  </si>
  <si>
    <t>Other Long-term Assets</t>
  </si>
  <si>
    <t>-3,124.473</t>
  </si>
  <si>
    <t>-7,660.277</t>
  </si>
  <si>
    <t>-7,304.941</t>
  </si>
  <si>
    <t>-9,523.214</t>
  </si>
  <si>
    <t>-24,852.191</t>
  </si>
  <si>
    <t>9,477.679</t>
  </si>
  <si>
    <t>64,482.428</t>
  </si>
  <si>
    <t>60,907.352</t>
  </si>
  <si>
    <t>55,270.947</t>
  </si>
  <si>
    <t>Total Assets</t>
  </si>
  <si>
    <t>101,761.34</t>
  </si>
  <si>
    <t>110,240.158</t>
  </si>
  <si>
    <t>338,145.526</t>
  </si>
  <si>
    <t>658,731.094</t>
  </si>
  <si>
    <t>1,399,961.525</t>
  </si>
  <si>
    <t>3,077,736.429</t>
  </si>
  <si>
    <t>4,531,053.587</t>
  </si>
  <si>
    <t>9,877,675.58</t>
  </si>
  <si>
    <t>16,869,047.699</t>
  </si>
  <si>
    <t>14,564,644.596</t>
  </si>
  <si>
    <t>Accounts Payable</t>
  </si>
  <si>
    <t>3,489.853</t>
  </si>
  <si>
    <t>9,479.961</t>
  </si>
  <si>
    <t>25,603.168</t>
  </si>
  <si>
    <t>46,084.24</t>
  </si>
  <si>
    <t>55,735.004</t>
  </si>
  <si>
    <t>83,633.69</t>
  </si>
  <si>
    <t>117,535.419</t>
  </si>
  <si>
    <t>214,682.702</t>
  </si>
  <si>
    <t>359,139.165</t>
  </si>
  <si>
    <t>492,537.223</t>
  </si>
  <si>
    <t>Accrued Expenses</t>
  </si>
  <si>
    <t>1,613.725</t>
  </si>
  <si>
    <t>3,151.108</t>
  </si>
  <si>
    <t>4,910.292</t>
  </si>
  <si>
    <t>8,496.022</t>
  </si>
  <si>
    <t>13,338.786</t>
  </si>
  <si>
    <t>26,337.289</t>
  </si>
  <si>
    <t>109,579.571</t>
  </si>
  <si>
    <t>147,585.451</t>
  </si>
  <si>
    <t>174,612.625</t>
  </si>
  <si>
    <t>156,015.658</t>
  </si>
  <si>
    <t>Short-term Borrowings</t>
  </si>
  <si>
    <t>Current Portion of LT Debt</t>
  </si>
  <si>
    <t>Current Portion of Capital Lease Obligations</t>
  </si>
  <si>
    <t>11,772.11</t>
  </si>
  <si>
    <t>12,789.093</t>
  </si>
  <si>
    <t>19,913.818</t>
  </si>
  <si>
    <t>24,589.086</t>
  </si>
  <si>
    <t>Other Current Liabilities</t>
  </si>
  <si>
    <t>5,563.579</t>
  </si>
  <si>
    <t>10,268.607</t>
  </si>
  <si>
    <t>21,152.133</t>
  </si>
  <si>
    <t>34,760.239</t>
  </si>
  <si>
    <t>50,049.991</t>
  </si>
  <si>
    <t>79,335.368</t>
  </si>
  <si>
    <t>171,931.762</t>
  </si>
  <si>
    <t>182,685.157</t>
  </si>
  <si>
    <t>334,961.352</t>
  </si>
  <si>
    <t>485,850.064</t>
  </si>
  <si>
    <t>Total Current Liabilities</t>
  </si>
  <si>
    <t>10,667.157</t>
  </si>
  <si>
    <t>22,899.676</t>
  </si>
  <si>
    <t>51,665.593</t>
  </si>
  <si>
    <t>89,340.5</t>
  </si>
  <si>
    <t>119,123.781</t>
  </si>
  <si>
    <t>189,306.346</t>
  </si>
  <si>
    <t>410,818.863</t>
  </si>
  <si>
    <t>557,742.403</t>
  </si>
  <si>
    <t>888,626.96</t>
  </si>
  <si>
    <t>1,158,992.032</t>
  </si>
  <si>
    <t>Long-term Debt</t>
  </si>
  <si>
    <t>964,504.539</t>
  </si>
  <si>
    <t>1,151,940.042</t>
  </si>
  <si>
    <t>1,236,578.782</t>
  </si>
  <si>
    <t>Capital Leases</t>
  </si>
  <si>
    <t>185,217.912</t>
  </si>
  <si>
    <t>184,292.223</t>
  </si>
  <si>
    <t>312,055.655</t>
  </si>
  <si>
    <t>629,769.533</t>
  </si>
  <si>
    <t>Other Non-current Liabilities</t>
  </si>
  <si>
    <t>8,902.084</t>
  </si>
  <si>
    <t>15,481.502</t>
  </si>
  <si>
    <t>18,195.211</t>
  </si>
  <si>
    <t>22,264.835</t>
  </si>
  <si>
    <t>34,573.578</t>
  </si>
  <si>
    <t>19,116.37</t>
  </si>
  <si>
    <t>26,728.455</t>
  </si>
  <si>
    <t>437,981.346</t>
  </si>
  <si>
    <t>384,260.488</t>
  </si>
  <si>
    <t>Total Liabilities</t>
  </si>
  <si>
    <t>11,055.981</t>
  </si>
  <si>
    <t>31,801.76</t>
  </si>
  <si>
    <t>67,147.095</t>
  </si>
  <si>
    <t>107,535.711</t>
  </si>
  <si>
    <t>141,388.616</t>
  </si>
  <si>
    <t>223,879.925</t>
  </si>
  <si>
    <t>615,153.145</t>
  </si>
  <si>
    <t>1,733,267.62</t>
  </si>
  <si>
    <t>2,790,604.004</t>
  </si>
  <si>
    <t>3,409,600.835</t>
  </si>
  <si>
    <t>Common Stock</t>
  </si>
  <si>
    <t>3,196.641</t>
  </si>
  <si>
    <t>4,695.974</t>
  </si>
  <si>
    <t>321,135.021</t>
  </si>
  <si>
    <t>629,103.113</t>
  </si>
  <si>
    <t>1,354,593.31</t>
  </si>
  <si>
    <t>3,024,708.321</t>
  </si>
  <si>
    <t>4,228,252.211</t>
  </si>
  <si>
    <t>7,781,143.501</t>
  </si>
  <si>
    <t>10,166,946.388</t>
  </si>
  <si>
    <t>11,843,585.556</t>
  </si>
  <si>
    <t>Additional Paid In Capital</t>
  </si>
  <si>
    <t>2,198.023</t>
  </si>
  <si>
    <t>6,583.628</t>
  </si>
  <si>
    <t>16,259.878</t>
  </si>
  <si>
    <t>36,268.225</t>
  </si>
  <si>
    <t>54,551.988</t>
  </si>
  <si>
    <t>102,107.329</t>
  </si>
  <si>
    <t>81,321.832</t>
  </si>
  <si>
    <t>332,656.395</t>
  </si>
  <si>
    <t>203,682.905</t>
  </si>
  <si>
    <t>40,897.414</t>
  </si>
  <si>
    <t>Retained Earnings</t>
  </si>
  <si>
    <t>-7,174.117</t>
  </si>
  <si>
    <t>-33,658.146</t>
  </si>
  <si>
    <t>-66,396.468</t>
  </si>
  <si>
    <t>-111,734.709</t>
  </si>
  <si>
    <t>-154,890.837</t>
  </si>
  <si>
    <t>-256,284.55</t>
  </si>
  <si>
    <t>-395,031.822</t>
  </si>
  <si>
    <t>19,448.94</t>
  </si>
  <si>
    <t>3,715,368.703</t>
  </si>
  <si>
    <t>-707,135.59</t>
  </si>
  <si>
    <t>Treasury Stock</t>
  </si>
  <si>
    <t>Other Common Equity Adj</t>
  </si>
  <si>
    <t>-2,441.247</t>
  </si>
  <si>
    <t>4,318.448</t>
  </si>
  <si>
    <t>-16,674.596</t>
  </si>
  <si>
    <t>1,358.221</t>
  </si>
  <si>
    <t>11,159.123</t>
  </si>
  <si>
    <t>-7,554.302</t>
  </si>
  <si>
    <t>-22,303.618</t>
  </si>
  <si>
    <t>Common Equity</t>
  </si>
  <si>
    <t>-1,779.453</t>
  </si>
  <si>
    <t>-22,378.545</t>
  </si>
  <si>
    <t>270,998.431</t>
  </si>
  <si>
    <t>551,195.382</t>
  </si>
  <si>
    <t>1,258,572.909</t>
  </si>
  <si>
    <t>2,853,856.505</t>
  </si>
  <si>
    <t>3,915,900.442</t>
  </si>
  <si>
    <t>8,144,407.96</t>
  </si>
  <si>
    <t>14,078,443.695</t>
  </si>
  <si>
    <t>11,155,043.762</t>
  </si>
  <si>
    <t>Total Preferred Equity</t>
  </si>
  <si>
    <t>92,484.812</t>
  </si>
  <si>
    <t>100,816.942</t>
  </si>
  <si>
    <t>Minority Interest, Total</t>
  </si>
  <si>
    <t>Other Equity</t>
  </si>
  <si>
    <t>Total Equity</t>
  </si>
  <si>
    <t>90,705.359</t>
  </si>
  <si>
    <t>78,438.397</t>
  </si>
  <si>
    <t>Total Liabilities And Equity</t>
  </si>
  <si>
    <t>Cash And Short Term Investments</t>
  </si>
  <si>
    <t>88,930.156</t>
  </si>
  <si>
    <t>69,295.435</t>
  </si>
  <si>
    <t>265,788.444</t>
  </si>
  <si>
    <t>531,075.91</t>
  </si>
  <si>
    <t>1,185,880.926</t>
  </si>
  <si>
    <t>2,701,662.6</t>
  </si>
  <si>
    <t>3,204,734.349</t>
  </si>
  <si>
    <t>8,140,107.18</t>
  </si>
  <si>
    <t>9,850,227.147</t>
  </si>
  <si>
    <t>6,887,668.213</t>
  </si>
  <si>
    <t>Total Debt</t>
  </si>
  <si>
    <t>196,990.022</t>
  </si>
  <si>
    <t>1,161,585.856</t>
  </si>
  <si>
    <t>1,483,909.516</t>
  </si>
  <si>
    <t>1,890,937.402</t>
  </si>
  <si>
    <t>Income Statement</t>
  </si>
  <si>
    <t>Revenue</t>
  </si>
  <si>
    <t>53,385.715</t>
  </si>
  <si>
    <t>121,618.195</t>
  </si>
  <si>
    <t>284,756.683</t>
  </si>
  <si>
    <t>522,800.111</t>
  </si>
  <si>
    <t>846,471.056</t>
  </si>
  <si>
    <t>1,464,936.12</t>
  </si>
  <si>
    <t>2,049,241.859</t>
  </si>
  <si>
    <t>3,727,542.938</t>
  </si>
  <si>
    <t>5,831,830.268</t>
  </si>
  <si>
    <t>7,581,935.863</t>
  </si>
  <si>
    <t>Revenue Growth (YoY)</t>
  </si>
  <si>
    <t>111.9%</t>
  </si>
  <si>
    <t>109.0%</t>
  </si>
  <si>
    <t>95.4%</t>
  </si>
  <si>
    <t>89.7%</t>
  </si>
  <si>
    <t>72.9%</t>
  </si>
  <si>
    <t>59.4%</t>
  </si>
  <si>
    <t>47.0%</t>
  </si>
  <si>
    <t>85.6%</t>
  </si>
  <si>
    <t>57.4%</t>
  </si>
  <si>
    <t>21.4%</t>
  </si>
  <si>
    <t>Cost of Revenues</t>
  </si>
  <si>
    <t>-14,355.671</t>
  </si>
  <si>
    <t>-50,055.26</t>
  </si>
  <si>
    <t>-127,617.635</t>
  </si>
  <si>
    <t>-241,486.035</t>
  </si>
  <si>
    <t>-368,420.787</t>
  </si>
  <si>
    <t>-651,043.591</t>
  </si>
  <si>
    <t>-925,213.08</t>
  </si>
  <si>
    <t>-1,766,082.06</t>
  </si>
  <si>
    <t>-2,694,349.245</t>
  </si>
  <si>
    <t>-3,852,996.443</t>
  </si>
  <si>
    <t>Gross Profit</t>
  </si>
  <si>
    <t>39,030.044</t>
  </si>
  <si>
    <t>71,562.936</t>
  </si>
  <si>
    <t>157,139.047</t>
  </si>
  <si>
    <t>281,314.076</t>
  </si>
  <si>
    <t>478,050.269</t>
  </si>
  <si>
    <t>813,892.53</t>
  </si>
  <si>
    <t>1,124,028.779</t>
  </si>
  <si>
    <t>1,961,460.878</t>
  </si>
  <si>
    <t>3,137,481.022</t>
  </si>
  <si>
    <t>3,728,939.42</t>
  </si>
  <si>
    <t>Gross Profit Margin</t>
  </si>
  <si>
    <t>73.1%</t>
  </si>
  <si>
    <t>58.8%</t>
  </si>
  <si>
    <t>55.2%</t>
  </si>
  <si>
    <t>53.8%</t>
  </si>
  <si>
    <t>56.5%</t>
  </si>
  <si>
    <t>55.6%</t>
  </si>
  <si>
    <t>54.9%</t>
  </si>
  <si>
    <t>52.6%</t>
  </si>
  <si>
    <t>49.2%</t>
  </si>
  <si>
    <t>R&amp;D Expenses</t>
  </si>
  <si>
    <t>-15,603.944</t>
  </si>
  <si>
    <t>-31,893.248</t>
  </si>
  <si>
    <t>-56,904.717</t>
  </si>
  <si>
    <t>-101,718.615</t>
  </si>
  <si>
    <t>-174,540.716</t>
  </si>
  <si>
    <t>-320,096</t>
  </si>
  <si>
    <t>-460,983.427</t>
  </si>
  <si>
    <t>-714,027.39</t>
  </si>
  <si>
    <t>-1,080,392.935</t>
  </si>
  <si>
    <t>-2,035,303.674</t>
  </si>
  <si>
    <t>Selling and Marketing Expense</t>
  </si>
  <si>
    <t>-24,807.168</t>
  </si>
  <si>
    <t>-53,188.997</t>
  </si>
  <si>
    <t>-97,292.873</t>
  </si>
  <si>
    <t>-172,849.133</t>
  </si>
  <si>
    <t>-282,621.341</t>
  </si>
  <si>
    <t>-474,932.506</t>
  </si>
  <si>
    <t>-613,979.31</t>
  </si>
  <si>
    <t>-758,792.398</t>
  </si>
  <si>
    <t>-1,132,791.265</t>
  </si>
  <si>
    <t>-1,649,312.839</t>
  </si>
  <si>
    <t>General &amp; Admin Expenses</t>
  </si>
  <si>
    <t>-4,222.881</t>
  </si>
  <si>
    <t>-10,867.329</t>
  </si>
  <si>
    <t>-28,024.321</t>
  </si>
  <si>
    <t>-57,492.838</t>
  </si>
  <si>
    <t>-82,938.081</t>
  </si>
  <si>
    <t>-144,892.627</t>
  </si>
  <si>
    <t>-199,662.315</t>
  </si>
  <si>
    <t>-263,623.793</t>
  </si>
  <si>
    <t>-405,547.416</t>
  </si>
  <si>
    <t>-694,231.093</t>
  </si>
  <si>
    <t>Other Inc / (Exp)</t>
  </si>
  <si>
    <t>-1,517.072</t>
  </si>
  <si>
    <t>-1,265.382</t>
  </si>
  <si>
    <t>1,208.538</t>
  </si>
  <si>
    <t>1,899.614</t>
  </si>
  <si>
    <t>-2,264.502</t>
  </si>
  <si>
    <t>26,181.454</t>
  </si>
  <si>
    <t>62,568.709</t>
  </si>
  <si>
    <t>3,437,622.276</t>
  </si>
  <si>
    <t>-4,357,662.35</t>
  </si>
  <si>
    <t>Operating Expenses</t>
  </si>
  <si>
    <t>-44,213.298</t>
  </si>
  <si>
    <t>-97,466.645</t>
  </si>
  <si>
    <t>-183,487.293</t>
  </si>
  <si>
    <t>-330,852.049</t>
  </si>
  <si>
    <t>-538,200.525</t>
  </si>
  <si>
    <t>-942,185.635</t>
  </si>
  <si>
    <t>-1,248,443.598</t>
  </si>
  <si>
    <t>-1,673,874.872</t>
  </si>
  <si>
    <t>818,890.66</t>
  </si>
  <si>
    <t>-8,736,509.956</t>
  </si>
  <si>
    <t>Operating Income</t>
  </si>
  <si>
    <t>-5,183.254</t>
  </si>
  <si>
    <t>-25,903.71</t>
  </si>
  <si>
    <t>-26,348.245</t>
  </si>
  <si>
    <t>-49,537.973</t>
  </si>
  <si>
    <t>-60,150.256</t>
  </si>
  <si>
    <t>-128,293.105</t>
  </si>
  <si>
    <t>-124,414.819</t>
  </si>
  <si>
    <t>287,586.006</t>
  </si>
  <si>
    <t>3,956,371.682</t>
  </si>
  <si>
    <t>-5,007,570.536</t>
  </si>
  <si>
    <t>Net Interest Expenses</t>
  </si>
  <si>
    <t>2,062.572</t>
  </si>
  <si>
    <t>9,868.942</t>
  </si>
  <si>
    <t>40,179.551</t>
  </si>
  <si>
    <t>18,257.955</t>
  </si>
  <si>
    <t>15,001.119</t>
  </si>
  <si>
    <t>102,415.486</t>
  </si>
  <si>
    <t>EBT, Incl. Unusual Items</t>
  </si>
  <si>
    <t>-5,138.635</t>
  </si>
  <si>
    <t>-25,837.7</t>
  </si>
  <si>
    <t>-26,070.749</t>
  </si>
  <si>
    <t>-47,475.401</t>
  </si>
  <si>
    <t>-50,281.314</t>
  </si>
  <si>
    <t>-88,113.554</t>
  </si>
  <si>
    <t>305,843.961</t>
  </si>
  <si>
    <t>3,971,372.802</t>
  </si>
  <si>
    <t>-4,905,155.05</t>
  </si>
  <si>
    <t>Earnings of Discontinued Ops.</t>
  </si>
  <si>
    <t>Income Tax Expense</t>
  </si>
  <si>
    <t>-37,691.269</t>
  </si>
  <si>
    <t>100,705.681</t>
  </si>
  <si>
    <t>-285,699.056</t>
  </si>
  <si>
    <t>219,922.098</t>
  </si>
  <si>
    <t>Net Income to Company</t>
  </si>
  <si>
    <t>-162,106.089</t>
  </si>
  <si>
    <t>406,549.642</t>
  </si>
  <si>
    <t>3,685,673.745</t>
  </si>
  <si>
    <t>-4,685,232.951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</si>
  <si>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</si>
  <si>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</si>
  <si>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</si>
  <si>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</si>
  <si>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</si>
  <si>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</si>
  <si>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</si>
  <si>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372,487.1</t>
  </si>
  <si>
    <t>389,402.52</t>
  </si>
  <si>
    <t>617,160.65</t>
  </si>
  <si>
    <t>839,885.97</t>
  </si>
  <si>
    <t>957,748.97</t>
  </si>
  <si>
    <t>1,056,718.39</t>
  </si>
  <si>
    <t>1,130,264.24</t>
  </si>
  <si>
    <t>1,195,697.05</t>
  </si>
  <si>
    <t>1,246,588.91</t>
  </si>
  <si>
    <t>1,266,268.155</t>
  </si>
  <si>
    <t>Weighted Average Diluted Shares Out.</t>
  </si>
  <si>
    <t>1,234,632.74</t>
  </si>
  <si>
    <t>1,273,647.35</t>
  </si>
  <si>
    <t>EBITDA</t>
  </si>
  <si>
    <t>-2,962.922</t>
  </si>
  <si>
    <t>-20,401.719</t>
  </si>
  <si>
    <t>-16,692.772</t>
  </si>
  <si>
    <t>-33,049.486</t>
  </si>
  <si>
    <t>-35,970.72</t>
  </si>
  <si>
    <t>-93,774.126</t>
  </si>
  <si>
    <t>-113,995.736</t>
  </si>
  <si>
    <t>298,579.715</t>
  </si>
  <si>
    <t>565,008.443</t>
  </si>
  <si>
    <t>-521,319.492</t>
  </si>
  <si>
    <t>EBIT</t>
  </si>
  <si>
    <t>-4,535.215</t>
  </si>
  <si>
    <t>-25,031.683</t>
  </si>
  <si>
    <t>-24,636.095</t>
  </si>
  <si>
    <t>-49,905.905</t>
  </si>
  <si>
    <t>-61,799.689</t>
  </si>
  <si>
    <t>-125,468.962</t>
  </si>
  <si>
    <t>-150,596.273</t>
  </si>
  <si>
    <t>220,923.922</t>
  </si>
  <si>
    <t>481,159.988</t>
  </si>
  <si>
    <t>-643,879.046</t>
  </si>
  <si>
    <t>Revenue (Reported)</t>
  </si>
  <si>
    <t>Operating Income (Reported)</t>
  </si>
  <si>
    <t>-183,277.968</t>
  </si>
  <si>
    <t>114,712.48</t>
  </si>
  <si>
    <t>339,707.133</t>
  </si>
  <si>
    <t>-1,113,351.731</t>
  </si>
  <si>
    <t>Operating Income (Adjusted)</t>
  </si>
  <si>
    <t>Cash Flow Statement</t>
  </si>
  <si>
    <t>Depreciation &amp; Amortization (CF)</t>
  </si>
  <si>
    <t>1,572.293</t>
  </si>
  <si>
    <t>4,629.964</t>
  </si>
  <si>
    <t>7,943.323</t>
  </si>
  <si>
    <t>16,856.419</t>
  </si>
  <si>
    <t>25,828.969</t>
  </si>
  <si>
    <t>31,694.836</t>
  </si>
  <si>
    <t>36,600.538</t>
  </si>
  <si>
    <t>77,655.793</t>
  </si>
  <si>
    <t>83,848.455</t>
  </si>
  <si>
    <t>122,559.554</t>
  </si>
  <si>
    <t>Amortization of Deferred Charges (CF)</t>
  </si>
  <si>
    <t>2,096.482</t>
  </si>
  <si>
    <t>1,898.747</t>
  </si>
  <si>
    <t>3,566.648</t>
  </si>
  <si>
    <t>5,230.603</t>
  </si>
  <si>
    <t>9,691.929</t>
  </si>
  <si>
    <t>22,631.262</t>
  </si>
  <si>
    <t>2,962.794</t>
  </si>
  <si>
    <t>3,180.429</t>
  </si>
  <si>
    <t>Stock-Based Comp</t>
  </si>
  <si>
    <t>1,876.128</t>
  </si>
  <si>
    <t>5,145.305</t>
  </si>
  <si>
    <t>11,319.062</t>
  </si>
  <si>
    <t>31,016.456</t>
  </si>
  <si>
    <t>61,807.232</t>
  </si>
  <si>
    <t>130,655.886</t>
  </si>
  <si>
    <t>314,211.395</t>
  </si>
  <si>
    <t>418,259.736</t>
  </si>
  <si>
    <t>743,510.811</t>
  </si>
  <si>
    <t>Change In Accounts Receivable</t>
  </si>
  <si>
    <t>-1,270.583</t>
  </si>
  <si>
    <t>-4,551.215</t>
  </si>
  <si>
    <t>1,631.676</t>
  </si>
  <si>
    <t>-3,163.684</t>
  </si>
  <si>
    <t>-16,389.986</t>
  </si>
  <si>
    <t>-44,565.232</t>
  </si>
  <si>
    <t>-72,950.467</t>
  </si>
  <si>
    <t>-37,085.953</t>
  </si>
  <si>
    <t>-91,425.519</t>
  </si>
  <si>
    <t>-141,518.916</t>
  </si>
  <si>
    <t>Change In Inventories</t>
  </si>
  <si>
    <t>Change in Other Net Operating Assets</t>
  </si>
  <si>
    <t>7,965.205</t>
  </si>
  <si>
    <t>-1,619.189</t>
  </si>
  <si>
    <t>-17,333.121</t>
  </si>
  <si>
    <t>-49,032.924</t>
  </si>
  <si>
    <t>-72,474.978</t>
  </si>
  <si>
    <t>-110,579.408</t>
  </si>
  <si>
    <t>-190,912.624</t>
  </si>
  <si>
    <t>-695,577.488</t>
  </si>
  <si>
    <t>-448,872.336</t>
  </si>
  <si>
    <t>Other Operating Activities</t>
  </si>
  <si>
    <t>4,668.01</t>
  </si>
  <si>
    <t>10,940.287</t>
  </si>
  <si>
    <t>26,560.53</t>
  </si>
  <si>
    <t>37,022.89</t>
  </si>
  <si>
    <t>34,434.434</t>
  </si>
  <si>
    <t>50,299.513</t>
  </si>
  <si>
    <t>391,036.368</t>
  </si>
  <si>
    <t>-52,324.455</t>
  </si>
  <si>
    <t>-2,726,319.093</t>
  </si>
  <si>
    <t>4,221,629.639</t>
  </si>
  <si>
    <t>Cash from Operations</t>
  </si>
  <si>
    <t>1,483.055</t>
  </si>
  <si>
    <t>21,861.135</t>
  </si>
  <si>
    <t>18,822.308</t>
  </si>
  <si>
    <t>9,933.058</t>
  </si>
  <si>
    <t>12,727.074</t>
  </si>
  <si>
    <t>91,692.871</t>
  </si>
  <si>
    <t>540,725.058</t>
  </si>
  <si>
    <t>677,422.631</t>
  </si>
  <si>
    <t>-184,743.77</t>
  </si>
  <si>
    <t>Capital Expenditures</t>
  </si>
  <si>
    <t>-3,677.89</t>
  </si>
  <si>
    <t>-23,824.974</t>
  </si>
  <si>
    <t>-22,928.107</t>
  </si>
  <si>
    <t>-31,922.86</t>
  </si>
  <si>
    <t>-25,197.859</t>
  </si>
  <si>
    <t>-38,151.191</t>
  </si>
  <si>
    <t>-73,700.994</t>
  </si>
  <si>
    <t>-53,101.904</t>
  </si>
  <si>
    <t>-64,222.95</t>
  </si>
  <si>
    <t>-67,721.871</t>
  </si>
  <si>
    <t>Cash Acquisitions</t>
  </si>
  <si>
    <t>-18,952.561</t>
  </si>
  <si>
    <t>-19,760.512</t>
  </si>
  <si>
    <t>-26,476.517</t>
  </si>
  <si>
    <t>-344,764.677</t>
  </si>
  <si>
    <t>-75,400.13</t>
  </si>
  <si>
    <t>-2,374,487.105</t>
  </si>
  <si>
    <t>Other Investing Activities</t>
  </si>
  <si>
    <t>-1,106.979</t>
  </si>
  <si>
    <t>-22,921.68</t>
  </si>
  <si>
    <t>-93,398.216</t>
  </si>
  <si>
    <t>-311,264.333</t>
  </si>
  <si>
    <t>-617,794.481</t>
  </si>
  <si>
    <t>-1,041,870.124</t>
  </si>
  <si>
    <t>-320,991.922</t>
  </si>
  <si>
    <t>-2,405,020.128</t>
  </si>
  <si>
    <t>-2,868,786.101</t>
  </si>
  <si>
    <t>1,469,305.186</t>
  </si>
  <si>
    <t>Cash from Investing</t>
  </si>
  <si>
    <t>-5,664.504</t>
  </si>
  <si>
    <t>-46,746.654</t>
  </si>
  <si>
    <t>-116,326.323</t>
  </si>
  <si>
    <t>-362,139.755</t>
  </si>
  <si>
    <t>-662,752.852</t>
  </si>
  <si>
    <t>-1,106,497.832</t>
  </si>
  <si>
    <t>-739,457.593</t>
  </si>
  <si>
    <t>-2,458,122.032</t>
  </si>
  <si>
    <t>-3,008,409.181</t>
  </si>
  <si>
    <t>-972,903.79</t>
  </si>
  <si>
    <t>Dividends Paid (Ex Special Dividends)</t>
  </si>
  <si>
    <t>Special Dividend Paid</t>
  </si>
  <si>
    <t>Long-Term Debt Issued</t>
  </si>
  <si>
    <t>1,155,293.739</t>
  </si>
  <si>
    <t>Long-Term Debt Repaid</t>
  </si>
  <si>
    <t>Repurchase of Common Stock</t>
  </si>
  <si>
    <t>Other Financing Activities</t>
  </si>
  <si>
    <t>74,421.505</t>
  </si>
  <si>
    <t>191,271.055</t>
  </si>
  <si>
    <t>306,948.51</t>
  </si>
  <si>
    <t>722,671.785</t>
  </si>
  <si>
    <t>1,463,506.986</t>
  </si>
  <si>
    <t>956,144.41</t>
  </si>
  <si>
    <t>3,371,149.548</t>
  </si>
  <si>
    <t>2,086,173.542</t>
  </si>
  <si>
    <t>23,760.469</t>
  </si>
  <si>
    <t>Cash from Financing</t>
  </si>
  <si>
    <t>4,526,443.287</t>
  </si>
  <si>
    <t>Beginning Cash (CF)</t>
  </si>
  <si>
    <t>17,597.621</t>
  </si>
  <si>
    <t>Foreign Exchange Rate Adjustments</t>
  </si>
  <si>
    <t>-2,294.892</t>
  </si>
  <si>
    <t>1,379.076</t>
  </si>
  <si>
    <t>2,642.613</t>
  </si>
  <si>
    <t>-2,548.418</t>
  </si>
  <si>
    <t>2,261.97</t>
  </si>
  <si>
    <t>4,098.465</t>
  </si>
  <si>
    <t>-8,858.033</t>
  </si>
  <si>
    <t>-21,931.282</t>
  </si>
  <si>
    <t>Additions / Reductions</t>
  </si>
  <si>
    <t>71,398.401</t>
  </si>
  <si>
    <t>-39,517.577</t>
  </si>
  <si>
    <t>106,430.305</t>
  </si>
  <si>
    <t>-41,284.663</t>
  </si>
  <si>
    <t>62,657.958</t>
  </si>
  <si>
    <t>385,007.591</t>
  </si>
  <si>
    <t>281,073.376</t>
  </si>
  <si>
    <t>2,592,103.003</t>
  </si>
  <si>
    <t>-266,144.388</t>
  </si>
  <si>
    <t>-910,069.546</t>
  </si>
  <si>
    <t>Ending Cash (CF)</t>
  </si>
  <si>
    <t>Levered Free Cash Flow</t>
  </si>
  <si>
    <t>-2,194.836</t>
  </si>
  <si>
    <t>-24,752.588</t>
  </si>
  <si>
    <t>-1,066.972</t>
  </si>
  <si>
    <t>-13,100.552</t>
  </si>
  <si>
    <t>-15,264.801</t>
  </si>
  <si>
    <t>-25,424.117</t>
  </si>
  <si>
    <t>17,991.877</t>
  </si>
  <si>
    <t>487,623.155</t>
  </si>
  <si>
    <t>613,199.681</t>
  </si>
  <si>
    <t>-252,465.641</t>
  </si>
  <si>
    <t>Cash Interest Paid</t>
  </si>
  <si>
    <t>1,627.45</t>
  </si>
  <si>
    <t>1,557.043</t>
  </si>
  <si>
    <t>Valuation Ratios</t>
  </si>
  <si>
    <t>Price Close (Split Adjusted)</t>
  </si>
  <si>
    <t>Market Cap</t>
  </si>
  <si>
    <t>2,742,247.145</t>
  </si>
  <si>
    <t>5,121,033.511</t>
  </si>
  <si>
    <t>12,682,022.388</t>
  </si>
  <si>
    <t>20,850,973.304</t>
  </si>
  <si>
    <t>59,842,724.547</t>
  </si>
  <si>
    <t>176,685,069.691</t>
  </si>
  <si>
    <t>218,764,506.159</t>
  </si>
  <si>
    <t>59,782,604.973</t>
  </si>
  <si>
    <t>Total Enterprise Value (TEV)</t>
  </si>
  <si>
    <t>2,476,571.088</t>
  </si>
  <si>
    <t>4,583,520.122</t>
  </si>
  <si>
    <t>11,517,161.678</t>
  </si>
  <si>
    <t>18,696,727.743</t>
  </si>
  <si>
    <t>56,523,575.05</t>
  </si>
  <si>
    <t>170,045,358.185</t>
  </si>
  <si>
    <t>210,648,107.709</t>
  </si>
  <si>
    <t>54,850,770.339</t>
  </si>
  <si>
    <t>Enterprise Value (EV)</t>
  </si>
  <si>
    <t>NA</t>
  </si>
  <si>
    <t>2,470,264.991</t>
  </si>
  <si>
    <t>169,828,410.575</t>
  </si>
  <si>
    <t>205,027,104.941</t>
  </si>
  <si>
    <t>85,303,065.413</t>
  </si>
  <si>
    <t>EV/EBITDA</t>
  </si>
  <si>
    <t>-176.9x</t>
  </si>
  <si>
    <t>-141.3x</t>
  </si>
  <si>
    <t>-271.8x</t>
  </si>
  <si>
    <t>-219.3x</t>
  </si>
  <si>
    <t>-550.8x</t>
  </si>
  <si>
    <t>1,581.4x</t>
  </si>
  <si>
    <t>314.0x</t>
  </si>
  <si>
    <t>-163.6x</t>
  </si>
  <si>
    <t>EV / EBIT</t>
  </si>
  <si>
    <t>-113.2x</t>
  </si>
  <si>
    <t>-99.3x</t>
  </si>
  <si>
    <t>-175.0x</t>
  </si>
  <si>
    <t>-154.6x</t>
  </si>
  <si>
    <t>-418.6x</t>
  </si>
  <si>
    <t>4,944.4x</t>
  </si>
  <si>
    <t>349.8x</t>
  </si>
  <si>
    <t>-132.5x</t>
  </si>
  <si>
    <t>EV / LTM EBITDA - CAPEX</t>
  </si>
  <si>
    <t>-57.7x</t>
  </si>
  <si>
    <t>-76.5x</t>
  </si>
  <si>
    <t>-178.1x</t>
  </si>
  <si>
    <t>-146.2x</t>
  </si>
  <si>
    <t>-335.1x</t>
  </si>
  <si>
    <t>3,747.1x</t>
  </si>
  <si>
    <t>334.1x</t>
  </si>
  <si>
    <t>-144.8x</t>
  </si>
  <si>
    <t>EV / Free Cash Flow</t>
  </si>
  <si>
    <t>NM</t>
  </si>
  <si>
    <t>-205.5x</t>
  </si>
  <si>
    <t>-136.5x</t>
  </si>
  <si>
    <t>-127.5x</t>
  </si>
  <si>
    <t>-136.8x</t>
  </si>
  <si>
    <t>-468.8x</t>
  </si>
  <si>
    <t>-1,195.9x</t>
  </si>
  <si>
    <t>520.3x</t>
  </si>
  <si>
    <t>-150.6x</t>
  </si>
  <si>
    <t>EV / Invested Capital</t>
  </si>
  <si>
    <t>9.0x</t>
  </si>
  <si>
    <t>8.3x</t>
  </si>
  <si>
    <t>9.3x</t>
  </si>
  <si>
    <t>8.2x</t>
  </si>
  <si>
    <t>14.9x</t>
  </si>
  <si>
    <t>18.9x</t>
  </si>
  <si>
    <t>13.4x</t>
  </si>
  <si>
    <t>6.7x</t>
  </si>
  <si>
    <t>EV / Revenue</t>
  </si>
  <si>
    <t>10.5x</t>
  </si>
  <si>
    <t>10.4x</t>
  </si>
  <si>
    <t>15.8x</t>
  </si>
  <si>
    <t>14.4x</t>
  </si>
  <si>
    <t>30.7x</t>
  </si>
  <si>
    <t>54.3x</t>
  </si>
  <si>
    <t>38.5x</t>
  </si>
  <si>
    <t>11.3x</t>
  </si>
  <si>
    <t>P/E Ratio</t>
  </si>
  <si>
    <t>-114.4x</t>
  </si>
  <si>
    <t>-116.3x</t>
  </si>
  <si>
    <t>-219.9x</t>
  </si>
  <si>
    <t>-231.4x</t>
  </si>
  <si>
    <t>-362.5x</t>
  </si>
  <si>
    <t>707.0x</t>
  </si>
  <si>
    <t>50.7x</t>
  </si>
  <si>
    <t>-19.8x</t>
  </si>
  <si>
    <t>Price/Book</t>
  </si>
  <si>
    <t>10.0x</t>
  </si>
  <si>
    <t>10.2x</t>
  </si>
  <si>
    <t>9.1x</t>
  </si>
  <si>
    <t>16.3x</t>
  </si>
  <si>
    <t>22.5x</t>
  </si>
  <si>
    <t>15.2x</t>
  </si>
  <si>
    <t>Price / Operating Cash Flow</t>
  </si>
  <si>
    <t>130.3x</t>
  </si>
  <si>
    <t>311.1x</t>
  </si>
  <si>
    <t>-2,303.6x</t>
  </si>
  <si>
    <t>801.4x</t>
  </si>
  <si>
    <t>1,707.9x</t>
  </si>
  <si>
    <t>597.3x</t>
  </si>
  <si>
    <t>353.5x</t>
  </si>
  <si>
    <t>-503.1x</t>
  </si>
  <si>
    <t>Price / LTM Sales</t>
  </si>
  <si>
    <t>11.6x</t>
  </si>
  <si>
    <t>17.4x</t>
  </si>
  <si>
    <t>16.0x</t>
  </si>
  <si>
    <t>32.5x</t>
  </si>
  <si>
    <t>56.5x</t>
  </si>
  <si>
    <t>41.1x</t>
  </si>
  <si>
    <t>12.3x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</si>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</sst>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DB441C1-35C9-208E-8186-0FC8AE5DFA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2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>
        <v>192.28700000000001</v>
      </c>
      <c r="E13" s="3" t="s">
        <v>37</v>
      </c>
      <c r="F13" s="3" t="s">
        <v>38</v>
      </c>
      <c r="G13" s="3" t="s">
        <v>39</v>
      </c>
      <c r="H13" s="3" t="s">
        <v>40</v>
      </c>
      <c r="I13" s="3" t="s">
        <v>41</v>
      </c>
      <c r="J13" s="3" t="s">
        <v>42</v>
      </c>
      <c r="K13" s="3" t="s">
        <v>43</v>
      </c>
      <c r="L13" s="3" t="s">
        <v>44</v>
      </c>
      <c r="M13" s="3" t="s">
        <v>45</v>
      </c>
    </row>
    <row r="14" spans="3:13" ht="12.75" x14ac:dyDescent="0.2">
      <c r="C14" s="3" t="s">
        <v>46</v>
      </c>
      <c r="D14" s="3" t="s">
        <v>47</v>
      </c>
      <c r="E14" s="3" t="s">
        <v>48</v>
      </c>
      <c r="F14" s="3" t="s">
        <v>49</v>
      </c>
      <c r="G14" s="3" t="s">
        <v>50</v>
      </c>
      <c r="H14" s="3" t="s">
        <v>51</v>
      </c>
      <c r="I14" s="3" t="s">
        <v>52</v>
      </c>
      <c r="J14" s="3" t="s">
        <v>53</v>
      </c>
      <c r="K14" s="3" t="s">
        <v>54</v>
      </c>
      <c r="L14" s="3" t="s">
        <v>55</v>
      </c>
      <c r="M14" s="3" t="s">
        <v>56</v>
      </c>
    </row>
    <row r="15" spans="3:13" ht="12.75" x14ac:dyDescent="0.2">
      <c r="C15" s="3" t="s">
        <v>57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3:13" ht="12.75" x14ac:dyDescent="0.2">
      <c r="C16" s="3" t="s">
        <v>59</v>
      </c>
      <c r="D16" s="3">
        <v>723.46699999999998</v>
      </c>
      <c r="E16" s="3" t="s">
        <v>60</v>
      </c>
      <c r="F16" s="3" t="s">
        <v>61</v>
      </c>
      <c r="G16" s="3" t="s">
        <v>62</v>
      </c>
      <c r="H16" s="3" t="s">
        <v>63</v>
      </c>
      <c r="I16" s="3" t="s">
        <v>64</v>
      </c>
      <c r="J16" s="3" t="s">
        <v>65</v>
      </c>
      <c r="K16" s="3" t="s">
        <v>66</v>
      </c>
      <c r="L16" s="3" t="s">
        <v>67</v>
      </c>
      <c r="M16" s="3" t="s">
        <v>68</v>
      </c>
    </row>
    <row r="17" spans="3:13" ht="12.75" x14ac:dyDescent="0.2">
      <c r="C17" s="3" t="s">
        <v>69</v>
      </c>
      <c r="D17" s="3" t="s">
        <v>70</v>
      </c>
      <c r="E17" s="3" t="s">
        <v>71</v>
      </c>
      <c r="F17" s="3" t="s">
        <v>72</v>
      </c>
      <c r="G17" s="3" t="s">
        <v>73</v>
      </c>
      <c r="H17" s="3" t="s">
        <v>74</v>
      </c>
      <c r="I17" s="3" t="s">
        <v>75</v>
      </c>
      <c r="J17" s="3" t="s">
        <v>76</v>
      </c>
      <c r="K17" s="3" t="s">
        <v>77</v>
      </c>
      <c r="L17" s="3" t="s">
        <v>78</v>
      </c>
      <c r="M17" s="3" t="s">
        <v>79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58</v>
      </c>
      <c r="E21" s="3" t="s">
        <v>58</v>
      </c>
      <c r="F21" s="3" t="s">
        <v>58</v>
      </c>
      <c r="G21" s="3" t="s">
        <v>58</v>
      </c>
      <c r="H21" s="3" t="s">
        <v>58</v>
      </c>
      <c r="I21" s="3" t="s">
        <v>58</v>
      </c>
      <c r="J21" s="3" t="s">
        <v>58</v>
      </c>
      <c r="K21" s="3" t="s">
        <v>58</v>
      </c>
      <c r="L21" s="3" t="s">
        <v>58</v>
      </c>
      <c r="M21" s="3" t="s">
        <v>58</v>
      </c>
    </row>
    <row r="22" spans="3:13" ht="12.75" x14ac:dyDescent="0.2">
      <c r="C22" s="3" t="s">
        <v>103</v>
      </c>
      <c r="D22" s="3">
        <v>945.5</v>
      </c>
      <c r="E22" s="3" t="s">
        <v>104</v>
      </c>
      <c r="F22" s="3" t="s">
        <v>105</v>
      </c>
      <c r="G22" s="3" t="s">
        <v>106</v>
      </c>
      <c r="H22" s="3" t="s">
        <v>107</v>
      </c>
      <c r="I22" s="3" t="s">
        <v>108</v>
      </c>
      <c r="J22" s="3" t="s">
        <v>109</v>
      </c>
      <c r="K22" s="3" t="s">
        <v>110</v>
      </c>
      <c r="L22" s="3">
        <v>256.7</v>
      </c>
      <c r="M22" s="3">
        <v>0</v>
      </c>
    </row>
    <row r="23" spans="3:13" ht="12.75" x14ac:dyDescent="0.2">
      <c r="C23" s="3" t="s">
        <v>111</v>
      </c>
      <c r="D23" s="3" t="s">
        <v>58</v>
      </c>
      <c r="E23" s="3" t="s">
        <v>58</v>
      </c>
      <c r="F23" s="3" t="s">
        <v>58</v>
      </c>
      <c r="G23" s="3" t="s">
        <v>58</v>
      </c>
      <c r="H23" s="3" t="s">
        <v>58</v>
      </c>
      <c r="I23" s="3" t="s">
        <v>58</v>
      </c>
      <c r="J23" s="3" t="s">
        <v>112</v>
      </c>
      <c r="K23" s="3" t="s">
        <v>113</v>
      </c>
      <c r="L23" s="3" t="s">
        <v>114</v>
      </c>
      <c r="M23" s="3" t="s">
        <v>115</v>
      </c>
    </row>
    <row r="24" spans="3:13" ht="12.75" x14ac:dyDescent="0.2">
      <c r="C24" s="3" t="s">
        <v>116</v>
      </c>
      <c r="D24" s="3" t="s">
        <v>117</v>
      </c>
      <c r="E24" s="3" t="s">
        <v>118</v>
      </c>
      <c r="F24" s="3" t="s">
        <v>119</v>
      </c>
      <c r="G24" s="3" t="s">
        <v>120</v>
      </c>
      <c r="H24" s="3" t="s">
        <v>121</v>
      </c>
      <c r="I24" s="3" t="s">
        <v>122</v>
      </c>
      <c r="J24" s="3" t="s">
        <v>123</v>
      </c>
      <c r="K24" s="3" t="s">
        <v>124</v>
      </c>
      <c r="L24" s="3" t="s">
        <v>125</v>
      </c>
      <c r="M24" s="3" t="s">
        <v>126</v>
      </c>
    </row>
    <row r="25" spans="3:13" ht="12.75" x14ac:dyDescent="0.2">
      <c r="C25" s="3" t="s">
        <v>127</v>
      </c>
      <c r="D25" s="3">
        <v>983.745</v>
      </c>
      <c r="E25" s="3" t="s">
        <v>128</v>
      </c>
      <c r="F25" s="3" t="s">
        <v>129</v>
      </c>
      <c r="G25" s="3" t="s">
        <v>130</v>
      </c>
      <c r="H25" s="3" t="s">
        <v>131</v>
      </c>
      <c r="I25" s="3" t="s">
        <v>132</v>
      </c>
      <c r="J25" s="3" t="s">
        <v>133</v>
      </c>
      <c r="K25" s="3" t="s">
        <v>134</v>
      </c>
      <c r="L25" s="3" t="s">
        <v>135</v>
      </c>
      <c r="M25" s="3" t="s">
        <v>136</v>
      </c>
    </row>
    <row r="26" spans="3:13" ht="12.75" x14ac:dyDescent="0.2">
      <c r="C26" s="3" t="s">
        <v>137</v>
      </c>
      <c r="D26" s="3">
        <v>-945.5</v>
      </c>
      <c r="E26" s="3" t="s">
        <v>138</v>
      </c>
      <c r="F26" s="3" t="s">
        <v>139</v>
      </c>
      <c r="G26" s="3" t="s">
        <v>140</v>
      </c>
      <c r="H26" s="3" t="s">
        <v>141</v>
      </c>
      <c r="I26" s="3" t="s">
        <v>142</v>
      </c>
      <c r="J26" s="3" t="s">
        <v>143</v>
      </c>
      <c r="K26" s="3" t="s">
        <v>144</v>
      </c>
      <c r="L26" s="3" t="s">
        <v>145</v>
      </c>
      <c r="M26" s="3" t="s">
        <v>146</v>
      </c>
    </row>
    <row r="27" spans="3:13" ht="12.75" x14ac:dyDescent="0.2">
      <c r="C27" s="3" t="s">
        <v>147</v>
      </c>
      <c r="D27" s="3" t="s">
        <v>148</v>
      </c>
      <c r="E27" s="3" t="s">
        <v>149</v>
      </c>
      <c r="F27" s="3" t="s">
        <v>150</v>
      </c>
      <c r="G27" s="3" t="s">
        <v>151</v>
      </c>
      <c r="H27" s="3" t="s">
        <v>152</v>
      </c>
      <c r="I27" s="3" t="s">
        <v>153</v>
      </c>
      <c r="J27" s="3" t="s">
        <v>154</v>
      </c>
      <c r="K27" s="3" t="s">
        <v>155</v>
      </c>
      <c r="L27" s="3" t="s">
        <v>156</v>
      </c>
      <c r="M27" s="3" t="s">
        <v>157</v>
      </c>
    </row>
    <row r="28" spans="3:13" ht="12.75" x14ac:dyDescent="0.2"/>
    <row r="29" spans="3:13" ht="12.75" x14ac:dyDescent="0.2">
      <c r="C29" s="3" t="s">
        <v>158</v>
      </c>
      <c r="D29" s="3" t="s">
        <v>159</v>
      </c>
      <c r="E29" s="3" t="s">
        <v>160</v>
      </c>
      <c r="F29" s="3" t="s">
        <v>161</v>
      </c>
      <c r="G29" s="3" t="s">
        <v>162</v>
      </c>
      <c r="H29" s="3" t="s">
        <v>163</v>
      </c>
      <c r="I29" s="3" t="s">
        <v>164</v>
      </c>
      <c r="J29" s="3" t="s">
        <v>165</v>
      </c>
      <c r="K29" s="3" t="s">
        <v>166</v>
      </c>
      <c r="L29" s="3" t="s">
        <v>167</v>
      </c>
      <c r="M29" s="3" t="s">
        <v>168</v>
      </c>
    </row>
    <row r="30" spans="3:13" ht="12.75" x14ac:dyDescent="0.2">
      <c r="C30" s="3" t="s">
        <v>169</v>
      </c>
      <c r="D30" s="3" t="s">
        <v>170</v>
      </c>
      <c r="E30" s="3" t="s">
        <v>171</v>
      </c>
      <c r="F30" s="3" t="s">
        <v>172</v>
      </c>
      <c r="G30" s="3" t="s">
        <v>173</v>
      </c>
      <c r="H30" s="3" t="s">
        <v>174</v>
      </c>
      <c r="I30" s="3" t="s">
        <v>175</v>
      </c>
      <c r="J30" s="3" t="s">
        <v>176</v>
      </c>
      <c r="K30" s="3" t="s">
        <v>177</v>
      </c>
      <c r="L30" s="3" t="s">
        <v>178</v>
      </c>
      <c r="M30" s="3" t="s">
        <v>179</v>
      </c>
    </row>
    <row r="31" spans="3:13" ht="12.75" x14ac:dyDescent="0.2">
      <c r="C31" s="3" t="s">
        <v>180</v>
      </c>
      <c r="D31" s="3" t="s">
        <v>58</v>
      </c>
      <c r="E31" s="3" t="s">
        <v>58</v>
      </c>
      <c r="F31" s="3" t="s">
        <v>58</v>
      </c>
      <c r="G31" s="3" t="s">
        <v>58</v>
      </c>
      <c r="H31" s="3" t="s">
        <v>58</v>
      </c>
      <c r="I31" s="3" t="s">
        <v>58</v>
      </c>
      <c r="J31" s="3" t="s">
        <v>58</v>
      </c>
      <c r="K31" s="3" t="s">
        <v>58</v>
      </c>
      <c r="L31" s="3" t="s">
        <v>58</v>
      </c>
      <c r="M31" s="3" t="s">
        <v>58</v>
      </c>
    </row>
    <row r="32" spans="3:13" ht="12.75" x14ac:dyDescent="0.2">
      <c r="C32" s="3" t="s">
        <v>181</v>
      </c>
      <c r="D32" s="3" t="s">
        <v>58</v>
      </c>
      <c r="E32" s="3" t="s">
        <v>58</v>
      </c>
      <c r="F32" s="3" t="s">
        <v>58</v>
      </c>
      <c r="G32" s="3" t="s">
        <v>58</v>
      </c>
      <c r="H32" s="3" t="s">
        <v>58</v>
      </c>
      <c r="I32" s="3" t="s">
        <v>58</v>
      </c>
      <c r="J32" s="3" t="s">
        <v>58</v>
      </c>
      <c r="K32" s="3" t="s">
        <v>58</v>
      </c>
      <c r="L32" s="3" t="s">
        <v>58</v>
      </c>
      <c r="M32" s="3" t="s">
        <v>58</v>
      </c>
    </row>
    <row r="33" spans="3:13" ht="12.75" x14ac:dyDescent="0.2">
      <c r="C33" s="3" t="s">
        <v>182</v>
      </c>
      <c r="D33" s="3" t="s">
        <v>58</v>
      </c>
      <c r="E33" s="3" t="s">
        <v>58</v>
      </c>
      <c r="F33" s="3" t="s">
        <v>58</v>
      </c>
      <c r="G33" s="3" t="s">
        <v>58</v>
      </c>
      <c r="H33" s="3" t="s">
        <v>58</v>
      </c>
      <c r="I33" s="3" t="s">
        <v>58</v>
      </c>
      <c r="J33" s="3" t="s">
        <v>183</v>
      </c>
      <c r="K33" s="3" t="s">
        <v>184</v>
      </c>
      <c r="L33" s="3" t="s">
        <v>185</v>
      </c>
      <c r="M33" s="3" t="s">
        <v>186</v>
      </c>
    </row>
    <row r="34" spans="3:13" ht="12.75" x14ac:dyDescent="0.2">
      <c r="C34" s="3" t="s">
        <v>187</v>
      </c>
      <c r="D34" s="3" t="s">
        <v>188</v>
      </c>
      <c r="E34" s="3" t="s">
        <v>189</v>
      </c>
      <c r="F34" s="3" t="s">
        <v>190</v>
      </c>
      <c r="G34" s="3" t="s">
        <v>191</v>
      </c>
      <c r="H34" s="3" t="s">
        <v>192</v>
      </c>
      <c r="I34" s="3" t="s">
        <v>193</v>
      </c>
      <c r="J34" s="3" t="s">
        <v>194</v>
      </c>
      <c r="K34" s="3" t="s">
        <v>195</v>
      </c>
      <c r="L34" s="3" t="s">
        <v>196</v>
      </c>
      <c r="M34" s="3" t="s">
        <v>197</v>
      </c>
    </row>
    <row r="35" spans="3:13" ht="12.75" x14ac:dyDescent="0.2">
      <c r="C35" s="3" t="s">
        <v>198</v>
      </c>
      <c r="D35" s="3" t="s">
        <v>199</v>
      </c>
      <c r="E35" s="3" t="s">
        <v>200</v>
      </c>
      <c r="F35" s="3" t="s">
        <v>201</v>
      </c>
      <c r="G35" s="3" t="s">
        <v>202</v>
      </c>
      <c r="H35" s="3" t="s">
        <v>203</v>
      </c>
      <c r="I35" s="3" t="s">
        <v>204</v>
      </c>
      <c r="J35" s="3" t="s">
        <v>205</v>
      </c>
      <c r="K35" s="3" t="s">
        <v>206</v>
      </c>
      <c r="L35" s="3" t="s">
        <v>207</v>
      </c>
      <c r="M35" s="3" t="s">
        <v>208</v>
      </c>
    </row>
    <row r="36" spans="3:13" ht="12.75" x14ac:dyDescent="0.2"/>
    <row r="37" spans="3:13" ht="12.75" x14ac:dyDescent="0.2">
      <c r="C37" s="3" t="s">
        <v>209</v>
      </c>
      <c r="D37" s="3" t="s">
        <v>58</v>
      </c>
      <c r="E37" s="3" t="s">
        <v>58</v>
      </c>
      <c r="F37" s="3" t="s">
        <v>58</v>
      </c>
      <c r="G37" s="3" t="s">
        <v>58</v>
      </c>
      <c r="H37" s="3" t="s">
        <v>58</v>
      </c>
      <c r="I37" s="3" t="s">
        <v>58</v>
      </c>
      <c r="J37" s="3" t="s">
        <v>58</v>
      </c>
      <c r="K37" s="3" t="s">
        <v>210</v>
      </c>
      <c r="L37" s="3" t="s">
        <v>211</v>
      </c>
      <c r="M37" s="3" t="s">
        <v>212</v>
      </c>
    </row>
    <row r="38" spans="3:13" ht="12.75" x14ac:dyDescent="0.2">
      <c r="C38" s="3" t="s">
        <v>213</v>
      </c>
      <c r="D38" s="3" t="s">
        <v>58</v>
      </c>
      <c r="E38" s="3" t="s">
        <v>58</v>
      </c>
      <c r="F38" s="3" t="s">
        <v>58</v>
      </c>
      <c r="G38" s="3" t="s">
        <v>58</v>
      </c>
      <c r="H38" s="3" t="s">
        <v>58</v>
      </c>
      <c r="I38" s="3" t="s">
        <v>58</v>
      </c>
      <c r="J38" s="3" t="s">
        <v>214</v>
      </c>
      <c r="K38" s="3" t="s">
        <v>215</v>
      </c>
      <c r="L38" s="3" t="s">
        <v>216</v>
      </c>
      <c r="M38" s="3" t="s">
        <v>217</v>
      </c>
    </row>
    <row r="39" spans="3:13" ht="12.75" x14ac:dyDescent="0.2">
      <c r="C39" s="3" t="s">
        <v>218</v>
      </c>
      <c r="D39" s="3">
        <v>388.82400000000001</v>
      </c>
      <c r="E39" s="3" t="s">
        <v>219</v>
      </c>
      <c r="F39" s="3" t="s">
        <v>220</v>
      </c>
      <c r="G39" s="3" t="s">
        <v>221</v>
      </c>
      <c r="H39" s="3" t="s">
        <v>222</v>
      </c>
      <c r="I39" s="3" t="s">
        <v>223</v>
      </c>
      <c r="J39" s="3" t="s">
        <v>224</v>
      </c>
      <c r="K39" s="3" t="s">
        <v>225</v>
      </c>
      <c r="L39" s="3" t="s">
        <v>226</v>
      </c>
      <c r="M39" s="3" t="s">
        <v>227</v>
      </c>
    </row>
    <row r="40" spans="3:13" ht="12.75" x14ac:dyDescent="0.2">
      <c r="C40" s="3" t="s">
        <v>228</v>
      </c>
      <c r="D40" s="3" t="s">
        <v>229</v>
      </c>
      <c r="E40" s="3" t="s">
        <v>230</v>
      </c>
      <c r="F40" s="3" t="s">
        <v>231</v>
      </c>
      <c r="G40" s="3" t="s">
        <v>232</v>
      </c>
      <c r="H40" s="3" t="s">
        <v>233</v>
      </c>
      <c r="I40" s="3" t="s">
        <v>234</v>
      </c>
      <c r="J40" s="3" t="s">
        <v>235</v>
      </c>
      <c r="K40" s="3" t="s">
        <v>236</v>
      </c>
      <c r="L40" s="3" t="s">
        <v>237</v>
      </c>
      <c r="M40" s="3" t="s">
        <v>238</v>
      </c>
    </row>
    <row r="41" spans="3:13" ht="12.75" x14ac:dyDescent="0.2"/>
    <row r="42" spans="3:13" ht="12.75" x14ac:dyDescent="0.2">
      <c r="C42" s="3" t="s">
        <v>239</v>
      </c>
      <c r="D42" s="3" t="s">
        <v>240</v>
      </c>
      <c r="E42" s="3" t="s">
        <v>241</v>
      </c>
      <c r="F42" s="3" t="s">
        <v>242</v>
      </c>
      <c r="G42" s="3" t="s">
        <v>243</v>
      </c>
      <c r="H42" s="3" t="s">
        <v>244</v>
      </c>
      <c r="I42" s="3" t="s">
        <v>245</v>
      </c>
      <c r="J42" s="3" t="s">
        <v>246</v>
      </c>
      <c r="K42" s="3" t="s">
        <v>247</v>
      </c>
      <c r="L42" s="3" t="s">
        <v>248</v>
      </c>
      <c r="M42" s="3" t="s">
        <v>249</v>
      </c>
    </row>
    <row r="43" spans="3:13" ht="12.75" x14ac:dyDescent="0.2">
      <c r="C43" s="3" t="s">
        <v>250</v>
      </c>
      <c r="D43" s="3" t="s">
        <v>251</v>
      </c>
      <c r="E43" s="3" t="s">
        <v>252</v>
      </c>
      <c r="F43" s="3" t="s">
        <v>253</v>
      </c>
      <c r="G43" s="3" t="s">
        <v>254</v>
      </c>
      <c r="H43" s="3" t="s">
        <v>255</v>
      </c>
      <c r="I43" s="3" t="s">
        <v>256</v>
      </c>
      <c r="J43" s="3" t="s">
        <v>257</v>
      </c>
      <c r="K43" s="3" t="s">
        <v>258</v>
      </c>
      <c r="L43" s="3" t="s">
        <v>259</v>
      </c>
      <c r="M43" s="3" t="s">
        <v>260</v>
      </c>
    </row>
    <row r="44" spans="3:13" ht="12.75" x14ac:dyDescent="0.2">
      <c r="C44" s="3" t="s">
        <v>261</v>
      </c>
      <c r="D44" s="3" t="s">
        <v>262</v>
      </c>
      <c r="E44" s="3" t="s">
        <v>263</v>
      </c>
      <c r="F44" s="3" t="s">
        <v>264</v>
      </c>
      <c r="G44" s="3" t="s">
        <v>265</v>
      </c>
      <c r="H44" s="3" t="s">
        <v>266</v>
      </c>
      <c r="I44" s="3" t="s">
        <v>267</v>
      </c>
      <c r="J44" s="3" t="s">
        <v>268</v>
      </c>
      <c r="K44" s="3" t="s">
        <v>269</v>
      </c>
      <c r="L44" s="3" t="s">
        <v>270</v>
      </c>
      <c r="M44" s="3" t="s">
        <v>271</v>
      </c>
    </row>
    <row r="45" spans="3:13" ht="12.75" x14ac:dyDescent="0.2">
      <c r="C45" s="3" t="s">
        <v>272</v>
      </c>
      <c r="D45" s="3" t="s">
        <v>58</v>
      </c>
      <c r="E45" s="3" t="s">
        <v>58</v>
      </c>
      <c r="F45" s="3" t="s">
        <v>58</v>
      </c>
      <c r="G45" s="3" t="s">
        <v>58</v>
      </c>
      <c r="H45" s="3" t="s">
        <v>58</v>
      </c>
      <c r="I45" s="3" t="s">
        <v>58</v>
      </c>
      <c r="J45" s="3" t="s">
        <v>58</v>
      </c>
      <c r="K45" s="3" t="s">
        <v>58</v>
      </c>
      <c r="L45" s="3" t="s">
        <v>58</v>
      </c>
      <c r="M45" s="3" t="s">
        <v>58</v>
      </c>
    </row>
    <row r="46" spans="3:13" ht="12.75" x14ac:dyDescent="0.2">
      <c r="C46" s="3" t="s">
        <v>273</v>
      </c>
      <c r="D46" s="3">
        <v>0</v>
      </c>
      <c r="E46" s="3">
        <v>0</v>
      </c>
      <c r="F46" s="3">
        <v>0</v>
      </c>
      <c r="G46" s="3" t="s">
        <v>274</v>
      </c>
      <c r="H46" s="3" t="s">
        <v>275</v>
      </c>
      <c r="I46" s="3" t="s">
        <v>276</v>
      </c>
      <c r="J46" s="3" t="s">
        <v>277</v>
      </c>
      <c r="K46" s="3" t="s">
        <v>278</v>
      </c>
      <c r="L46" s="3" t="s">
        <v>279</v>
      </c>
      <c r="M46" s="3" t="s">
        <v>280</v>
      </c>
    </row>
    <row r="47" spans="3:13" ht="12.75" x14ac:dyDescent="0.2">
      <c r="C47" s="3" t="s">
        <v>281</v>
      </c>
      <c r="D47" s="3" t="s">
        <v>282</v>
      </c>
      <c r="E47" s="3" t="s">
        <v>283</v>
      </c>
      <c r="F47" s="3" t="s">
        <v>284</v>
      </c>
      <c r="G47" s="3" t="s">
        <v>285</v>
      </c>
      <c r="H47" s="3" t="s">
        <v>286</v>
      </c>
      <c r="I47" s="3" t="s">
        <v>287</v>
      </c>
      <c r="J47" s="3" t="s">
        <v>288</v>
      </c>
      <c r="K47" s="3" t="s">
        <v>289</v>
      </c>
      <c r="L47" s="3" t="s">
        <v>290</v>
      </c>
      <c r="M47" s="3" t="s">
        <v>291</v>
      </c>
    </row>
    <row r="48" spans="3:13" ht="12.75" x14ac:dyDescent="0.2">
      <c r="C48" s="3" t="s">
        <v>292</v>
      </c>
      <c r="D48" s="3" t="s">
        <v>293</v>
      </c>
      <c r="E48" s="3" t="s">
        <v>294</v>
      </c>
      <c r="F48" s="3" t="s">
        <v>58</v>
      </c>
      <c r="G48" s="3" t="s">
        <v>58</v>
      </c>
      <c r="H48" s="3" t="s">
        <v>58</v>
      </c>
      <c r="I48" s="3" t="s">
        <v>58</v>
      </c>
      <c r="J48" s="3" t="s">
        <v>58</v>
      </c>
      <c r="K48" s="3" t="s">
        <v>58</v>
      </c>
      <c r="L48" s="3" t="s">
        <v>58</v>
      </c>
      <c r="M48" s="3" t="s">
        <v>58</v>
      </c>
    </row>
    <row r="49" spans="3:13" ht="12.75" x14ac:dyDescent="0.2">
      <c r="C49" s="3" t="s">
        <v>295</v>
      </c>
      <c r="D49" s="3" t="s">
        <v>58</v>
      </c>
      <c r="E49" s="3" t="s">
        <v>58</v>
      </c>
      <c r="F49" s="3" t="s">
        <v>58</v>
      </c>
      <c r="G49" s="3" t="s">
        <v>58</v>
      </c>
      <c r="H49" s="3" t="s">
        <v>58</v>
      </c>
      <c r="I49" s="3" t="s">
        <v>58</v>
      </c>
      <c r="J49" s="3" t="s">
        <v>58</v>
      </c>
      <c r="K49" s="3" t="s">
        <v>58</v>
      </c>
      <c r="L49" s="3" t="s">
        <v>58</v>
      </c>
      <c r="M49" s="3" t="s">
        <v>58</v>
      </c>
    </row>
    <row r="50" spans="3:13" ht="12.75" x14ac:dyDescent="0.2">
      <c r="C50" s="3" t="s">
        <v>296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297</v>
      </c>
      <c r="D51" s="3" t="s">
        <v>298</v>
      </c>
      <c r="E51" s="3" t="s">
        <v>299</v>
      </c>
      <c r="F51" s="3" t="s">
        <v>284</v>
      </c>
      <c r="G51" s="3" t="s">
        <v>285</v>
      </c>
      <c r="H51" s="3" t="s">
        <v>286</v>
      </c>
      <c r="I51" s="3" t="s">
        <v>287</v>
      </c>
      <c r="J51" s="3" t="s">
        <v>288</v>
      </c>
      <c r="K51" s="3" t="s">
        <v>289</v>
      </c>
      <c r="L51" s="3" t="s">
        <v>290</v>
      </c>
      <c r="M51" s="3" t="s">
        <v>291</v>
      </c>
    </row>
    <row r="52" spans="3:13" ht="12.75" x14ac:dyDescent="0.2"/>
    <row r="53" spans="3:13" ht="12.75" x14ac:dyDescent="0.2">
      <c r="C53" s="3" t="s">
        <v>300</v>
      </c>
      <c r="D53" s="3" t="s">
        <v>148</v>
      </c>
      <c r="E53" s="3" t="s">
        <v>149</v>
      </c>
      <c r="F53" s="3" t="s">
        <v>150</v>
      </c>
      <c r="G53" s="3" t="s">
        <v>151</v>
      </c>
      <c r="H53" s="3" t="s">
        <v>152</v>
      </c>
      <c r="I53" s="3" t="s">
        <v>153</v>
      </c>
      <c r="J53" s="3" t="s">
        <v>154</v>
      </c>
      <c r="K53" s="3" t="s">
        <v>155</v>
      </c>
      <c r="L53" s="3" t="s">
        <v>156</v>
      </c>
      <c r="M53" s="3" t="s">
        <v>157</v>
      </c>
    </row>
    <row r="54" spans="3:13" ht="12.75" x14ac:dyDescent="0.2"/>
    <row r="55" spans="3:13" ht="12.75" x14ac:dyDescent="0.2">
      <c r="C55" s="3" t="s">
        <v>301</v>
      </c>
      <c r="D55" s="3" t="s">
        <v>302</v>
      </c>
      <c r="E55" s="3" t="s">
        <v>303</v>
      </c>
      <c r="F55" s="3" t="s">
        <v>304</v>
      </c>
      <c r="G55" s="3" t="s">
        <v>305</v>
      </c>
      <c r="H55" s="3" t="s">
        <v>306</v>
      </c>
      <c r="I55" s="3" t="s">
        <v>307</v>
      </c>
      <c r="J55" s="3" t="s">
        <v>308</v>
      </c>
      <c r="K55" s="3" t="s">
        <v>309</v>
      </c>
      <c r="L55" s="3" t="s">
        <v>310</v>
      </c>
      <c r="M55" s="3" t="s">
        <v>311</v>
      </c>
    </row>
    <row r="56" spans="3:13" ht="12.75" x14ac:dyDescent="0.2">
      <c r="C56" s="3" t="s">
        <v>312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 t="s">
        <v>313</v>
      </c>
      <c r="K56" s="3" t="s">
        <v>314</v>
      </c>
      <c r="L56" s="3" t="s">
        <v>315</v>
      </c>
      <c r="M56" s="3" t="s">
        <v>316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1D3A-8766-4609-9B94-C407BFCF0D69}">
  <dimension ref="C1:M48"/>
  <sheetViews>
    <sheetView workbookViewId="0">
      <selection activeCell="J27" sqref="J27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317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318</v>
      </c>
      <c r="D12" s="3" t="s">
        <v>319</v>
      </c>
      <c r="E12" s="3" t="s">
        <v>320</v>
      </c>
      <c r="F12" s="3" t="s">
        <v>321</v>
      </c>
      <c r="G12" s="3" t="s">
        <v>322</v>
      </c>
      <c r="H12" s="3" t="s">
        <v>323</v>
      </c>
      <c r="I12" s="3" t="s">
        <v>324</v>
      </c>
      <c r="J12" s="3" t="s">
        <v>325</v>
      </c>
      <c r="K12" s="3" t="s">
        <v>326</v>
      </c>
      <c r="L12" s="3" t="s">
        <v>327</v>
      </c>
      <c r="M12" s="3" t="s">
        <v>328</v>
      </c>
    </row>
    <row r="13" spans="3:13" x14ac:dyDescent="0.2">
      <c r="C13" s="3" t="s">
        <v>329</v>
      </c>
      <c r="D13" s="3" t="s">
        <v>330</v>
      </c>
      <c r="E13" s="3" t="s">
        <v>331</v>
      </c>
      <c r="F13" s="3" t="s">
        <v>332</v>
      </c>
      <c r="G13" s="3" t="s">
        <v>333</v>
      </c>
      <c r="H13" s="3" t="s">
        <v>334</v>
      </c>
      <c r="I13" s="3" t="s">
        <v>335</v>
      </c>
      <c r="J13" s="3" t="s">
        <v>336</v>
      </c>
      <c r="K13" s="3" t="s">
        <v>337</v>
      </c>
      <c r="L13" s="3" t="s">
        <v>338</v>
      </c>
      <c r="M13" s="3" t="s">
        <v>339</v>
      </c>
    </row>
    <row r="15" spans="3:13" x14ac:dyDescent="0.2">
      <c r="C15" s="3" t="s">
        <v>340</v>
      </c>
      <c r="D15" s="3" t="s">
        <v>341</v>
      </c>
      <c r="E15" s="3" t="s">
        <v>342</v>
      </c>
      <c r="F15" s="3" t="s">
        <v>343</v>
      </c>
      <c r="G15" s="3" t="s">
        <v>344</v>
      </c>
      <c r="H15" s="3" t="s">
        <v>345</v>
      </c>
      <c r="I15" s="3" t="s">
        <v>346</v>
      </c>
      <c r="J15" s="3" t="s">
        <v>347</v>
      </c>
      <c r="K15" s="3" t="s">
        <v>348</v>
      </c>
      <c r="L15" s="3" t="s">
        <v>349</v>
      </c>
      <c r="M15" s="3" t="s">
        <v>350</v>
      </c>
    </row>
    <row r="16" spans="3:13" x14ac:dyDescent="0.2">
      <c r="C16" s="3" t="s">
        <v>351</v>
      </c>
      <c r="D16" s="3" t="s">
        <v>352</v>
      </c>
      <c r="E16" s="3" t="s">
        <v>353</v>
      </c>
      <c r="F16" s="3" t="s">
        <v>354</v>
      </c>
      <c r="G16" s="3" t="s">
        <v>355</v>
      </c>
      <c r="H16" s="3" t="s">
        <v>356</v>
      </c>
      <c r="I16" s="3" t="s">
        <v>357</v>
      </c>
      <c r="J16" s="3" t="s">
        <v>358</v>
      </c>
      <c r="K16" s="3" t="s">
        <v>359</v>
      </c>
      <c r="L16" s="3" t="s">
        <v>360</v>
      </c>
      <c r="M16" s="3" t="s">
        <v>361</v>
      </c>
    </row>
    <row r="17" spans="3:13" x14ac:dyDescent="0.2">
      <c r="C17" s="3" t="s">
        <v>362</v>
      </c>
      <c r="D17" s="3" t="s">
        <v>363</v>
      </c>
      <c r="E17" s="3" t="s">
        <v>364</v>
      </c>
      <c r="F17" s="3" t="s">
        <v>365</v>
      </c>
      <c r="G17" s="3" t="s">
        <v>366</v>
      </c>
      <c r="H17" s="3" t="s">
        <v>367</v>
      </c>
      <c r="I17" s="3" t="s">
        <v>368</v>
      </c>
      <c r="J17" s="3" t="s">
        <v>369</v>
      </c>
      <c r="K17" s="3" t="s">
        <v>370</v>
      </c>
      <c r="L17" s="3" t="s">
        <v>366</v>
      </c>
      <c r="M17" s="3" t="s">
        <v>371</v>
      </c>
    </row>
    <row r="19" spans="3:13" x14ac:dyDescent="0.2">
      <c r="C19" s="3" t="s">
        <v>372</v>
      </c>
      <c r="D19" s="3" t="s">
        <v>373</v>
      </c>
      <c r="E19" s="3" t="s">
        <v>374</v>
      </c>
      <c r="F19" s="3" t="s">
        <v>375</v>
      </c>
      <c r="G19" s="3" t="s">
        <v>376</v>
      </c>
      <c r="H19" s="3" t="s">
        <v>377</v>
      </c>
      <c r="I19" s="3" t="s">
        <v>378</v>
      </c>
      <c r="J19" s="3" t="s">
        <v>379</v>
      </c>
      <c r="K19" s="3" t="s">
        <v>380</v>
      </c>
      <c r="L19" s="3" t="s">
        <v>381</v>
      </c>
      <c r="M19" s="3" t="s">
        <v>382</v>
      </c>
    </row>
    <row r="20" spans="3:13" x14ac:dyDescent="0.2">
      <c r="C20" s="3" t="s">
        <v>383</v>
      </c>
      <c r="D20" s="3" t="s">
        <v>384</v>
      </c>
      <c r="E20" s="3" t="s">
        <v>385</v>
      </c>
      <c r="F20" s="3" t="s">
        <v>386</v>
      </c>
      <c r="G20" s="3" t="s">
        <v>387</v>
      </c>
      <c r="H20" s="3" t="s">
        <v>388</v>
      </c>
      <c r="I20" s="3" t="s">
        <v>389</v>
      </c>
      <c r="J20" s="3" t="s">
        <v>390</v>
      </c>
      <c r="K20" s="3" t="s">
        <v>391</v>
      </c>
      <c r="L20" s="3" t="s">
        <v>392</v>
      </c>
      <c r="M20" s="3" t="s">
        <v>393</v>
      </c>
    </row>
    <row r="21" spans="3:13" x14ac:dyDescent="0.2">
      <c r="C21" s="3" t="s">
        <v>394</v>
      </c>
      <c r="D21" s="3" t="s">
        <v>395</v>
      </c>
      <c r="E21" s="3" t="s">
        <v>396</v>
      </c>
      <c r="F21" s="3" t="s">
        <v>397</v>
      </c>
      <c r="G21" s="3" t="s">
        <v>398</v>
      </c>
      <c r="H21" s="3" t="s">
        <v>399</v>
      </c>
      <c r="I21" s="3" t="s">
        <v>400</v>
      </c>
      <c r="J21" s="3" t="s">
        <v>401</v>
      </c>
      <c r="K21" s="3" t="s">
        <v>402</v>
      </c>
      <c r="L21" s="3" t="s">
        <v>403</v>
      </c>
      <c r="M21" s="3" t="s">
        <v>404</v>
      </c>
    </row>
    <row r="22" spans="3:13" x14ac:dyDescent="0.2">
      <c r="C22" s="3" t="s">
        <v>405</v>
      </c>
      <c r="D22" s="3">
        <v>420.69499999999999</v>
      </c>
      <c r="E22" s="3" t="s">
        <v>406</v>
      </c>
      <c r="F22" s="3" t="s">
        <v>407</v>
      </c>
      <c r="G22" s="3" t="s">
        <v>408</v>
      </c>
      <c r="H22" s="3" t="s">
        <v>409</v>
      </c>
      <c r="I22" s="3" t="s">
        <v>410</v>
      </c>
      <c r="J22" s="3" t="s">
        <v>411</v>
      </c>
      <c r="K22" s="3" t="s">
        <v>412</v>
      </c>
      <c r="L22" s="3" t="s">
        <v>413</v>
      </c>
      <c r="M22" s="3" t="s">
        <v>414</v>
      </c>
    </row>
    <row r="23" spans="3:13" x14ac:dyDescent="0.2">
      <c r="C23" s="3" t="s">
        <v>415</v>
      </c>
      <c r="D23" s="3" t="s">
        <v>416</v>
      </c>
      <c r="E23" s="3" t="s">
        <v>417</v>
      </c>
      <c r="F23" s="3" t="s">
        <v>418</v>
      </c>
      <c r="G23" s="3" t="s">
        <v>419</v>
      </c>
      <c r="H23" s="3" t="s">
        <v>420</v>
      </c>
      <c r="I23" s="3" t="s">
        <v>421</v>
      </c>
      <c r="J23" s="3" t="s">
        <v>422</v>
      </c>
      <c r="K23" s="3" t="s">
        <v>423</v>
      </c>
      <c r="L23" s="3" t="s">
        <v>424</v>
      </c>
      <c r="M23" s="3" t="s">
        <v>425</v>
      </c>
    </row>
    <row r="24" spans="3:13" x14ac:dyDescent="0.2">
      <c r="C24" s="3" t="s">
        <v>426</v>
      </c>
      <c r="D24" s="3" t="s">
        <v>427</v>
      </c>
      <c r="E24" s="3" t="s">
        <v>428</v>
      </c>
      <c r="F24" s="3" t="s">
        <v>429</v>
      </c>
      <c r="G24" s="3" t="s">
        <v>430</v>
      </c>
      <c r="H24" s="3" t="s">
        <v>431</v>
      </c>
      <c r="I24" s="3" t="s">
        <v>432</v>
      </c>
      <c r="J24" s="3" t="s">
        <v>433</v>
      </c>
      <c r="K24" s="3" t="s">
        <v>434</v>
      </c>
      <c r="L24" s="3" t="s">
        <v>435</v>
      </c>
      <c r="M24" s="3" t="s">
        <v>436</v>
      </c>
    </row>
    <row r="26" spans="3:13" x14ac:dyDescent="0.2">
      <c r="C26" s="3" t="s">
        <v>437</v>
      </c>
      <c r="D26" s="3">
        <v>44.619</v>
      </c>
      <c r="E26" s="3">
        <v>66.010000000000005</v>
      </c>
      <c r="F26" s="3">
        <v>277.49599999999998</v>
      </c>
      <c r="G26" s="3" t="s">
        <v>438</v>
      </c>
      <c r="H26" s="3" t="s">
        <v>439</v>
      </c>
      <c r="I26" s="3" t="s">
        <v>440</v>
      </c>
      <c r="J26" s="33">
        <f>(L26+K26+I26)/3</f>
        <v>24479.541666666668</v>
      </c>
      <c r="K26" s="3" t="s">
        <v>441</v>
      </c>
      <c r="L26" s="3" t="s">
        <v>442</v>
      </c>
      <c r="M26" s="3" t="s">
        <v>443</v>
      </c>
    </row>
    <row r="27" spans="3:13" x14ac:dyDescent="0.2">
      <c r="C27" s="3" t="s">
        <v>444</v>
      </c>
      <c r="D27" s="3" t="s">
        <v>445</v>
      </c>
      <c r="E27" s="3" t="s">
        <v>446</v>
      </c>
      <c r="F27" s="3" t="s">
        <v>447</v>
      </c>
      <c r="G27" s="3" t="s">
        <v>448</v>
      </c>
      <c r="H27" s="3" t="s">
        <v>449</v>
      </c>
      <c r="I27" s="3" t="s">
        <v>450</v>
      </c>
      <c r="J27" s="3" t="s">
        <v>433</v>
      </c>
      <c r="K27" s="3" t="s">
        <v>451</v>
      </c>
      <c r="L27" s="3" t="s">
        <v>452</v>
      </c>
      <c r="M27" s="3" t="s">
        <v>453</v>
      </c>
    </row>
    <row r="28" spans="3:13" x14ac:dyDescent="0.2">
      <c r="C28" s="3" t="s">
        <v>454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455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 t="s">
        <v>456</v>
      </c>
      <c r="K29" s="3" t="s">
        <v>457</v>
      </c>
      <c r="L29" s="3" t="s">
        <v>458</v>
      </c>
      <c r="M29" s="3" t="s">
        <v>459</v>
      </c>
    </row>
    <row r="30" spans="3:13" x14ac:dyDescent="0.2">
      <c r="C30" s="3" t="s">
        <v>460</v>
      </c>
      <c r="D30" s="3" t="s">
        <v>445</v>
      </c>
      <c r="E30" s="3" t="s">
        <v>446</v>
      </c>
      <c r="F30" s="3" t="s">
        <v>447</v>
      </c>
      <c r="G30" s="3" t="s">
        <v>448</v>
      </c>
      <c r="H30" s="3" t="s">
        <v>449</v>
      </c>
      <c r="I30" s="3" t="s">
        <v>450</v>
      </c>
      <c r="J30" s="3" t="s">
        <v>461</v>
      </c>
      <c r="K30" s="3" t="s">
        <v>462</v>
      </c>
      <c r="L30" s="3" t="s">
        <v>463</v>
      </c>
      <c r="M30" s="3" t="s">
        <v>464</v>
      </c>
    </row>
    <row r="32" spans="3:13" x14ac:dyDescent="0.2">
      <c r="C32" s="3" t="s">
        <v>465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466</v>
      </c>
      <c r="D33" s="3" t="s">
        <v>445</v>
      </c>
      <c r="E33" s="3" t="s">
        <v>446</v>
      </c>
      <c r="F33" s="3" t="s">
        <v>447</v>
      </c>
      <c r="G33" s="3" t="s">
        <v>448</v>
      </c>
      <c r="H33" s="3" t="s">
        <v>449</v>
      </c>
      <c r="I33" s="3" t="s">
        <v>450</v>
      </c>
      <c r="J33" s="3" t="s">
        <v>461</v>
      </c>
      <c r="K33" s="3" t="s">
        <v>462</v>
      </c>
      <c r="L33" s="3" t="s">
        <v>463</v>
      </c>
      <c r="M33" s="3" t="s">
        <v>464</v>
      </c>
    </row>
    <row r="35" spans="3:13" x14ac:dyDescent="0.2">
      <c r="C35" s="3" t="s">
        <v>467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468</v>
      </c>
      <c r="D36" s="3" t="s">
        <v>445</v>
      </c>
      <c r="E36" s="3" t="s">
        <v>446</v>
      </c>
      <c r="F36" s="3" t="s">
        <v>447</v>
      </c>
      <c r="G36" s="3" t="s">
        <v>448</v>
      </c>
      <c r="H36" s="3" t="s">
        <v>449</v>
      </c>
      <c r="I36" s="3" t="s">
        <v>450</v>
      </c>
      <c r="J36" s="3" t="s">
        <v>461</v>
      </c>
      <c r="K36" s="3" t="s">
        <v>462</v>
      </c>
      <c r="L36" s="3" t="s">
        <v>463</v>
      </c>
      <c r="M36" s="3" t="s">
        <v>464</v>
      </c>
    </row>
    <row r="38" spans="3:13" x14ac:dyDescent="0.2">
      <c r="C38" s="3" t="s">
        <v>469</v>
      </c>
      <c r="D38" s="3">
        <v>-1.4E-2</v>
      </c>
      <c r="E38" s="3">
        <v>-6.6000000000000003E-2</v>
      </c>
      <c r="F38" s="3">
        <v>-4.2000000000000003E-2</v>
      </c>
      <c r="G38" s="3">
        <v>-5.7000000000000002E-2</v>
      </c>
      <c r="H38" s="3">
        <v>-5.1999999999999998E-2</v>
      </c>
      <c r="I38" s="3">
        <v>-8.3000000000000004E-2</v>
      </c>
      <c r="J38" s="3">
        <v>-0.14000000000000001</v>
      </c>
      <c r="K38" s="3">
        <v>0.34</v>
      </c>
      <c r="L38" s="3">
        <v>2.96</v>
      </c>
      <c r="M38" s="3">
        <v>-3.7</v>
      </c>
    </row>
    <row r="39" spans="3:13" x14ac:dyDescent="0.2">
      <c r="C39" s="3" t="s">
        <v>470</v>
      </c>
      <c r="D39" s="3">
        <v>-1.4E-2</v>
      </c>
      <c r="E39" s="3">
        <v>-6.6000000000000003E-2</v>
      </c>
      <c r="F39" s="3">
        <v>-4.2000000000000003E-2</v>
      </c>
      <c r="G39" s="3">
        <v>-5.7000000000000002E-2</v>
      </c>
      <c r="H39" s="3">
        <v>-5.1999999999999998E-2</v>
      </c>
      <c r="I39" s="3">
        <v>-8.3000000000000004E-2</v>
      </c>
      <c r="J39" s="3">
        <v>-0.14000000000000001</v>
      </c>
      <c r="K39" s="3">
        <v>0.33</v>
      </c>
      <c r="L39" s="3">
        <v>2.9</v>
      </c>
      <c r="M39" s="3">
        <v>-3.7</v>
      </c>
    </row>
    <row r="40" spans="3:13" x14ac:dyDescent="0.2">
      <c r="C40" s="3" t="s">
        <v>471</v>
      </c>
      <c r="D40" s="3" t="s">
        <v>472</v>
      </c>
      <c r="E40" s="3" t="s">
        <v>473</v>
      </c>
      <c r="F40" s="3" t="s">
        <v>474</v>
      </c>
      <c r="G40" s="3" t="s">
        <v>475</v>
      </c>
      <c r="H40" s="3" t="s">
        <v>476</v>
      </c>
      <c r="I40" s="3" t="s">
        <v>477</v>
      </c>
      <c r="J40" s="3" t="s">
        <v>478</v>
      </c>
      <c r="K40" s="3" t="s">
        <v>479</v>
      </c>
      <c r="L40" s="3" t="s">
        <v>480</v>
      </c>
      <c r="M40" s="3" t="s">
        <v>481</v>
      </c>
    </row>
    <row r="41" spans="3:13" x14ac:dyDescent="0.2">
      <c r="C41" s="3" t="s">
        <v>482</v>
      </c>
      <c r="D41" s="3" t="s">
        <v>472</v>
      </c>
      <c r="E41" s="3" t="s">
        <v>473</v>
      </c>
      <c r="F41" s="3" t="s">
        <v>474</v>
      </c>
      <c r="G41" s="3" t="s">
        <v>475</v>
      </c>
      <c r="H41" s="3" t="s">
        <v>476</v>
      </c>
      <c r="I41" s="3" t="s">
        <v>477</v>
      </c>
      <c r="J41" s="3" t="s">
        <v>478</v>
      </c>
      <c r="K41" s="3" t="s">
        <v>483</v>
      </c>
      <c r="L41" s="3" t="s">
        <v>484</v>
      </c>
      <c r="M41" s="3" t="s">
        <v>481</v>
      </c>
    </row>
    <row r="43" spans="3:13" x14ac:dyDescent="0.2">
      <c r="C43" s="3" t="s">
        <v>485</v>
      </c>
      <c r="D43" s="3" t="s">
        <v>486</v>
      </c>
      <c r="E43" s="3" t="s">
        <v>487</v>
      </c>
      <c r="F43" s="3" t="s">
        <v>488</v>
      </c>
      <c r="G43" s="3" t="s">
        <v>489</v>
      </c>
      <c r="H43" s="3" t="s">
        <v>490</v>
      </c>
      <c r="I43" s="3" t="s">
        <v>491</v>
      </c>
      <c r="J43" s="3" t="s">
        <v>492</v>
      </c>
      <c r="K43" s="3" t="s">
        <v>493</v>
      </c>
      <c r="L43" s="3" t="s">
        <v>494</v>
      </c>
      <c r="M43" s="3" t="s">
        <v>495</v>
      </c>
    </row>
    <row r="44" spans="3:13" x14ac:dyDescent="0.2">
      <c r="C44" s="3" t="s">
        <v>496</v>
      </c>
      <c r="D44" s="3" t="s">
        <v>497</v>
      </c>
      <c r="E44" s="3" t="s">
        <v>498</v>
      </c>
      <c r="F44" s="3" t="s">
        <v>499</v>
      </c>
      <c r="G44" s="3" t="s">
        <v>500</v>
      </c>
      <c r="H44" s="3" t="s">
        <v>501</v>
      </c>
      <c r="I44" s="3" t="s">
        <v>502</v>
      </c>
      <c r="J44" s="3" t="s">
        <v>503</v>
      </c>
      <c r="K44" s="3" t="s">
        <v>504</v>
      </c>
      <c r="L44" s="3" t="s">
        <v>505</v>
      </c>
      <c r="M44" s="3" t="s">
        <v>506</v>
      </c>
    </row>
    <row r="46" spans="3:13" x14ac:dyDescent="0.2">
      <c r="C46" s="3" t="s">
        <v>507</v>
      </c>
      <c r="D46" s="3" t="s">
        <v>319</v>
      </c>
      <c r="E46" s="3" t="s">
        <v>320</v>
      </c>
      <c r="F46" s="3" t="s">
        <v>321</v>
      </c>
      <c r="G46" s="3" t="s">
        <v>322</v>
      </c>
      <c r="H46" s="3" t="s">
        <v>323</v>
      </c>
      <c r="I46" s="3" t="s">
        <v>324</v>
      </c>
      <c r="J46" s="3" t="s">
        <v>325</v>
      </c>
      <c r="K46" s="3" t="s">
        <v>326</v>
      </c>
      <c r="L46" s="3" t="s">
        <v>327</v>
      </c>
      <c r="M46" s="3" t="s">
        <v>328</v>
      </c>
    </row>
    <row r="47" spans="3:13" x14ac:dyDescent="0.2">
      <c r="C47" s="3" t="s">
        <v>508</v>
      </c>
      <c r="D47" s="3" t="s">
        <v>497</v>
      </c>
      <c r="E47" s="3" t="s">
        <v>498</v>
      </c>
      <c r="F47" s="3" t="s">
        <v>499</v>
      </c>
      <c r="G47" s="3" t="s">
        <v>500</v>
      </c>
      <c r="H47" s="3" t="s">
        <v>501</v>
      </c>
      <c r="I47" s="3" t="s">
        <v>502</v>
      </c>
      <c r="J47" s="3" t="s">
        <v>509</v>
      </c>
      <c r="K47" s="3" t="s">
        <v>510</v>
      </c>
      <c r="L47" s="3" t="s">
        <v>511</v>
      </c>
      <c r="M47" s="3" t="s">
        <v>512</v>
      </c>
    </row>
    <row r="48" spans="3:13" x14ac:dyDescent="0.2">
      <c r="C48" s="3" t="s">
        <v>513</v>
      </c>
      <c r="D48" s="3" t="s">
        <v>497</v>
      </c>
      <c r="E48" s="3" t="s">
        <v>498</v>
      </c>
      <c r="F48" s="3" t="s">
        <v>499</v>
      </c>
      <c r="G48" s="3" t="s">
        <v>500</v>
      </c>
      <c r="H48" s="3" t="s">
        <v>501</v>
      </c>
      <c r="I48" s="3" t="s">
        <v>502</v>
      </c>
      <c r="J48" s="3" t="s">
        <v>503</v>
      </c>
      <c r="K48" s="3" t="s">
        <v>504</v>
      </c>
      <c r="L48" s="3" t="s">
        <v>505</v>
      </c>
      <c r="M48" s="3" t="s">
        <v>506</v>
      </c>
    </row>
  </sheetData>
  <mergeCells count="2">
    <mergeCell ref="C2:E2"/>
    <mergeCell ref="C6:D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A49-A357-46F2-8016-DA956516D4FE}">
  <dimension ref="C1:M41"/>
  <sheetViews>
    <sheetView workbookViewId="0">
      <selection activeCell="J20" sqref="J2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514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466</v>
      </c>
      <c r="D12" s="3" t="s">
        <v>445</v>
      </c>
      <c r="E12" s="3" t="s">
        <v>446</v>
      </c>
      <c r="F12" s="3" t="s">
        <v>447</v>
      </c>
      <c r="G12" s="3" t="s">
        <v>448</v>
      </c>
      <c r="H12" s="3" t="s">
        <v>449</v>
      </c>
      <c r="I12" s="3" t="s">
        <v>450</v>
      </c>
      <c r="J12" s="3" t="s">
        <v>461</v>
      </c>
      <c r="K12" s="3" t="s">
        <v>462</v>
      </c>
      <c r="L12" s="3" t="s">
        <v>463</v>
      </c>
      <c r="M12" s="3" t="s">
        <v>464</v>
      </c>
    </row>
    <row r="13" spans="3:13" x14ac:dyDescent="0.2">
      <c r="C13" s="3" t="s">
        <v>515</v>
      </c>
      <c r="D13" s="3" t="s">
        <v>516</v>
      </c>
      <c r="E13" s="3" t="s">
        <v>517</v>
      </c>
      <c r="F13" s="3" t="s">
        <v>518</v>
      </c>
      <c r="G13" s="3" t="s">
        <v>519</v>
      </c>
      <c r="H13" s="3" t="s">
        <v>520</v>
      </c>
      <c r="I13" s="3" t="s">
        <v>521</v>
      </c>
      <c r="J13" s="3" t="s">
        <v>522</v>
      </c>
      <c r="K13" s="3" t="s">
        <v>523</v>
      </c>
      <c r="L13" s="3" t="s">
        <v>524</v>
      </c>
      <c r="M13" s="3" t="s">
        <v>525</v>
      </c>
    </row>
    <row r="14" spans="3:13" x14ac:dyDescent="0.2">
      <c r="C14" s="3" t="s">
        <v>526</v>
      </c>
      <c r="D14" s="3">
        <v>295.33600000000001</v>
      </c>
      <c r="E14" s="3">
        <v>780.53899999999999</v>
      </c>
      <c r="F14" s="3" t="s">
        <v>527</v>
      </c>
      <c r="G14" s="3" t="s">
        <v>528</v>
      </c>
      <c r="H14" s="3" t="s">
        <v>529</v>
      </c>
      <c r="I14" s="3" t="s">
        <v>530</v>
      </c>
      <c r="J14" s="3" t="s">
        <v>531</v>
      </c>
      <c r="K14" s="3" t="s">
        <v>532</v>
      </c>
      <c r="L14" s="3" t="s">
        <v>533</v>
      </c>
      <c r="M14" s="3" t="s">
        <v>534</v>
      </c>
    </row>
    <row r="15" spans="3:13" x14ac:dyDescent="0.2">
      <c r="C15" s="3" t="s">
        <v>535</v>
      </c>
      <c r="D15" s="3" t="s">
        <v>536</v>
      </c>
      <c r="E15" s="3" t="s">
        <v>537</v>
      </c>
      <c r="F15" s="3" t="s">
        <v>538</v>
      </c>
      <c r="G15" s="3" t="s">
        <v>539</v>
      </c>
      <c r="H15" s="3" t="s">
        <v>540</v>
      </c>
      <c r="I15" s="3" t="s">
        <v>541</v>
      </c>
      <c r="J15" s="3" t="s">
        <v>3</v>
      </c>
      <c r="K15" s="3" t="s">
        <v>542</v>
      </c>
      <c r="L15" s="3" t="s">
        <v>543</v>
      </c>
      <c r="M15" s="3" t="s">
        <v>544</v>
      </c>
    </row>
    <row r="16" spans="3:13" x14ac:dyDescent="0.2">
      <c r="C16" s="3" t="s">
        <v>545</v>
      </c>
      <c r="D16" s="3" t="s">
        <v>546</v>
      </c>
      <c r="E16" s="3" t="s">
        <v>547</v>
      </c>
      <c r="F16" s="3" t="s">
        <v>548</v>
      </c>
      <c r="G16" s="3" t="s">
        <v>549</v>
      </c>
      <c r="H16" s="3" t="s">
        <v>550</v>
      </c>
      <c r="I16" s="3" t="s">
        <v>551</v>
      </c>
      <c r="J16" s="3" t="s">
        <v>552</v>
      </c>
      <c r="K16" s="3" t="s">
        <v>553</v>
      </c>
      <c r="L16" s="3" t="s">
        <v>554</v>
      </c>
      <c r="M16" s="3" t="s">
        <v>555</v>
      </c>
    </row>
    <row r="17" spans="3:13" x14ac:dyDescent="0.2">
      <c r="C17" s="3" t="s">
        <v>556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557</v>
      </c>
      <c r="D18" s="3">
        <v>-519.49400000000003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 t="s">
        <v>564</v>
      </c>
      <c r="L18" s="3" t="s">
        <v>565</v>
      </c>
      <c r="M18" s="3" t="s">
        <v>566</v>
      </c>
    </row>
    <row r="19" spans="3:13" x14ac:dyDescent="0.2">
      <c r="C19" s="3" t="s">
        <v>567</v>
      </c>
      <c r="D19" s="3" t="s">
        <v>568</v>
      </c>
      <c r="E19" s="3" t="s">
        <v>569</v>
      </c>
      <c r="F19" s="3" t="s">
        <v>570</v>
      </c>
      <c r="G19" s="3" t="s">
        <v>571</v>
      </c>
      <c r="H19" s="3" t="s">
        <v>572</v>
      </c>
      <c r="I19" s="3" t="s">
        <v>573</v>
      </c>
      <c r="J19" s="3" t="s">
        <v>574</v>
      </c>
      <c r="K19" s="3" t="s">
        <v>575</v>
      </c>
      <c r="L19" s="3" t="s">
        <v>576</v>
      </c>
      <c r="M19" s="3" t="s">
        <v>577</v>
      </c>
    </row>
    <row r="20" spans="3:13" x14ac:dyDescent="0.2">
      <c r="C20" s="3" t="s">
        <v>578</v>
      </c>
      <c r="D20" s="3" t="s">
        <v>579</v>
      </c>
      <c r="E20" s="3">
        <v>-927.61400000000003</v>
      </c>
      <c r="F20" s="3" t="s">
        <v>580</v>
      </c>
      <c r="G20" s="3" t="s">
        <v>581</v>
      </c>
      <c r="H20" s="3" t="s">
        <v>582</v>
      </c>
      <c r="I20" s="3" t="s">
        <v>583</v>
      </c>
      <c r="J20" s="3" t="s">
        <v>584</v>
      </c>
      <c r="K20" s="3" t="s">
        <v>585</v>
      </c>
      <c r="L20" s="3" t="s">
        <v>586</v>
      </c>
      <c r="M20" s="3" t="s">
        <v>587</v>
      </c>
    </row>
    <row r="22" spans="3:13" x14ac:dyDescent="0.2">
      <c r="C22" s="3" t="s">
        <v>588</v>
      </c>
      <c r="D22" s="3" t="s">
        <v>589</v>
      </c>
      <c r="E22" s="3" t="s">
        <v>590</v>
      </c>
      <c r="F22" s="3" t="s">
        <v>591</v>
      </c>
      <c r="G22" s="3" t="s">
        <v>592</v>
      </c>
      <c r="H22" s="3" t="s">
        <v>593</v>
      </c>
      <c r="I22" s="3" t="s">
        <v>594</v>
      </c>
      <c r="J22" s="3" t="s">
        <v>595</v>
      </c>
      <c r="K22" s="3" t="s">
        <v>596</v>
      </c>
      <c r="L22" s="3" t="s">
        <v>597</v>
      </c>
      <c r="M22" s="3" t="s">
        <v>598</v>
      </c>
    </row>
    <row r="23" spans="3:13" x14ac:dyDescent="0.2">
      <c r="C23" s="3" t="s">
        <v>599</v>
      </c>
      <c r="D23" s="3">
        <v>-879.63400000000001</v>
      </c>
      <c r="E23" s="3" t="s">
        <v>3</v>
      </c>
      <c r="F23" s="3" t="s">
        <v>3</v>
      </c>
      <c r="G23" s="3" t="s">
        <v>600</v>
      </c>
      <c r="H23" s="3" t="s">
        <v>601</v>
      </c>
      <c r="I23" s="3" t="s">
        <v>602</v>
      </c>
      <c r="J23" s="3" t="s">
        <v>603</v>
      </c>
      <c r="K23" s="3" t="s">
        <v>3</v>
      </c>
      <c r="L23" s="3" t="s">
        <v>604</v>
      </c>
      <c r="M23" s="3" t="s">
        <v>605</v>
      </c>
    </row>
    <row r="24" spans="3:13" x14ac:dyDescent="0.2">
      <c r="C24" s="3" t="s">
        <v>606</v>
      </c>
      <c r="D24" s="3" t="s">
        <v>607</v>
      </c>
      <c r="E24" s="3" t="s">
        <v>608</v>
      </c>
      <c r="F24" s="3" t="s">
        <v>609</v>
      </c>
      <c r="G24" s="3" t="s">
        <v>610</v>
      </c>
      <c r="H24" s="3" t="s">
        <v>611</v>
      </c>
      <c r="I24" s="3" t="s">
        <v>612</v>
      </c>
      <c r="J24" s="3" t="s">
        <v>613</v>
      </c>
      <c r="K24" s="3" t="s">
        <v>614</v>
      </c>
      <c r="L24" s="3" t="s">
        <v>615</v>
      </c>
      <c r="M24" s="3" t="s">
        <v>616</v>
      </c>
    </row>
    <row r="25" spans="3:13" x14ac:dyDescent="0.2">
      <c r="C25" s="3" t="s">
        <v>617</v>
      </c>
      <c r="D25" s="3" t="s">
        <v>618</v>
      </c>
      <c r="E25" s="3" t="s">
        <v>619</v>
      </c>
      <c r="F25" s="3" t="s">
        <v>620</v>
      </c>
      <c r="G25" s="3" t="s">
        <v>621</v>
      </c>
      <c r="H25" s="3" t="s">
        <v>622</v>
      </c>
      <c r="I25" s="3" t="s">
        <v>623</v>
      </c>
      <c r="J25" s="3" t="s">
        <v>624</v>
      </c>
      <c r="K25" s="3" t="s">
        <v>625</v>
      </c>
      <c r="L25" s="3" t="s">
        <v>626</v>
      </c>
      <c r="M25" s="3" t="s">
        <v>627</v>
      </c>
    </row>
    <row r="27" spans="3:13" x14ac:dyDescent="0.2">
      <c r="C27" s="3" t="s">
        <v>628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629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630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631</v>
      </c>
      <c r="L29" s="3" t="s">
        <v>3</v>
      </c>
      <c r="M29" s="3" t="s">
        <v>3</v>
      </c>
    </row>
    <row r="30" spans="3:13" x14ac:dyDescent="0.2">
      <c r="C30" s="3" t="s">
        <v>632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3:13" x14ac:dyDescent="0.2">
      <c r="C31" s="3" t="s">
        <v>633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634</v>
      </c>
      <c r="D32" s="3" t="s">
        <v>635</v>
      </c>
      <c r="E32" s="3">
        <v>162.13</v>
      </c>
      <c r="F32" s="3" t="s">
        <v>636</v>
      </c>
      <c r="G32" s="3" t="s">
        <v>637</v>
      </c>
      <c r="H32" s="3" t="s">
        <v>638</v>
      </c>
      <c r="I32" s="3" t="s">
        <v>639</v>
      </c>
      <c r="J32" s="3" t="s">
        <v>640</v>
      </c>
      <c r="K32" s="3" t="s">
        <v>641</v>
      </c>
      <c r="L32" s="3" t="s">
        <v>642</v>
      </c>
      <c r="M32" s="3" t="s">
        <v>643</v>
      </c>
    </row>
    <row r="33" spans="3:13" x14ac:dyDescent="0.2">
      <c r="C33" s="3" t="s">
        <v>644</v>
      </c>
      <c r="D33" s="3" t="s">
        <v>635</v>
      </c>
      <c r="E33" s="3">
        <v>162.13</v>
      </c>
      <c r="F33" s="3" t="s">
        <v>636</v>
      </c>
      <c r="G33" s="3" t="s">
        <v>637</v>
      </c>
      <c r="H33" s="3" t="s">
        <v>638</v>
      </c>
      <c r="I33" s="3" t="s">
        <v>639</v>
      </c>
      <c r="J33" s="3" t="s">
        <v>640</v>
      </c>
      <c r="K33" s="3" t="s">
        <v>645</v>
      </c>
      <c r="L33" s="3" t="s">
        <v>642</v>
      </c>
      <c r="M33" s="3" t="s">
        <v>643</v>
      </c>
    </row>
    <row r="35" spans="3:13" x14ac:dyDescent="0.2">
      <c r="C35" s="3" t="s">
        <v>646</v>
      </c>
      <c r="D35" s="3" t="s">
        <v>647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648</v>
      </c>
      <c r="D36" s="3">
        <v>-258.15300000000002</v>
      </c>
      <c r="E36" s="3">
        <v>-635.78</v>
      </c>
      <c r="F36" s="3" t="s">
        <v>649</v>
      </c>
      <c r="G36" s="3" t="s">
        <v>650</v>
      </c>
      <c r="H36" s="3" t="s">
        <v>651</v>
      </c>
      <c r="I36" s="3" t="s">
        <v>652</v>
      </c>
      <c r="J36" s="3" t="s">
        <v>653</v>
      </c>
      <c r="K36" s="3" t="s">
        <v>654</v>
      </c>
      <c r="L36" s="3" t="s">
        <v>655</v>
      </c>
      <c r="M36" s="3" t="s">
        <v>656</v>
      </c>
    </row>
    <row r="37" spans="3:13" x14ac:dyDescent="0.2">
      <c r="C37" s="3" t="s">
        <v>657</v>
      </c>
      <c r="D37" s="3" t="s">
        <v>658</v>
      </c>
      <c r="E37" s="3" t="s">
        <v>659</v>
      </c>
      <c r="F37" s="3" t="s">
        <v>660</v>
      </c>
      <c r="G37" s="3" t="s">
        <v>661</v>
      </c>
      <c r="H37" s="3" t="s">
        <v>662</v>
      </c>
      <c r="I37" s="3" t="s">
        <v>663</v>
      </c>
      <c r="J37" s="3" t="s">
        <v>664</v>
      </c>
      <c r="K37" s="3" t="s">
        <v>665</v>
      </c>
      <c r="L37" s="3" t="s">
        <v>666</v>
      </c>
      <c r="M37" s="3" t="s">
        <v>667</v>
      </c>
    </row>
    <row r="38" spans="3:13" x14ac:dyDescent="0.2">
      <c r="C38" s="3" t="s">
        <v>668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669</v>
      </c>
      <c r="D40" s="3" t="s">
        <v>670</v>
      </c>
      <c r="E40" s="3" t="s">
        <v>671</v>
      </c>
      <c r="F40" s="3" t="s">
        <v>672</v>
      </c>
      <c r="G40" s="3" t="s">
        <v>673</v>
      </c>
      <c r="H40" s="3" t="s">
        <v>674</v>
      </c>
      <c r="I40" s="3" t="s">
        <v>675</v>
      </c>
      <c r="J40" s="3" t="s">
        <v>676</v>
      </c>
      <c r="K40" s="3" t="s">
        <v>677</v>
      </c>
      <c r="L40" s="3" t="s">
        <v>678</v>
      </c>
      <c r="M40" s="3" t="s">
        <v>679</v>
      </c>
    </row>
    <row r="41" spans="3:13" x14ac:dyDescent="0.2">
      <c r="C41" s="3" t="s">
        <v>680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681</v>
      </c>
      <c r="M41" s="3" t="s">
        <v>682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ECA3-69B1-47B9-B4B7-E4812558C0E7}">
  <dimension ref="C1:M32"/>
  <sheetViews>
    <sheetView workbookViewId="0">
      <selection activeCell="E36" sqref="E3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683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684</v>
      </c>
      <c r="D12" s="3" t="s">
        <v>3</v>
      </c>
      <c r="E12" s="3" t="s">
        <v>3</v>
      </c>
      <c r="F12" s="3">
        <v>3.56</v>
      </c>
      <c r="G12" s="3">
        <v>5.77</v>
      </c>
      <c r="H12" s="3">
        <v>12.71</v>
      </c>
      <c r="I12" s="3">
        <v>18.88</v>
      </c>
      <c r="J12" s="3">
        <v>51.63</v>
      </c>
      <c r="K12" s="3">
        <v>143.72999999999999</v>
      </c>
      <c r="L12" s="3">
        <v>174.17</v>
      </c>
      <c r="M12" s="3">
        <v>47.01</v>
      </c>
    </row>
    <row r="13" spans="3:13" ht="12.75" x14ac:dyDescent="0.2">
      <c r="C13" s="3" t="s">
        <v>685</v>
      </c>
      <c r="D13" s="3" t="s">
        <v>3</v>
      </c>
      <c r="E13" s="3" t="s">
        <v>3</v>
      </c>
      <c r="F13" s="3" t="s">
        <v>686</v>
      </c>
      <c r="G13" s="3" t="s">
        <v>687</v>
      </c>
      <c r="H13" s="3" t="s">
        <v>688</v>
      </c>
      <c r="I13" s="3" t="s">
        <v>689</v>
      </c>
      <c r="J13" s="3" t="s">
        <v>690</v>
      </c>
      <c r="K13" s="3" t="s">
        <v>691</v>
      </c>
      <c r="L13" s="3" t="s">
        <v>692</v>
      </c>
      <c r="M13" s="3" t="s">
        <v>693</v>
      </c>
    </row>
    <row r="14" spans="3:13" ht="12.75" x14ac:dyDescent="0.2"/>
    <row r="15" spans="3:13" ht="12.75" x14ac:dyDescent="0.2">
      <c r="C15" s="3" t="s">
        <v>694</v>
      </c>
      <c r="D15" s="3" t="s">
        <v>3</v>
      </c>
      <c r="E15" s="3" t="s">
        <v>3</v>
      </c>
      <c r="F15" s="3" t="s">
        <v>695</v>
      </c>
      <c r="G15" s="3" t="s">
        <v>696</v>
      </c>
      <c r="H15" s="3" t="s">
        <v>697</v>
      </c>
      <c r="I15" s="3" t="s">
        <v>698</v>
      </c>
      <c r="J15" s="3" t="s">
        <v>699</v>
      </c>
      <c r="K15" s="3" t="s">
        <v>700</v>
      </c>
      <c r="L15" s="3" t="s">
        <v>701</v>
      </c>
      <c r="M15" s="3" t="s">
        <v>702</v>
      </c>
    </row>
    <row r="16" spans="3:13" ht="12.75" x14ac:dyDescent="0.2">
      <c r="C16" s="3" t="s">
        <v>703</v>
      </c>
      <c r="D16" s="3" t="s">
        <v>704</v>
      </c>
      <c r="E16" s="3" t="s">
        <v>704</v>
      </c>
      <c r="F16" s="3" t="s">
        <v>705</v>
      </c>
      <c r="G16" s="3" t="s">
        <v>696</v>
      </c>
      <c r="H16" s="3" t="s">
        <v>697</v>
      </c>
      <c r="I16" s="3" t="s">
        <v>698</v>
      </c>
      <c r="J16" s="3" t="s">
        <v>699</v>
      </c>
      <c r="K16" s="3" t="s">
        <v>706</v>
      </c>
      <c r="L16" s="3" t="s">
        <v>707</v>
      </c>
      <c r="M16" s="3" t="s">
        <v>708</v>
      </c>
    </row>
    <row r="17" spans="3:13" ht="12.75" x14ac:dyDescent="0.2">
      <c r="C17" s="3" t="s">
        <v>709</v>
      </c>
      <c r="D17" s="3" t="s">
        <v>704</v>
      </c>
      <c r="E17" s="3" t="s">
        <v>704</v>
      </c>
      <c r="F17" s="3" t="s">
        <v>710</v>
      </c>
      <c r="G17" s="3" t="s">
        <v>711</v>
      </c>
      <c r="H17" s="3" t="s">
        <v>712</v>
      </c>
      <c r="I17" s="3" t="s">
        <v>713</v>
      </c>
      <c r="J17" s="3" t="s">
        <v>714</v>
      </c>
      <c r="K17" s="3" t="s">
        <v>715</v>
      </c>
      <c r="L17" s="3" t="s">
        <v>716</v>
      </c>
      <c r="M17" s="3" t="s">
        <v>717</v>
      </c>
    </row>
    <row r="18" spans="3:13" ht="12.75" x14ac:dyDescent="0.2">
      <c r="C18" s="3" t="s">
        <v>718</v>
      </c>
      <c r="D18" s="3" t="s">
        <v>704</v>
      </c>
      <c r="E18" s="3" t="s">
        <v>704</v>
      </c>
      <c r="F18" s="3" t="s">
        <v>719</v>
      </c>
      <c r="G18" s="3" t="s">
        <v>720</v>
      </c>
      <c r="H18" s="3" t="s">
        <v>721</v>
      </c>
      <c r="I18" s="3" t="s">
        <v>722</v>
      </c>
      <c r="J18" s="3" t="s">
        <v>723</v>
      </c>
      <c r="K18" s="3" t="s">
        <v>724</v>
      </c>
      <c r="L18" s="3" t="s">
        <v>725</v>
      </c>
      <c r="M18" s="3" t="s">
        <v>726</v>
      </c>
    </row>
    <row r="19" spans="3:13" ht="12.75" x14ac:dyDescent="0.2">
      <c r="C19" s="3" t="s">
        <v>727</v>
      </c>
      <c r="D19" s="3" t="s">
        <v>704</v>
      </c>
      <c r="E19" s="3" t="s">
        <v>704</v>
      </c>
      <c r="F19" s="3" t="s">
        <v>728</v>
      </c>
      <c r="G19" s="3" t="s">
        <v>729</v>
      </c>
      <c r="H19" s="3" t="s">
        <v>730</v>
      </c>
      <c r="I19" s="3" t="s">
        <v>731</v>
      </c>
      <c r="J19" s="3" t="s">
        <v>732</v>
      </c>
      <c r="K19" s="3" t="s">
        <v>733</v>
      </c>
      <c r="L19" s="3" t="s">
        <v>734</v>
      </c>
      <c r="M19" s="3" t="s">
        <v>735</v>
      </c>
    </row>
    <row r="20" spans="3:13" ht="12.75" x14ac:dyDescent="0.2">
      <c r="C20" s="3" t="s">
        <v>736</v>
      </c>
      <c r="D20" s="3" t="s">
        <v>737</v>
      </c>
      <c r="E20" s="3" t="s">
        <v>737</v>
      </c>
      <c r="F20" s="3" t="s">
        <v>738</v>
      </c>
      <c r="G20" s="3" t="s">
        <v>739</v>
      </c>
      <c r="H20" s="3" t="s">
        <v>740</v>
      </c>
      <c r="I20" s="3" t="s">
        <v>741</v>
      </c>
      <c r="J20" s="3" t="s">
        <v>742</v>
      </c>
      <c r="K20" s="3" t="s">
        <v>743</v>
      </c>
      <c r="L20" s="3" t="s">
        <v>744</v>
      </c>
      <c r="M20" s="3" t="s">
        <v>745</v>
      </c>
    </row>
    <row r="21" spans="3:13" ht="12.75" x14ac:dyDescent="0.2">
      <c r="C21" s="3" t="s">
        <v>746</v>
      </c>
      <c r="D21" s="3" t="s">
        <v>737</v>
      </c>
      <c r="E21" s="3" t="s">
        <v>737</v>
      </c>
      <c r="F21" s="3" t="s">
        <v>747</v>
      </c>
      <c r="G21" s="3" t="s">
        <v>748</v>
      </c>
      <c r="H21" s="3" t="s">
        <v>749</v>
      </c>
      <c r="I21" s="3" t="s">
        <v>750</v>
      </c>
      <c r="J21" s="3" t="s">
        <v>751</v>
      </c>
      <c r="K21" s="3" t="s">
        <v>752</v>
      </c>
      <c r="L21" s="3" t="s">
        <v>753</v>
      </c>
      <c r="M21" s="3" t="s">
        <v>754</v>
      </c>
    </row>
    <row r="22" spans="3:13" ht="12.75" x14ac:dyDescent="0.2">
      <c r="C22" s="3" t="s">
        <v>755</v>
      </c>
      <c r="D22" s="3" t="s">
        <v>704</v>
      </c>
      <c r="E22" s="3" t="s">
        <v>704</v>
      </c>
      <c r="F22" s="3" t="s">
        <v>756</v>
      </c>
      <c r="G22" s="3" t="s">
        <v>757</v>
      </c>
      <c r="H22" s="3" t="s">
        <v>758</v>
      </c>
      <c r="I22" s="3" t="s">
        <v>759</v>
      </c>
      <c r="J22" s="3" t="s">
        <v>760</v>
      </c>
      <c r="K22" s="3" t="s">
        <v>761</v>
      </c>
      <c r="L22" s="3" t="s">
        <v>762</v>
      </c>
      <c r="M22" s="3" t="s">
        <v>763</v>
      </c>
    </row>
    <row r="23" spans="3:13" ht="12.75" x14ac:dyDescent="0.2"/>
    <row r="24" spans="3:13" ht="12.75" x14ac:dyDescent="0.2">
      <c r="C24" s="3" t="s">
        <v>764</v>
      </c>
      <c r="D24" s="3" t="s">
        <v>704</v>
      </c>
      <c r="E24" s="3" t="s">
        <v>704</v>
      </c>
      <c r="F24" s="3" t="s">
        <v>765</v>
      </c>
      <c r="G24" s="3" t="s">
        <v>766</v>
      </c>
      <c r="H24" s="3" t="s">
        <v>767</v>
      </c>
      <c r="I24" s="3" t="s">
        <v>768</v>
      </c>
      <c r="J24" s="3" t="s">
        <v>769</v>
      </c>
      <c r="K24" s="3" t="s">
        <v>770</v>
      </c>
      <c r="L24" s="3" t="s">
        <v>771</v>
      </c>
      <c r="M24" s="3" t="s">
        <v>772</v>
      </c>
    </row>
    <row r="25" spans="3:13" ht="12.75" x14ac:dyDescent="0.2">
      <c r="C25" s="3" t="s">
        <v>773</v>
      </c>
      <c r="D25" s="3" t="s">
        <v>704</v>
      </c>
      <c r="E25" s="3" t="s">
        <v>704</v>
      </c>
      <c r="F25" s="3" t="s">
        <v>774</v>
      </c>
      <c r="G25" s="3" t="s">
        <v>749</v>
      </c>
      <c r="H25" s="3" t="s">
        <v>775</v>
      </c>
      <c r="I25" s="3" t="s">
        <v>776</v>
      </c>
      <c r="J25" s="3" t="s">
        <v>777</v>
      </c>
      <c r="K25" s="3" t="s">
        <v>778</v>
      </c>
      <c r="L25" s="3" t="s">
        <v>779</v>
      </c>
      <c r="M25" s="3" t="s">
        <v>748</v>
      </c>
    </row>
    <row r="26" spans="3:13" ht="12.75" x14ac:dyDescent="0.2">
      <c r="C26" s="3" t="s">
        <v>780</v>
      </c>
      <c r="D26" s="3" t="s">
        <v>704</v>
      </c>
      <c r="E26" s="3" t="s">
        <v>704</v>
      </c>
      <c r="F26" s="3" t="s">
        <v>781</v>
      </c>
      <c r="G26" s="3" t="s">
        <v>782</v>
      </c>
      <c r="H26" s="3" t="s">
        <v>783</v>
      </c>
      <c r="I26" s="3" t="s">
        <v>784</v>
      </c>
      <c r="J26" s="3" t="s">
        <v>785</v>
      </c>
      <c r="K26" s="3" t="s">
        <v>786</v>
      </c>
      <c r="L26" s="3" t="s">
        <v>787</v>
      </c>
      <c r="M26" s="3" t="s">
        <v>788</v>
      </c>
    </row>
    <row r="27" spans="3:13" ht="12.75" x14ac:dyDescent="0.2">
      <c r="C27" s="3" t="s">
        <v>789</v>
      </c>
      <c r="D27" s="3" t="s">
        <v>704</v>
      </c>
      <c r="E27" s="3" t="s">
        <v>704</v>
      </c>
      <c r="F27" s="3" t="s">
        <v>790</v>
      </c>
      <c r="G27" s="3" t="s">
        <v>790</v>
      </c>
      <c r="H27" s="3" t="s">
        <v>791</v>
      </c>
      <c r="I27" s="3" t="s">
        <v>792</v>
      </c>
      <c r="J27" s="3" t="s">
        <v>793</v>
      </c>
      <c r="K27" s="3" t="s">
        <v>794</v>
      </c>
      <c r="L27" s="3" t="s">
        <v>795</v>
      </c>
      <c r="M27" s="3" t="s">
        <v>796</v>
      </c>
    </row>
    <row r="28" spans="3:13" ht="12.75" x14ac:dyDescent="0.2"/>
    <row r="29" spans="3:13" ht="12.75" x14ac:dyDescent="0.2">
      <c r="C29" s="3" t="s">
        <v>797</v>
      </c>
      <c r="D29" s="3" t="s">
        <v>704</v>
      </c>
      <c r="E29" s="3">
        <v>6.7</v>
      </c>
      <c r="F29" s="3">
        <v>10.9</v>
      </c>
      <c r="G29" s="3">
        <v>12.5</v>
      </c>
      <c r="H29" s="3">
        <v>17.600000000000001</v>
      </c>
      <c r="I29" s="3">
        <v>22</v>
      </c>
      <c r="J29" s="3">
        <v>14.6</v>
      </c>
      <c r="K29" s="3">
        <v>14.1</v>
      </c>
      <c r="L29" s="3">
        <v>13.5</v>
      </c>
      <c r="M29" s="3">
        <v>10.1</v>
      </c>
    </row>
    <row r="30" spans="3:13" ht="12.75" x14ac:dyDescent="0.2">
      <c r="C30" s="3" t="s">
        <v>798</v>
      </c>
      <c r="D30" s="3">
        <v>3</v>
      </c>
      <c r="E30" s="3">
        <v>1</v>
      </c>
      <c r="F30" s="3">
        <v>5</v>
      </c>
      <c r="G30" s="3">
        <v>5</v>
      </c>
      <c r="H30" s="3">
        <v>6</v>
      </c>
      <c r="I30" s="3">
        <v>5</v>
      </c>
      <c r="J30" s="3">
        <v>2</v>
      </c>
      <c r="K30" s="3">
        <v>5</v>
      </c>
      <c r="L30" s="3">
        <v>6</v>
      </c>
      <c r="M30" s="3">
        <v>1</v>
      </c>
    </row>
    <row r="31" spans="3:13" ht="12.75" x14ac:dyDescent="0.2">
      <c r="C31" s="3" t="s">
        <v>799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800</v>
      </c>
      <c r="D32" s="3" t="s">
        <v>3</v>
      </c>
      <c r="E32" s="3" t="s">
        <v>3</v>
      </c>
      <c r="F32" s="3" t="s">
        <v>801</v>
      </c>
      <c r="G32" s="3" t="s">
        <v>801</v>
      </c>
      <c r="H32" s="3" t="s">
        <v>801</v>
      </c>
      <c r="I32" s="3" t="s">
        <v>801</v>
      </c>
      <c r="J32" s="3" t="s">
        <v>801</v>
      </c>
      <c r="K32" s="3" t="s">
        <v>801</v>
      </c>
      <c r="L32" s="3" t="s">
        <v>801</v>
      </c>
      <c r="M32" s="3" t="s">
        <v>801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035F-BF0A-42AD-A722-EB6F9FFB2C31}">
  <dimension ref="A3:BJ22"/>
  <sheetViews>
    <sheetView showGridLines="0" tabSelected="1" topLeftCell="AA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8" t="s">
        <v>802</v>
      </c>
      <c r="C3" s="38"/>
      <c r="D3" s="38"/>
      <c r="E3" s="38"/>
      <c r="F3" s="38"/>
      <c r="H3" s="38" t="s">
        <v>803</v>
      </c>
      <c r="I3" s="38"/>
      <c r="J3" s="38"/>
      <c r="K3" s="38"/>
      <c r="L3" s="38"/>
      <c r="N3" s="39" t="s">
        <v>804</v>
      </c>
      <c r="O3" s="39"/>
      <c r="P3" s="39"/>
      <c r="Q3" s="39"/>
      <c r="R3" s="39"/>
      <c r="S3" s="39"/>
      <c r="T3" s="39"/>
      <c r="V3" s="38" t="s">
        <v>805</v>
      </c>
      <c r="W3" s="38"/>
      <c r="X3" s="38"/>
      <c r="Y3" s="38"/>
      <c r="AA3" s="38" t="s">
        <v>806</v>
      </c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62" ht="47.25" x14ac:dyDescent="0.2">
      <c r="B4" s="8" t="s">
        <v>807</v>
      </c>
      <c r="C4" s="9" t="s">
        <v>808</v>
      </c>
      <c r="D4" s="8" t="s">
        <v>809</v>
      </c>
      <c r="E4" s="9" t="s">
        <v>810</v>
      </c>
      <c r="F4" s="8" t="s">
        <v>811</v>
      </c>
      <c r="H4" s="10" t="s">
        <v>812</v>
      </c>
      <c r="I4" s="11" t="s">
        <v>813</v>
      </c>
      <c r="J4" s="10" t="s">
        <v>814</v>
      </c>
      <c r="K4" s="11" t="s">
        <v>815</v>
      </c>
      <c r="L4" s="10" t="s">
        <v>816</v>
      </c>
      <c r="N4" s="12" t="s">
        <v>817</v>
      </c>
      <c r="O4" s="13" t="s">
        <v>818</v>
      </c>
      <c r="P4" s="12" t="s">
        <v>819</v>
      </c>
      <c r="Q4" s="13" t="s">
        <v>820</v>
      </c>
      <c r="R4" s="12" t="s">
        <v>821</v>
      </c>
      <c r="S4" s="13" t="s">
        <v>822</v>
      </c>
      <c r="T4" s="12" t="s">
        <v>823</v>
      </c>
      <c r="V4" s="13" t="s">
        <v>824</v>
      </c>
      <c r="W4" s="12" t="s">
        <v>825</v>
      </c>
      <c r="X4" s="13" t="s">
        <v>826</v>
      </c>
      <c r="Y4" s="12" t="s">
        <v>827</v>
      </c>
      <c r="AA4" s="14" t="s">
        <v>485</v>
      </c>
      <c r="AB4" s="15" t="s">
        <v>709</v>
      </c>
      <c r="AC4" s="14" t="s">
        <v>718</v>
      </c>
      <c r="AD4" s="15" t="s">
        <v>736</v>
      </c>
      <c r="AE4" s="14" t="s">
        <v>746</v>
      </c>
      <c r="AF4" s="15" t="s">
        <v>755</v>
      </c>
      <c r="AG4" s="14" t="s">
        <v>764</v>
      </c>
      <c r="AH4" s="15" t="s">
        <v>773</v>
      </c>
      <c r="AI4" s="14" t="s">
        <v>799</v>
      </c>
      <c r="AJ4" s="16"/>
      <c r="AK4" s="15" t="s">
        <v>797</v>
      </c>
      <c r="AL4" s="14" t="s">
        <v>798</v>
      </c>
    </row>
    <row r="5" spans="1:62" ht="63" x14ac:dyDescent="0.2">
      <c r="A5" s="17" t="s">
        <v>828</v>
      </c>
      <c r="B5" s="12" t="s">
        <v>829</v>
      </c>
      <c r="C5" s="18" t="s">
        <v>830</v>
      </c>
      <c r="D5" s="19" t="s">
        <v>831</v>
      </c>
      <c r="E5" s="13" t="s">
        <v>832</v>
      </c>
      <c r="F5" s="12" t="s">
        <v>829</v>
      </c>
      <c r="H5" s="13" t="s">
        <v>833</v>
      </c>
      <c r="I5" s="12" t="s">
        <v>834</v>
      </c>
      <c r="J5" s="13" t="s">
        <v>835</v>
      </c>
      <c r="K5" s="12" t="s">
        <v>836</v>
      </c>
      <c r="L5" s="13" t="s">
        <v>837</v>
      </c>
      <c r="N5" s="12" t="s">
        <v>838</v>
      </c>
      <c r="O5" s="13" t="s">
        <v>839</v>
      </c>
      <c r="P5" s="12" t="s">
        <v>840</v>
      </c>
      <c r="Q5" s="13" t="s">
        <v>841</v>
      </c>
      <c r="R5" s="12" t="s">
        <v>842</v>
      </c>
      <c r="S5" s="13" t="s">
        <v>843</v>
      </c>
      <c r="T5" s="12" t="s">
        <v>844</v>
      </c>
      <c r="V5" s="13" t="s">
        <v>845</v>
      </c>
      <c r="W5" s="12" t="s">
        <v>846</v>
      </c>
      <c r="X5" s="13" t="s">
        <v>847</v>
      </c>
      <c r="Y5" s="12" t="s">
        <v>848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8.7641666847127127</v>
      </c>
      <c r="C7" s="25">
        <f>(sheet!D18-sheet!D15)/sheet!D35</f>
        <v>8.7641666847127127</v>
      </c>
      <c r="D7" s="25">
        <f>sheet!D12/sheet!D35</f>
        <v>8.3187927204971306</v>
      </c>
      <c r="E7" s="25">
        <f>Sheet2!D20/sheet!D35</f>
        <v>0.13903001521398814</v>
      </c>
      <c r="F7" s="25">
        <f>sheet!D18/sheet!D35</f>
        <v>8.7641666847127127</v>
      </c>
      <c r="G7" s="23"/>
      <c r="H7" s="26">
        <f>Sheet1!D33/sheet!D51</f>
        <v>-5.6651944897765087E-2</v>
      </c>
      <c r="I7" s="26">
        <f>Sheet1!D33/Sheet1!D12</f>
        <v>-9.6254868928888571E-2</v>
      </c>
      <c r="J7" s="26">
        <f>Sheet1!D12/sheet!D27</f>
        <v>0.52461686333926028</v>
      </c>
      <c r="K7" s="26">
        <f>Sheet1!D30/sheet!D27</f>
        <v>-5.0496927418605148E-2</v>
      </c>
      <c r="L7" s="26">
        <f>Sheet1!D38</f>
        <v>-1.4E-2</v>
      </c>
      <c r="M7" s="23"/>
      <c r="N7" s="26">
        <f>sheet!D40/sheet!D27</f>
        <v>0.10864618134942013</v>
      </c>
      <c r="O7" s="26">
        <f>sheet!D51/sheet!D27</f>
        <v>0.89135381865057983</v>
      </c>
      <c r="P7" s="26">
        <f>sheet!D40/sheet!D51</f>
        <v>0.12188895035407997</v>
      </c>
      <c r="Q7" s="25">
        <f>Sheet1!D24/Sheet1!D26</f>
        <v>-116.16696922835563</v>
      </c>
      <c r="R7" s="25">
        <f>ABS(Sheet2!D20/(Sheet1!D26+Sheet2!D30))</f>
        <v>33.238194491136063</v>
      </c>
      <c r="S7" s="25">
        <f>sheet!D40/Sheet1!D43</f>
        <v>-3.7314451747295405</v>
      </c>
      <c r="T7" s="25">
        <f>Sheet2!D20/sheet!D40</f>
        <v>0.13414051634133597</v>
      </c>
      <c r="V7" s="25" t="e">
        <f>ABS(Sheet1!D15/sheet!D15)</f>
        <v>#DIV/0!</v>
      </c>
      <c r="W7" s="25">
        <f>Sheet1!D12/sheet!D14</f>
        <v>44.470789284503439</v>
      </c>
      <c r="X7" s="25">
        <f>Sheet1!D12/sheet!D27</f>
        <v>0.52461686333926028</v>
      </c>
      <c r="Y7" s="25">
        <f>Sheet1!D12/(sheet!D18-sheet!D35)</f>
        <v>0.64458697572619506</v>
      </c>
      <c r="AA7" s="11" t="str">
        <f>Sheet1!D43</f>
        <v>-2,962.922</v>
      </c>
      <c r="AB7" s="11" t="str">
        <f>Sheet3!D17</f>
        <v>NA</v>
      </c>
      <c r="AC7" s="11" t="str">
        <f>Sheet3!D18</f>
        <v>NA</v>
      </c>
      <c r="AD7" s="11" t="str">
        <f>Sheet3!D20</f>
        <v>NM</v>
      </c>
      <c r="AE7" s="11" t="str">
        <f>Sheet3!D21</f>
        <v>NM</v>
      </c>
      <c r="AF7" s="11" t="str">
        <f>Sheet3!D22</f>
        <v>NA</v>
      </c>
      <c r="AG7" s="11" t="str">
        <f>Sheet3!D24</f>
        <v>NA</v>
      </c>
      <c r="AH7" s="11" t="str">
        <f>Sheet3!D25</f>
        <v>NA</v>
      </c>
      <c r="AI7" s="11" t="str">
        <f>Sheet3!D31</f>
        <v/>
      </c>
      <c r="AK7" s="11" t="str">
        <f>Sheet3!D29</f>
        <v>NA</v>
      </c>
      <c r="AL7" s="11">
        <f>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3.4582785800113505</v>
      </c>
      <c r="C8" s="28">
        <f>(sheet!E18-sheet!E15)/sheet!E35</f>
        <v>3.4582785800113505</v>
      </c>
      <c r="D8" s="28">
        <f>sheet!E12/sheet!E35</f>
        <v>2.121624384554611</v>
      </c>
      <c r="E8" s="28">
        <f>Sheet2!E20/sheet!E35</f>
        <v>-4.0507734694586947E-2</v>
      </c>
      <c r="F8" s="28">
        <f>sheet!E18/sheet!E35</f>
        <v>3.4582785800113505</v>
      </c>
      <c r="G8" s="23"/>
      <c r="H8" s="29">
        <f>Sheet1!E33/sheet!E51</f>
        <v>-0.32940117325447132</v>
      </c>
      <c r="I8" s="29">
        <f>Sheet1!E33/Sheet1!E12</f>
        <v>-0.21244929675201971</v>
      </c>
      <c r="J8" s="29">
        <f>Sheet1!E12/sheet!E27</f>
        <v>1.103211363321885</v>
      </c>
      <c r="K8" s="29">
        <f>Sheet1!E30/sheet!E27</f>
        <v>-0.23437647830657138</v>
      </c>
      <c r="L8" s="29">
        <f>Sheet1!E38</f>
        <v>-6.6000000000000003E-2</v>
      </c>
      <c r="M8" s="23"/>
      <c r="N8" s="29">
        <f>sheet!E40/sheet!E27</f>
        <v>0.28847709017253043</v>
      </c>
      <c r="O8" s="29">
        <f>sheet!E51/sheet!E27</f>
        <v>0.71152290075636504</v>
      </c>
      <c r="P8" s="29">
        <f>sheet!E40/sheet!E51</f>
        <v>0.40543612843082449</v>
      </c>
      <c r="Q8" s="28">
        <f>Sheet1!E24/Sheet1!E26</f>
        <v>-392.42099681866381</v>
      </c>
      <c r="R8" s="28">
        <f>ABS(Sheet2!E20/(Sheet1!E26+Sheet2!E30))</f>
        <v>14.052628389637933</v>
      </c>
      <c r="S8" s="28">
        <f>sheet!E40/Sheet1!E43</f>
        <v>-1.5587784539136138</v>
      </c>
      <c r="T8" s="28">
        <f>Sheet2!E20/sheet!E40</f>
        <v>-2.9168637207500469E-2</v>
      </c>
      <c r="U8" s="6"/>
      <c r="V8" s="28" t="e">
        <f>ABS(Sheet1!E15/sheet!E15)</f>
        <v>#DIV/0!</v>
      </c>
      <c r="W8" s="28">
        <f>Sheet1!E12/sheet!E14</f>
        <v>68.105055931869302</v>
      </c>
      <c r="X8" s="28">
        <f>Sheet1!E12/sheet!E27</f>
        <v>1.103211363321885</v>
      </c>
      <c r="Y8" s="28">
        <f>Sheet1!E12/(sheet!E18-sheet!E35)</f>
        <v>2.1604196506033357</v>
      </c>
      <c r="Z8" s="6"/>
      <c r="AA8" s="30" t="str">
        <f>Sheet1!E43</f>
        <v>-20,401.719</v>
      </c>
      <c r="AB8" s="30" t="str">
        <f>Sheet3!E17</f>
        <v>NA</v>
      </c>
      <c r="AC8" s="30" t="str">
        <f>Sheet3!E18</f>
        <v>NA</v>
      </c>
      <c r="AD8" s="30" t="str">
        <f>Sheet3!E20</f>
        <v>NM</v>
      </c>
      <c r="AE8" s="30" t="str">
        <f>Sheet3!E21</f>
        <v>NM</v>
      </c>
      <c r="AF8" s="30" t="str">
        <f>Sheet3!E22</f>
        <v>NA</v>
      </c>
      <c r="AG8" s="30" t="str">
        <f>Sheet3!E24</f>
        <v>NA</v>
      </c>
      <c r="AH8" s="30" t="str">
        <f>Sheet3!E25</f>
        <v>NA</v>
      </c>
      <c r="AI8" s="30" t="str">
        <f>Sheet3!E31</f>
        <v/>
      </c>
      <c r="AK8" s="30">
        <f>Sheet3!E29</f>
        <v>6.7</v>
      </c>
      <c r="AL8" s="30">
        <f>Sheet3!E30</f>
        <v>1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5.4371995304495968</v>
      </c>
      <c r="C9" s="25">
        <f>(sheet!F18-sheet!F15)/sheet!F35</f>
        <v>5.4371995304495968</v>
      </c>
      <c r="D9" s="25">
        <f>sheet!F12/sheet!F35</f>
        <v>2.9559309229258242</v>
      </c>
      <c r="E9" s="25">
        <f>Sheet2!F20/sheet!F35</f>
        <v>0.42312753479864246</v>
      </c>
      <c r="F9" s="25">
        <f>sheet!F18/sheet!F35</f>
        <v>5.4371995304495968</v>
      </c>
      <c r="G9" s="23"/>
      <c r="H9" s="26">
        <f>Sheet1!F33/sheet!F51</f>
        <v>-9.6202582811263593E-2</v>
      </c>
      <c r="I9" s="26">
        <f>Sheet1!F33/Sheet1!F12</f>
        <v>-9.1554476352711259E-2</v>
      </c>
      <c r="J9" s="26">
        <f>Sheet1!F12/sheet!F27</f>
        <v>0.8421128215666529</v>
      </c>
      <c r="K9" s="26">
        <f>Sheet1!F30/sheet!F27</f>
        <v>-7.7099198408439096E-2</v>
      </c>
      <c r="L9" s="26">
        <f>Sheet1!F38</f>
        <v>-4.2000000000000003E-2</v>
      </c>
      <c r="M9" s="23"/>
      <c r="N9" s="26">
        <f>sheet!F40/sheet!F27</f>
        <v>0.19857454804828617</v>
      </c>
      <c r="O9" s="26">
        <f>sheet!F51/sheet!F27</f>
        <v>0.80142545195171377</v>
      </c>
      <c r="P9" s="26">
        <f>sheet!F40/sheet!F51</f>
        <v>0.24777669284734716</v>
      </c>
      <c r="Q9" s="25">
        <f>Sheet1!F24/Sheet1!F26</f>
        <v>-94.949999279268894</v>
      </c>
      <c r="R9" s="25">
        <f>ABS(Sheet2!F20/(Sheet1!F26+Sheet2!F30))</f>
        <v>78.780000432438669</v>
      </c>
      <c r="S9" s="25">
        <f>sheet!F40/Sheet1!F43</f>
        <v>-4.0225251384251814</v>
      </c>
      <c r="T9" s="25">
        <f>Sheet2!F20/sheet!F40</f>
        <v>0.32557082327984549</v>
      </c>
      <c r="V9" s="25" t="e">
        <f>ABS(Sheet1!F15/sheet!F15)</f>
        <v>#DIV/0!</v>
      </c>
      <c r="W9" s="25">
        <f>Sheet1!F12/sheet!F14</f>
        <v>73.931205220420168</v>
      </c>
      <c r="X9" s="25">
        <f>Sheet1!F12/sheet!F27</f>
        <v>0.8421128215666529</v>
      </c>
      <c r="Y9" s="25">
        <f>Sheet1!F12/(sheet!F18-sheet!F35)</f>
        <v>1.242119982746388</v>
      </c>
      <c r="AA9" s="11" t="str">
        <f>Sheet1!F43</f>
        <v>-16,692.772</v>
      </c>
      <c r="AB9" s="11" t="str">
        <f>Sheet3!F17</f>
        <v>-176.9x</v>
      </c>
      <c r="AC9" s="11" t="str">
        <f>Sheet3!F18</f>
        <v>-113.2x</v>
      </c>
      <c r="AD9" s="11" t="str">
        <f>Sheet3!F20</f>
        <v>-205.5x</v>
      </c>
      <c r="AE9" s="11" t="str">
        <f>Sheet3!F21</f>
        <v>9.0x</v>
      </c>
      <c r="AF9" s="11" t="str">
        <f>Sheet3!F22</f>
        <v>10.5x</v>
      </c>
      <c r="AG9" s="11" t="str">
        <f>Sheet3!F24</f>
        <v>-114.4x</v>
      </c>
      <c r="AH9" s="11" t="str">
        <f>Sheet3!F25</f>
        <v>10.0x</v>
      </c>
      <c r="AI9" s="11" t="str">
        <f>Sheet3!F31</f>
        <v/>
      </c>
      <c r="AK9" s="11">
        <f>Sheet3!F29</f>
        <v>10.9</v>
      </c>
      <c r="AL9" s="11">
        <f>Sheet3!F30</f>
        <v>5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6.3563097587320421</v>
      </c>
      <c r="C10" s="28">
        <f>(sheet!G18-sheet!G15)/sheet!G35</f>
        <v>6.3563097587320421</v>
      </c>
      <c r="D10" s="28">
        <f>sheet!G12/sheet!G35</f>
        <v>1.2627457536055875</v>
      </c>
      <c r="E10" s="28">
        <f>Sheet2!G20/sheet!G35</f>
        <v>0.21068057599856729</v>
      </c>
      <c r="F10" s="28">
        <f>sheet!G18/sheet!G35</f>
        <v>6.3563097587320421</v>
      </c>
      <c r="G10" s="23"/>
      <c r="H10" s="29">
        <f>Sheet1!G33/sheet!G51</f>
        <v>-8.613171037053427E-2</v>
      </c>
      <c r="I10" s="29">
        <f>Sheet1!G33/Sheet1!G12</f>
        <v>-9.0809852563325105E-2</v>
      </c>
      <c r="J10" s="29">
        <f>Sheet1!G12/sheet!G27</f>
        <v>0.79364723445102769</v>
      </c>
      <c r="K10" s="29">
        <f>Sheet1!G30/sheet!G27</f>
        <v>-7.2070988347788537E-2</v>
      </c>
      <c r="L10" s="29">
        <f>Sheet1!G38</f>
        <v>-5.7000000000000002E-2</v>
      </c>
      <c r="M10" s="23"/>
      <c r="N10" s="29">
        <f>sheet!G40/sheet!G27</f>
        <v>0.16324675118493798</v>
      </c>
      <c r="O10" s="29">
        <f>sheet!G51/sheet!G27</f>
        <v>0.83675324729699174</v>
      </c>
      <c r="P10" s="29">
        <f>sheet!G40/sheet!G51</f>
        <v>0.1950954498381483</v>
      </c>
      <c r="Q10" s="28">
        <f>Sheet1!G24/Sheet1!G26</f>
        <v>-24.017572719885656</v>
      </c>
      <c r="R10" s="28">
        <f>ABS(Sheet2!G20/(Sheet1!G26+Sheet2!G30))</f>
        <v>9.1256489470428175</v>
      </c>
      <c r="S10" s="28">
        <f>sheet!G40/Sheet1!G43</f>
        <v>-3.2537786215495155</v>
      </c>
      <c r="T10" s="28">
        <f>Sheet2!G20/sheet!G40</f>
        <v>0.17503309203023731</v>
      </c>
      <c r="U10" s="6"/>
      <c r="V10" s="28" t="e">
        <f>ABS(Sheet1!G15/sheet!G15)</f>
        <v>#DIV/0!</v>
      </c>
      <c r="W10" s="28">
        <f>Sheet1!G12/sheet!G14</f>
        <v>76.174917126282907</v>
      </c>
      <c r="X10" s="28">
        <f>Sheet1!G12/sheet!G27</f>
        <v>0.79364723445102769</v>
      </c>
      <c r="Y10" s="28">
        <f>Sheet1!G12/(sheet!G18-sheet!G35)</f>
        <v>1.0925004079949012</v>
      </c>
      <c r="Z10" s="6"/>
      <c r="AA10" s="30" t="str">
        <f>Sheet1!G43</f>
        <v>-33,049.486</v>
      </c>
      <c r="AB10" s="30" t="str">
        <f>Sheet3!G17</f>
        <v>-141.3x</v>
      </c>
      <c r="AC10" s="30" t="str">
        <f>Sheet3!G18</f>
        <v>-99.3x</v>
      </c>
      <c r="AD10" s="30" t="str">
        <f>Sheet3!G20</f>
        <v>-136.5x</v>
      </c>
      <c r="AE10" s="30" t="str">
        <f>Sheet3!G21</f>
        <v>8.3x</v>
      </c>
      <c r="AF10" s="30" t="str">
        <f>Sheet3!G22</f>
        <v>10.4x</v>
      </c>
      <c r="AG10" s="30" t="str">
        <f>Sheet3!G24</f>
        <v>-116.3x</v>
      </c>
      <c r="AH10" s="30" t="str">
        <f>Sheet3!G25</f>
        <v>9.3x</v>
      </c>
      <c r="AI10" s="30" t="str">
        <f>Sheet3!G31</f>
        <v/>
      </c>
      <c r="AK10" s="30">
        <f>Sheet3!G29</f>
        <v>12.5</v>
      </c>
      <c r="AL10" s="30">
        <f>Sheet3!G30</f>
        <v>5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10.824630121503615</v>
      </c>
      <c r="C11" s="25">
        <f>(sheet!H18-sheet!H15)/sheet!H35</f>
        <v>10.824630121503615</v>
      </c>
      <c r="D11" s="25">
        <f>sheet!H12/sheet!H35</f>
        <v>1.4952086519147674</v>
      </c>
      <c r="E11" s="25">
        <f>Sheet2!H20/sheet!H35</f>
        <v>8.3384341200519824E-2</v>
      </c>
      <c r="F11" s="25">
        <f>sheet!H18/sheet!H35</f>
        <v>10.824630121503615</v>
      </c>
      <c r="G11" s="23"/>
      <c r="H11" s="26">
        <f>Sheet1!H33/sheet!H51</f>
        <v>-3.995105380104761E-2</v>
      </c>
      <c r="I11" s="26">
        <f>Sheet1!H33/Sheet1!H12</f>
        <v>-5.9401102546381694E-2</v>
      </c>
      <c r="J11" s="26">
        <f>Sheet1!H12/sheet!H27</f>
        <v>0.60463879962701117</v>
      </c>
      <c r="K11" s="26">
        <f>Sheet1!H30/sheet!H27</f>
        <v>-3.5916211340165226E-2</v>
      </c>
      <c r="L11" s="26">
        <f>Sheet1!H38</f>
        <v>-5.1999999999999998E-2</v>
      </c>
      <c r="M11" s="23"/>
      <c r="N11" s="26">
        <f>sheet!H40/sheet!H27</f>
        <v>0.10099464412066611</v>
      </c>
      <c r="O11" s="26">
        <f>sheet!H51/sheet!H27</f>
        <v>0.89900535587933394</v>
      </c>
      <c r="P11" s="26">
        <f>sheet!H40/sheet!H51</f>
        <v>0.1123404254047868</v>
      </c>
      <c r="Q11" s="25">
        <f>Sheet1!H24/Sheet1!H26</f>
        <v>-6.0949041954041281</v>
      </c>
      <c r="R11" s="25">
        <f>ABS(Sheet2!H20/(Sheet1!H26+Sheet2!H30))</f>
        <v>1.0064967450411606</v>
      </c>
      <c r="S11" s="25">
        <f>sheet!H40/Sheet1!H43</f>
        <v>-3.93065849112834</v>
      </c>
      <c r="T11" s="25">
        <f>Sheet2!H20/sheet!H40</f>
        <v>7.0253590996321794E-2</v>
      </c>
      <c r="V11" s="25" t="e">
        <f>ABS(Sheet1!H15/sheet!H15)</f>
        <v>#DIV/0!</v>
      </c>
      <c r="W11" s="25">
        <f>Sheet1!H12/sheet!H14</f>
        <v>45.837293002211958</v>
      </c>
      <c r="X11" s="25">
        <f>Sheet1!H12/sheet!H27</f>
        <v>0.60463879962701117</v>
      </c>
      <c r="Y11" s="25">
        <f>Sheet1!H12/(sheet!H18-sheet!H35)</f>
        <v>0.72326497446991977</v>
      </c>
      <c r="AA11" s="11" t="str">
        <f>Sheet1!H43</f>
        <v>-35,970.72</v>
      </c>
      <c r="AB11" s="11" t="str">
        <f>Sheet3!H17</f>
        <v>-271.8x</v>
      </c>
      <c r="AC11" s="11" t="str">
        <f>Sheet3!H18</f>
        <v>-175.0x</v>
      </c>
      <c r="AD11" s="11" t="str">
        <f>Sheet3!H20</f>
        <v>-127.5x</v>
      </c>
      <c r="AE11" s="11" t="str">
        <f>Sheet3!H21</f>
        <v>9.3x</v>
      </c>
      <c r="AF11" s="11" t="str">
        <f>Sheet3!H22</f>
        <v>15.8x</v>
      </c>
      <c r="AG11" s="11" t="str">
        <f>Sheet3!H24</f>
        <v>-219.9x</v>
      </c>
      <c r="AH11" s="11" t="str">
        <f>Sheet3!H25</f>
        <v>10.2x</v>
      </c>
      <c r="AI11" s="11" t="str">
        <f>Sheet3!H31</f>
        <v/>
      </c>
      <c r="AK11" s="11">
        <f>Sheet3!H29</f>
        <v>17.600000000000001</v>
      </c>
      <c r="AL11" s="11">
        <f>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15.351594964492106</v>
      </c>
      <c r="C12" s="28">
        <f>(sheet!I18-sheet!I15)/sheet!I35</f>
        <v>15.351594964492106</v>
      </c>
      <c r="D12" s="28">
        <f>sheet!I12/sheet!I35</f>
        <v>2.9612006826226525</v>
      </c>
      <c r="E12" s="28">
        <f>Sheet2!I20/sheet!I35</f>
        <v>6.7230044152878005E-2</v>
      </c>
      <c r="F12" s="28">
        <f>sheet!I18/sheet!I35</f>
        <v>15.351594964492106</v>
      </c>
      <c r="G12" s="23"/>
      <c r="H12" s="29">
        <f>Sheet1!I33/sheet!I51</f>
        <v>-3.0875257338840872E-2</v>
      </c>
      <c r="I12" s="29">
        <f>Sheet1!I33/Sheet1!I12</f>
        <v>-6.0148393364756407E-2</v>
      </c>
      <c r="J12" s="29">
        <f>Sheet1!I12/sheet!I27</f>
        <v>0.47597841913837258</v>
      </c>
      <c r="K12" s="29">
        <f>Sheet1!I30/sheet!I27</f>
        <v>-2.8629337187469735E-2</v>
      </c>
      <c r="L12" s="29">
        <f>Sheet1!I38</f>
        <v>-8.3000000000000004E-2</v>
      </c>
      <c r="M12" s="23"/>
      <c r="N12" s="29">
        <f>sheet!I40/sheet!I27</f>
        <v>7.2741747113394539E-2</v>
      </c>
      <c r="O12" s="29">
        <f>sheet!I51/sheet!I27</f>
        <v>0.92725825321151956</v>
      </c>
      <c r="P12" s="29">
        <f>sheet!I40/sheet!I51</f>
        <v>7.8448206701268605E-2</v>
      </c>
      <c r="Q12" s="28">
        <f>Sheet1!I24/Sheet1!I26</f>
        <v>-3.1929949889186169</v>
      </c>
      <c r="R12" s="28">
        <f>ABS(Sheet2!I20/(Sheet1!I26+Sheet2!I30))</f>
        <v>0.3167550080387907</v>
      </c>
      <c r="S12" s="28">
        <f>sheet!I40/Sheet1!I43</f>
        <v>-2.3874381404525167</v>
      </c>
      <c r="T12" s="28">
        <f>Sheet2!I20/sheet!I40</f>
        <v>5.6847767838049797E-2</v>
      </c>
      <c r="U12" s="6"/>
      <c r="V12" s="28" t="e">
        <f>ABS(Sheet1!I15/sheet!I15)</f>
        <v>#DIV/0!</v>
      </c>
      <c r="W12" s="28">
        <f>Sheet1!I12/sheet!I14</f>
        <v>45.010443031761589</v>
      </c>
      <c r="X12" s="28">
        <f>Sheet1!I12/sheet!I27</f>
        <v>0.47597841913837258</v>
      </c>
      <c r="Y12" s="28">
        <f>Sheet1!I12/(sheet!I18-sheet!I35)</f>
        <v>0.5392042981136933</v>
      </c>
      <c r="Z12" s="6"/>
      <c r="AA12" s="30" t="str">
        <f>Sheet1!I43</f>
        <v>-93,774.126</v>
      </c>
      <c r="AB12" s="30" t="str">
        <f>Sheet3!I17</f>
        <v>-219.3x</v>
      </c>
      <c r="AC12" s="30" t="str">
        <f>Sheet3!I18</f>
        <v>-154.6x</v>
      </c>
      <c r="AD12" s="30" t="str">
        <f>Sheet3!I20</f>
        <v>-136.8x</v>
      </c>
      <c r="AE12" s="30" t="str">
        <f>Sheet3!I21</f>
        <v>8.2x</v>
      </c>
      <c r="AF12" s="30" t="str">
        <f>Sheet3!I22</f>
        <v>14.4x</v>
      </c>
      <c r="AG12" s="30" t="str">
        <f>Sheet3!I24</f>
        <v>-231.4x</v>
      </c>
      <c r="AH12" s="30" t="str">
        <f>Sheet3!I25</f>
        <v>9.1x</v>
      </c>
      <c r="AI12" s="30" t="str">
        <f>Sheet3!I31</f>
        <v/>
      </c>
      <c r="AK12" s="30">
        <f>Sheet3!I29</f>
        <v>22</v>
      </c>
      <c r="AL12" s="30">
        <f>Sheet3!I30</f>
        <v>5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8.6674589623213087</v>
      </c>
      <c r="C13" s="25">
        <f>(sheet!J18-sheet!J15)/sheet!J35</f>
        <v>8.6674589623213087</v>
      </c>
      <c r="D13" s="25">
        <f>sheet!J12/sheet!J35</f>
        <v>2.0542129464001753</v>
      </c>
      <c r="E13" s="25">
        <f>Sheet2!J20/sheet!J35</f>
        <v>0.2231953769854039</v>
      </c>
      <c r="F13" s="25">
        <f>sheet!J18/sheet!J35</f>
        <v>8.6674589623213087</v>
      </c>
      <c r="G13" s="23"/>
      <c r="H13" s="26">
        <f>Sheet1!J33/sheet!J51</f>
        <v>-4.1396887229647301E-2</v>
      </c>
      <c r="I13" s="26">
        <f>Sheet1!J33/Sheet1!J12</f>
        <v>-7.9105396119082502E-2</v>
      </c>
      <c r="J13" s="26">
        <f>Sheet1!J12/sheet!J27</f>
        <v>0.45226608329671025</v>
      </c>
      <c r="K13" s="26">
        <f>Sheet1!J30/sheet!J27</f>
        <v>-3.5776687670412227E-2</v>
      </c>
      <c r="L13" s="26">
        <f>Sheet1!J38</f>
        <v>-0.14000000000000001</v>
      </c>
      <c r="M13" s="23"/>
      <c r="N13" s="26">
        <f>sheet!J40/sheet!J27</f>
        <v>0.13576382030990092</v>
      </c>
      <c r="O13" s="26">
        <f>sheet!J51/sheet!J27</f>
        <v>0.86423617969009903</v>
      </c>
      <c r="P13" s="26">
        <f>sheet!J40/sheet!J51</f>
        <v>0.15709110946799706</v>
      </c>
      <c r="Q13" s="25">
        <f>Sheet1!J24/Sheet1!J26</f>
        <v>-5.0823998543001041</v>
      </c>
      <c r="R13" s="25">
        <f>ABS(Sheet2!J20/(Sheet1!J26+Sheet2!J30))</f>
        <v>3.7456939451140321</v>
      </c>
      <c r="S13" s="25">
        <f>sheet!J40/Sheet1!J43</f>
        <v>-5.3962820591815817</v>
      </c>
      <c r="T13" s="25">
        <f>Sheet2!J20/sheet!J40</f>
        <v>0.14905698157488895</v>
      </c>
      <c r="V13" s="25" t="e">
        <f>ABS(Sheet1!J15/sheet!J15)</f>
        <v>#DIV/0!</v>
      </c>
      <c r="W13" s="25">
        <f>Sheet1!J12/sheet!J14</f>
        <v>38.222601387706504</v>
      </c>
      <c r="X13" s="25">
        <f>Sheet1!J12/sheet!J27</f>
        <v>0.45226608329671025</v>
      </c>
      <c r="Y13" s="25">
        <f>Sheet1!J12/(sheet!J18-sheet!J35)</f>
        <v>0.65056602931375729</v>
      </c>
      <c r="AA13" s="11" t="str">
        <f>Sheet1!J43</f>
        <v>-113,995.736</v>
      </c>
      <c r="AB13" s="11" t="str">
        <f>Sheet3!J17</f>
        <v>-550.8x</v>
      </c>
      <c r="AC13" s="11" t="str">
        <f>Sheet3!J18</f>
        <v>-418.6x</v>
      </c>
      <c r="AD13" s="11" t="str">
        <f>Sheet3!J20</f>
        <v>-468.8x</v>
      </c>
      <c r="AE13" s="11" t="str">
        <f>Sheet3!J21</f>
        <v>14.9x</v>
      </c>
      <c r="AF13" s="11" t="str">
        <f>Sheet3!J22</f>
        <v>30.7x</v>
      </c>
      <c r="AG13" s="11" t="str">
        <f>Sheet3!J24</f>
        <v>-362.5x</v>
      </c>
      <c r="AH13" s="11" t="str">
        <f>Sheet3!J25</f>
        <v>16.3x</v>
      </c>
      <c r="AI13" s="11" t="str">
        <f>Sheet3!J31</f>
        <v/>
      </c>
      <c r="AK13" s="11">
        <f>Sheet3!J29</f>
        <v>14.6</v>
      </c>
      <c r="AL13" s="11">
        <f>Sheet3!J30</f>
        <v>2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15.690745840602688</v>
      </c>
      <c r="C14" s="28">
        <f>(sheet!K18-sheet!K15)/sheet!K35</f>
        <v>15.690745840602688</v>
      </c>
      <c r="D14" s="28">
        <f>sheet!K12/sheet!K35</f>
        <v>6.167920668208545</v>
      </c>
      <c r="E14" s="28">
        <f>Sheet2!K20/sheet!K35</f>
        <v>0.96948888069390682</v>
      </c>
      <c r="F14" s="28">
        <f>sheet!K18/sheet!K35</f>
        <v>15.690745840602688</v>
      </c>
      <c r="G14" s="23"/>
      <c r="H14" s="29">
        <f>Sheet1!K33/sheet!K51</f>
        <v>4.9917642141295682E-2</v>
      </c>
      <c r="I14" s="29">
        <f>Sheet1!K33/Sheet1!K12</f>
        <v>0.10906638736618625</v>
      </c>
      <c r="J14" s="29">
        <f>Sheet1!K12/sheet!K27</f>
        <v>0.37737045601572594</v>
      </c>
      <c r="K14" s="29">
        <f>Sheet1!K30/sheet!K27</f>
        <v>4.1158432336365514E-2</v>
      </c>
      <c r="L14" s="29">
        <f>Sheet1!K38</f>
        <v>0.34</v>
      </c>
      <c r="M14" s="23"/>
      <c r="N14" s="29">
        <f>sheet!K40/sheet!K27</f>
        <v>0.17547322808510382</v>
      </c>
      <c r="O14" s="29">
        <f>sheet!K51/sheet!K27</f>
        <v>0.82452677191489621</v>
      </c>
      <c r="P14" s="29">
        <f>sheet!K40/sheet!K51</f>
        <v>0.2128168957783888</v>
      </c>
      <c r="Q14" s="28">
        <f>Sheet1!K24/Sheet1!K26</f>
        <v>15.751271486866955</v>
      </c>
      <c r="R14" s="28">
        <f>ABS(Sheet2!K20/(Sheet1!K26+Sheet2!K30))</f>
        <v>29.615861031533921</v>
      </c>
      <c r="S14" s="28">
        <f>sheet!K40/Sheet1!K43</f>
        <v>5.8050414442923559</v>
      </c>
      <c r="T14" s="28">
        <f>Sheet2!K20/sheet!K40</f>
        <v>0.31196859144002237</v>
      </c>
      <c r="U14" s="6"/>
      <c r="V14" s="28" t="e">
        <f>ABS(Sheet1!K15/sheet!K15)</f>
        <v>#DIV/0!</v>
      </c>
      <c r="W14" s="28">
        <f>Sheet1!K12/sheet!K14</f>
        <v>46.117738870402206</v>
      </c>
      <c r="X14" s="28">
        <f>Sheet1!K12/sheet!K27</f>
        <v>0.37737045601572594</v>
      </c>
      <c r="Y14" s="28">
        <f>Sheet1!K12/(sheet!K18-sheet!K35)</f>
        <v>0.45493059619900356</v>
      </c>
      <c r="Z14" s="6"/>
      <c r="AA14" s="30" t="str">
        <f>Sheet1!K43</f>
        <v>298,579.715</v>
      </c>
      <c r="AB14" s="30" t="str">
        <f>Sheet3!K17</f>
        <v>1,581.4x</v>
      </c>
      <c r="AC14" s="30" t="str">
        <f>Sheet3!K18</f>
        <v>4,944.4x</v>
      </c>
      <c r="AD14" s="30" t="str">
        <f>Sheet3!K20</f>
        <v>-1,195.9x</v>
      </c>
      <c r="AE14" s="30" t="str">
        <f>Sheet3!K21</f>
        <v>18.9x</v>
      </c>
      <c r="AF14" s="30" t="str">
        <f>Sheet3!K22</f>
        <v>54.3x</v>
      </c>
      <c r="AG14" s="30" t="str">
        <f>Sheet3!K24</f>
        <v>707.0x</v>
      </c>
      <c r="AH14" s="30" t="str">
        <f>Sheet3!K25</f>
        <v>22.5x</v>
      </c>
      <c r="AI14" s="30" t="str">
        <f>Sheet3!K31</f>
        <v/>
      </c>
      <c r="AK14" s="30">
        <f>Sheet3!K29</f>
        <v>14.1</v>
      </c>
      <c r="AL14" s="30">
        <f>Sheet3!K30</f>
        <v>5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12.151585317645551</v>
      </c>
      <c r="C15" s="25">
        <f>(sheet!L18-sheet!L15)/sheet!L35</f>
        <v>12.151585317645551</v>
      </c>
      <c r="D15" s="25">
        <f>sheet!L12/sheet!L35</f>
        <v>3.5617965878505422</v>
      </c>
      <c r="E15" s="25">
        <f>Sheet2!L20/sheet!L35</f>
        <v>0.76232509421051109</v>
      </c>
      <c r="F15" s="25">
        <f>sheet!L18/sheet!L35</f>
        <v>12.151585317645551</v>
      </c>
      <c r="G15" s="23"/>
      <c r="H15" s="26">
        <f>Sheet1!L33/sheet!L51</f>
        <v>0.26179553826031055</v>
      </c>
      <c r="I15" s="26">
        <f>Sheet1!L33/Sheet1!L12</f>
        <v>0.6319926293506456</v>
      </c>
      <c r="J15" s="26">
        <f>Sheet1!L12/sheet!L27</f>
        <v>0.34571188439675299</v>
      </c>
      <c r="K15" s="26">
        <f>Sheet1!L30/sheet!L27</f>
        <v>0.21848736281767034</v>
      </c>
      <c r="L15" s="26">
        <f>Sheet1!L38</f>
        <v>2.96</v>
      </c>
      <c r="M15" s="23"/>
      <c r="N15" s="26">
        <f>sheet!L40/sheet!L27</f>
        <v>0.16542747722299864</v>
      </c>
      <c r="O15" s="26">
        <f>sheet!L51/sheet!L27</f>
        <v>0.83457252277700134</v>
      </c>
      <c r="P15" s="26">
        <f>sheet!L40/sheet!L51</f>
        <v>0.19821821676149412</v>
      </c>
      <c r="Q15" s="25">
        <f>Sheet1!L24/Sheet1!L26</f>
        <v>263.73843724591478</v>
      </c>
      <c r="R15" s="25">
        <f>ABS(Sheet2!L20/(Sheet1!L26+Sheet2!L30))</f>
        <v>45.158139936094102</v>
      </c>
      <c r="S15" s="25">
        <f>sheet!L40/Sheet1!L43</f>
        <v>4.9390483249822879</v>
      </c>
      <c r="T15" s="25">
        <f>Sheet2!L20/sheet!L40</f>
        <v>0.24275125744426473</v>
      </c>
      <c r="V15" s="25" t="e">
        <f>ABS(Sheet1!L15/sheet!L15)</f>
        <v>#DIV/0!</v>
      </c>
      <c r="W15" s="25">
        <f>Sheet1!L12/sheet!L14</f>
        <v>36.274695714586613</v>
      </c>
      <c r="X15" s="25">
        <f>Sheet1!L12/sheet!L27</f>
        <v>0.34571188439675299</v>
      </c>
      <c r="Y15" s="25">
        <f>Sheet1!L12/(sheet!L18-sheet!L35)</f>
        <v>0.58850313278457311</v>
      </c>
      <c r="AA15" s="11" t="str">
        <f>Sheet1!L43</f>
        <v>565,008.443</v>
      </c>
      <c r="AB15" s="11" t="str">
        <f>Sheet3!L17</f>
        <v>314.0x</v>
      </c>
      <c r="AC15" s="11" t="str">
        <f>Sheet3!L18</f>
        <v>349.8x</v>
      </c>
      <c r="AD15" s="11" t="str">
        <f>Sheet3!L20</f>
        <v>520.3x</v>
      </c>
      <c r="AE15" s="11" t="str">
        <f>Sheet3!L21</f>
        <v>13.4x</v>
      </c>
      <c r="AF15" s="11" t="str">
        <f>Sheet3!L22</f>
        <v>38.5x</v>
      </c>
      <c r="AG15" s="11" t="str">
        <f>Sheet3!L24</f>
        <v>50.7x</v>
      </c>
      <c r="AH15" s="11" t="str">
        <f>Sheet3!L25</f>
        <v>15.2x</v>
      </c>
      <c r="AI15" s="11" t="str">
        <f>Sheet3!L31</f>
        <v/>
      </c>
      <c r="AK15" s="11">
        <f>Sheet3!L29</f>
        <v>13.5</v>
      </c>
      <c r="AL15" s="11">
        <f>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7.068243518347157</v>
      </c>
      <c r="C16" s="28">
        <f>(sheet!M18-sheet!M15)/sheet!M35</f>
        <v>7.068243518347157</v>
      </c>
      <c r="D16" s="28">
        <f>sheet!M12/sheet!M35</f>
        <v>1.9267670392405256</v>
      </c>
      <c r="E16" s="28">
        <f>Sheet2!M20/sheet!M35</f>
        <v>-0.15940037972582025</v>
      </c>
      <c r="F16" s="28">
        <f>sheet!M18/sheet!M35</f>
        <v>7.068243518347157</v>
      </c>
      <c r="G16" s="23"/>
      <c r="H16" s="29">
        <f>Sheet1!M33/sheet!M51</f>
        <v>-0.42001027077638103</v>
      </c>
      <c r="I16" s="29">
        <f>Sheet1!M33/Sheet1!M12</f>
        <v>-0.61794679296405441</v>
      </c>
      <c r="J16" s="29">
        <f>Sheet1!M12/sheet!M27</f>
        <v>0.52057129255885071</v>
      </c>
      <c r="K16" s="29">
        <f>Sheet1!M30/sheet!M27</f>
        <v>-0.32168536074589432</v>
      </c>
      <c r="L16" s="29">
        <f>Sheet1!M38</f>
        <v>-3.7</v>
      </c>
      <c r="M16" s="23"/>
      <c r="N16" s="29">
        <f>sheet!M40/sheet!M27</f>
        <v>0.23410120394811451</v>
      </c>
      <c r="O16" s="29">
        <f>sheet!M51/sheet!M27</f>
        <v>0.7658987961205449</v>
      </c>
      <c r="P16" s="29">
        <f>sheet!M40/sheet!M51</f>
        <v>0.30565553195003231</v>
      </c>
      <c r="Q16" s="28">
        <f>Sheet1!M24/Sheet1!M26</f>
        <v>-48.894661653023839</v>
      </c>
      <c r="R16" s="28">
        <f>ABS(Sheet2!M20/(Sheet1!M26+Sheet2!M30))</f>
        <v>1.8038655794691048</v>
      </c>
      <c r="S16" s="28">
        <f>sheet!M40/Sheet1!M43</f>
        <v>-6.5403286992384313</v>
      </c>
      <c r="T16" s="28">
        <f>Sheet2!M20/sheet!M40</f>
        <v>-5.4183401207431953E-2</v>
      </c>
      <c r="U16" s="6"/>
      <c r="V16" s="28" t="e">
        <f>ABS(Sheet1!M15/sheet!M15)</f>
        <v>#DIV/0!</v>
      </c>
      <c r="W16" s="28">
        <f>Sheet1!M12/sheet!M14</f>
        <v>27.632498607238489</v>
      </c>
      <c r="X16" s="28">
        <f>Sheet1!M12/sheet!M27</f>
        <v>0.52057129255885071</v>
      </c>
      <c r="Y16" s="28">
        <f>Sheet1!M12/(sheet!M18-sheet!M35)</f>
        <v>1.0780444185772513</v>
      </c>
      <c r="Z16" s="6"/>
      <c r="AA16" s="30" t="str">
        <f>Sheet1!M43</f>
        <v>-521,319.492</v>
      </c>
      <c r="AB16" s="30" t="str">
        <f>Sheet3!M17</f>
        <v>-163.6x</v>
      </c>
      <c r="AC16" s="30" t="str">
        <f>Sheet3!M18</f>
        <v>-132.5x</v>
      </c>
      <c r="AD16" s="30" t="str">
        <f>Sheet3!M20</f>
        <v>-150.6x</v>
      </c>
      <c r="AE16" s="30" t="str">
        <f>Sheet3!M21</f>
        <v>6.7x</v>
      </c>
      <c r="AF16" s="30" t="str">
        <f>Sheet3!M22</f>
        <v>11.3x</v>
      </c>
      <c r="AG16" s="30" t="str">
        <f>Sheet3!M24</f>
        <v>-19.8x</v>
      </c>
      <c r="AH16" s="30" t="str">
        <f>Sheet3!M25</f>
        <v>8.3x</v>
      </c>
      <c r="AI16" s="30" t="str">
        <f>Sheet3!M31</f>
        <v/>
      </c>
      <c r="AK16" s="30">
        <f>Sheet3!M29</f>
        <v>10.1</v>
      </c>
      <c r="AL16" s="30">
        <f>Sheet3!M30</f>
        <v>1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2023-04-30T14:09:08Z</dcterms:created>
  <dcterms:modified xsi:type="dcterms:W3CDTF">2023-05-10T17:25:17Z</dcterms:modified>
  <cp:category/>
  <dc:identifier/>
  <cp:version/>
</cp:coreProperties>
</file>