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7" documentId="8_{FE7669C2-7A79-4F24-9074-A59271F8C472}" xr6:coauthVersionLast="47" xr6:coauthVersionMax="47" xr10:uidLastSave="{D5942890-913F-4079-96C1-BA4218B35F9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<sst xmlns="http://schemas.openxmlformats.org/spreadsheetml/2006/main" count="1280" uniqueCount="943">
  <si>
    <t>Telus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</si>
  <si>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</si>
  <si>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</si>
  <si>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</si>
  <si>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</si>
  <si>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</si>
  <si>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</si>
  <si>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</si>
  <si>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</si>
  <si>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</si>
  <si>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</si>
  <si>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</si>
  <si>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</si>
  <si>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</si>
  <si>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</si>
  <si>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</si>
  <si>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</si>
  <si>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</si>
  <si>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</si>
  <si>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</si>
  <si>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</si>
  <si>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</si>
  <si>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</si>
  <si>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</si>
  <si>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</si>
  <si>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</si>
  <si>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336,000</t>
  </si>
  <si>
    <t>60,000</t>
  </si>
  <si>
    <t>223,000</t>
  </si>
  <si>
    <t>432,000</t>
  </si>
  <si>
    <t>509,000</t>
  </si>
  <si>
    <t>414,000</t>
  </si>
  <si>
    <t>535,000</t>
  </si>
  <si>
    <t>848,000</t>
  </si>
  <si>
    <t>723,000</t>
  </si>
  <si>
    <t>974,000</t>
  </si>
  <si>
    <t>Short Term Investments</t>
  </si>
  <si>
    <t/>
  </si>
  <si>
    <t>Accounts Receivable, Net</t>
  </si>
  <si>
    <t>1,295,000</t>
  </si>
  <si>
    <t>1,290,000</t>
  </si>
  <si>
    <t>1,275,000</t>
  </si>
  <si>
    <t>1,294,000</t>
  </si>
  <si>
    <t>2,069,000</t>
  </si>
  <si>
    <t>2,245,000</t>
  </si>
  <si>
    <t>2,441,000</t>
  </si>
  <si>
    <t>2,547,000</t>
  </si>
  <si>
    <t>2,876,000</t>
  </si>
  <si>
    <t>3,451,000</t>
  </si>
  <si>
    <t>Inventory</t>
  </si>
  <si>
    <t>326,000</t>
  </si>
  <si>
    <t>320,000</t>
  </si>
  <si>
    <t>360,000</t>
  </si>
  <si>
    <t>318,000</t>
  </si>
  <si>
    <t>380,000</t>
  </si>
  <si>
    <t>376,000</t>
  </si>
  <si>
    <t>437,000</t>
  </si>
  <si>
    <t>407,000</t>
  </si>
  <si>
    <t>448,000</t>
  </si>
  <si>
    <t>537,000</t>
  </si>
  <si>
    <t>Prepaid Expenses</t>
  </si>
  <si>
    <t>168,000</t>
  </si>
  <si>
    <t>199,000</t>
  </si>
  <si>
    <t>213,000</t>
  </si>
  <si>
    <t>233,000</t>
  </si>
  <si>
    <t>260,000</t>
  </si>
  <si>
    <t>278,000</t>
  </si>
  <si>
    <t>298,000</t>
  </si>
  <si>
    <t>247,000</t>
  </si>
  <si>
    <t>288,000</t>
  </si>
  <si>
    <t>352,000</t>
  </si>
  <si>
    <t>Other Current Assets</t>
  </si>
  <si>
    <t>204,000</t>
  </si>
  <si>
    <t>317,000</t>
  </si>
  <si>
    <t>197,000</t>
  </si>
  <si>
    <t>649,000</t>
  </si>
  <si>
    <t>528,000</t>
  </si>
  <si>
    <t>642,000</t>
  </si>
  <si>
    <t>628,000</t>
  </si>
  <si>
    <t>697,000</t>
  </si>
  <si>
    <t>778,000</t>
  </si>
  <si>
    <t>Total Current Assets</t>
  </si>
  <si>
    <t>2,329,000</t>
  </si>
  <si>
    <t>2,186,000</t>
  </si>
  <si>
    <t>2,331,000</t>
  </si>
  <si>
    <t>2,474,000</t>
  </si>
  <si>
    <t>3,867,000</t>
  </si>
  <si>
    <t>3,841,000</t>
  </si>
  <si>
    <t>4,353,000</t>
  </si>
  <si>
    <t>4,677,000</t>
  </si>
  <si>
    <t>5,032,000</t>
  </si>
  <si>
    <t>6,092,000</t>
  </si>
  <si>
    <t>Property Plant And Equipment, Net</t>
  </si>
  <si>
    <t>8,428,000</t>
  </si>
  <si>
    <t>9,123,000</t>
  </si>
  <si>
    <t>9,736,000</t>
  </si>
  <si>
    <t>10,464,000</t>
  </si>
  <si>
    <t>11,368,000</t>
  </si>
  <si>
    <t>12,091,000</t>
  </si>
  <si>
    <t>14,232,000</t>
  </si>
  <si>
    <t>15,014,000</t>
  </si>
  <si>
    <t>15,926,000</t>
  </si>
  <si>
    <t>17,084,000</t>
  </si>
  <si>
    <t>Real Estate Owned</t>
  </si>
  <si>
    <t>Capitalized / Purchased Software</t>
  </si>
  <si>
    <t>872,000</t>
  </si>
  <si>
    <t>916,000</t>
  </si>
  <si>
    <t>1,062,000</t>
  </si>
  <si>
    <t>1,263,000</t>
  </si>
  <si>
    <t>1,337,000</t>
  </si>
  <si>
    <t>1,471,000</t>
  </si>
  <si>
    <t>1,842,000</t>
  </si>
  <si>
    <t>2,205,000</t>
  </si>
  <si>
    <t>2,444,000</t>
  </si>
  <si>
    <t>2,630,000</t>
  </si>
  <si>
    <t>Long-term Investments</t>
  </si>
  <si>
    <t>59,000</t>
  </si>
  <si>
    <t>70,000</t>
  </si>
  <si>
    <t>94,000</t>
  </si>
  <si>
    <t>92,000</t>
  </si>
  <si>
    <t>56,000</t>
  </si>
  <si>
    <t>75,000</t>
  </si>
  <si>
    <t>113,000</t>
  </si>
  <si>
    <t>306,000</t>
  </si>
  <si>
    <t>497,000</t>
  </si>
  <si>
    <t>609,000</t>
  </si>
  <si>
    <t>Goodwill</t>
  </si>
  <si>
    <t>3,737,000</t>
  </si>
  <si>
    <t>3,757,000</t>
  </si>
  <si>
    <t>3,761,000</t>
  </si>
  <si>
    <t>3,787,000</t>
  </si>
  <si>
    <t>4,236,000</t>
  </si>
  <si>
    <t>4,747,000</t>
  </si>
  <si>
    <t>5,307,000</t>
  </si>
  <si>
    <t>7,160,000</t>
  </si>
  <si>
    <t>7,270,000</t>
  </si>
  <si>
    <t>9,169,000</t>
  </si>
  <si>
    <t>Other Intangibles</t>
  </si>
  <si>
    <t>6,531,000</t>
  </si>
  <si>
    <t>7,797,000</t>
  </si>
  <si>
    <t>9,985,000</t>
  </si>
  <si>
    <t>10,364,000</t>
  </si>
  <si>
    <t>10,658,000</t>
  </si>
  <si>
    <t>10,934,000</t>
  </si>
  <si>
    <t>12,846,000</t>
  </si>
  <si>
    <t>15,048,000</t>
  </si>
  <si>
    <t>17,485,000</t>
  </si>
  <si>
    <t>19,178,000</t>
  </si>
  <si>
    <t>Other Long-term Assets</t>
  </si>
  <si>
    <t>-390,000</t>
  </si>
  <si>
    <t>-632,000</t>
  </si>
  <si>
    <t>-563,000</t>
  </si>
  <si>
    <t>-715,000</t>
  </si>
  <si>
    <t>-469,000</t>
  </si>
  <si>
    <t>-102,000</t>
  </si>
  <si>
    <t>-708,000</t>
  </si>
  <si>
    <t>-1,137,000</t>
  </si>
  <si>
    <t>-671,000</t>
  </si>
  <si>
    <t>-716,000</t>
  </si>
  <si>
    <t>Total Assets</t>
  </si>
  <si>
    <t>21,566,000</t>
  </si>
  <si>
    <t>23,217,000</t>
  </si>
  <si>
    <t>26,406,000</t>
  </si>
  <si>
    <t>27,729,000</t>
  </si>
  <si>
    <t>31,053,000</t>
  </si>
  <si>
    <t>33,057,000</t>
  </si>
  <si>
    <t>37,985,000</t>
  </si>
  <si>
    <t>43,273,000</t>
  </si>
  <si>
    <t>47,983,000</t>
  </si>
  <si>
    <t>54,046,000</t>
  </si>
  <si>
    <t>Accounts Payable</t>
  </si>
  <si>
    <t>458,000</t>
  </si>
  <si>
    <t>476,000</t>
  </si>
  <si>
    <t>578,000</t>
  </si>
  <si>
    <t>717,000</t>
  </si>
  <si>
    <t>686,000</t>
  </si>
  <si>
    <t>892,000</t>
  </si>
  <si>
    <t>855,000</t>
  </si>
  <si>
    <t>1,213,000</t>
  </si>
  <si>
    <t>1,382,000</t>
  </si>
  <si>
    <t>Accrued Expenses</t>
  </si>
  <si>
    <t>1,265,000</t>
  </si>
  <si>
    <t>1,524,000</t>
  </si>
  <si>
    <t>1,554,000</t>
  </si>
  <si>
    <t>1,748,000</t>
  </si>
  <si>
    <t>1,717,000</t>
  </si>
  <si>
    <t>1,817,000</t>
  </si>
  <si>
    <t>1,857,000</t>
  </si>
  <si>
    <t>2,116,000</t>
  </si>
  <si>
    <t>2,492,000</t>
  </si>
  <si>
    <t>2,637,000</t>
  </si>
  <si>
    <t>Short-term Borrowings</t>
  </si>
  <si>
    <t>400,000</t>
  </si>
  <si>
    <t>100,000</t>
  </si>
  <si>
    <t>114,000</t>
  </si>
  <si>
    <t>104,000</t>
  </si>
  <si>
    <t>Current Portion of LT Debt</t>
  </si>
  <si>
    <t>255,000</t>
  </si>
  <si>
    <t>856,000</t>
  </si>
  <si>
    <t>1,329,000</t>
  </si>
  <si>
    <t>1,423,000</t>
  </si>
  <si>
    <t>845,000</t>
  </si>
  <si>
    <t>976,000</t>
  </si>
  <si>
    <t>905,000</t>
  </si>
  <si>
    <t>2,443,000</t>
  </si>
  <si>
    <t>2,058,000</t>
  </si>
  <si>
    <t>Current Portion of Capital Lease Obligations</t>
  </si>
  <si>
    <t>373,000</t>
  </si>
  <si>
    <t>538,000</t>
  </si>
  <si>
    <t>504,000</t>
  </si>
  <si>
    <t>Other Current Liabilities</t>
  </si>
  <si>
    <t>1,176,000</t>
  </si>
  <si>
    <t>1,162,000</t>
  </si>
  <si>
    <t>1,196,000</t>
  </si>
  <si>
    <t>1,083,000</t>
  </si>
  <si>
    <t>1,396,000</t>
  </si>
  <si>
    <t>1,376,000</t>
  </si>
  <si>
    <t>1,391,000</t>
  </si>
  <si>
    <t>1,507,000</t>
  </si>
  <si>
    <t>1,603,000</t>
  </si>
  <si>
    <t>Total Current Liabilities</t>
  </si>
  <si>
    <t>3,299,000</t>
  </si>
  <si>
    <t>3,499,000</t>
  </si>
  <si>
    <t>4,276,000</t>
  </si>
  <si>
    <t>4,951,000</t>
  </si>
  <si>
    <t>5,040,000</t>
  </si>
  <si>
    <t>4,844,000</t>
  </si>
  <si>
    <t>5,574,000</t>
  </si>
  <si>
    <t>5,905,000</t>
  </si>
  <si>
    <t>8,273,000</t>
  </si>
  <si>
    <t>8,281,000</t>
  </si>
  <si>
    <t>Long-term Debt</t>
  </si>
  <si>
    <t>7,493,000</t>
  </si>
  <si>
    <t>9,055,000</t>
  </si>
  <si>
    <t>11,182,000</t>
  </si>
  <si>
    <t>11,625,000</t>
  </si>
  <si>
    <t>12,332,000</t>
  </si>
  <si>
    <t>13,166,000</t>
  </si>
  <si>
    <t>15,880,000</t>
  </si>
  <si>
    <t>17,712,000</t>
  </si>
  <si>
    <t>16,626,000</t>
  </si>
  <si>
    <t>20,677,000</t>
  </si>
  <si>
    <t>Capital Leases</t>
  </si>
  <si>
    <t>102,000</t>
  </si>
  <si>
    <t>1,288,000</t>
  </si>
  <si>
    <t>1,299,000</t>
  </si>
  <si>
    <t>1,372,000</t>
  </si>
  <si>
    <t>1,843,000</t>
  </si>
  <si>
    <t>Other Non-current Liabilities</t>
  </si>
  <si>
    <t>2,759,000</t>
  </si>
  <si>
    <t>3,209,000</t>
  </si>
  <si>
    <t>3,276,000</t>
  </si>
  <si>
    <t>3,217,000</t>
  </si>
  <si>
    <t>4,223,000</t>
  </si>
  <si>
    <t>4,604,000</t>
  </si>
  <si>
    <t>4,584,000</t>
  </si>
  <si>
    <t>5,789,000</t>
  </si>
  <si>
    <t>5,653,000</t>
  </si>
  <si>
    <t>5,587,000</t>
  </si>
  <si>
    <t>Total Liabilities</t>
  </si>
  <si>
    <t>13,551,000</t>
  </si>
  <si>
    <t>15,763,000</t>
  </si>
  <si>
    <t>18,734,000</t>
  </si>
  <si>
    <t>19,793,000</t>
  </si>
  <si>
    <t>21,595,000</t>
  </si>
  <si>
    <t>22,716,000</t>
  </si>
  <si>
    <t>27,326,000</t>
  </si>
  <si>
    <t>30,705,000</t>
  </si>
  <si>
    <t>31,924,000</t>
  </si>
  <si>
    <t>36,388,000</t>
  </si>
  <si>
    <t>Common Stock</t>
  </si>
  <si>
    <t>5,296,000</t>
  </si>
  <si>
    <t>5,175,000</t>
  </si>
  <si>
    <t>5,050,000</t>
  </si>
  <si>
    <t>5,029,000</t>
  </si>
  <si>
    <t>5,205,000</t>
  </si>
  <si>
    <t>5,390,000</t>
  </si>
  <si>
    <t>5,660,000</t>
  </si>
  <si>
    <t>7,677,000</t>
  </si>
  <si>
    <t>9,644,000</t>
  </si>
  <si>
    <t>11,399,000</t>
  </si>
  <si>
    <t>Additional Paid In Capital</t>
  </si>
  <si>
    <t>149,000</t>
  </si>
  <si>
    <t>141,000</t>
  </si>
  <si>
    <t>135,000</t>
  </si>
  <si>
    <t>372,000</t>
  </si>
  <si>
    <t>370,000</t>
  </si>
  <si>
    <t>383,000</t>
  </si>
  <si>
    <t>398,000</t>
  </si>
  <si>
    <t>534,000</t>
  </si>
  <si>
    <t>1,013,000</t>
  </si>
  <si>
    <t>956,000</t>
  </si>
  <si>
    <t>Retained Earnings</t>
  </si>
  <si>
    <t>2,539,000</t>
  </si>
  <si>
    <t>2,100,000</t>
  </si>
  <si>
    <t>2,428,000</t>
  </si>
  <si>
    <t>3,794,000</t>
  </si>
  <si>
    <t>4,474,000</t>
  </si>
  <si>
    <t>4,371,000</t>
  </si>
  <si>
    <t>3,712,000</t>
  </si>
  <si>
    <t>4,256,000</t>
  </si>
  <si>
    <t>4,104,000</t>
  </si>
  <si>
    <t>Treasury Stock</t>
  </si>
  <si>
    <t>Other Common Equity Adj</t>
  </si>
  <si>
    <t>31,000</t>
  </si>
  <si>
    <t>38,000</t>
  </si>
  <si>
    <t>42,000</t>
  </si>
  <si>
    <t>47,000</t>
  </si>
  <si>
    <t>12,000</t>
  </si>
  <si>
    <t>119,000</t>
  </si>
  <si>
    <t>117,000</t>
  </si>
  <si>
    <t>203,000</t>
  </si>
  <si>
    <t>110,000</t>
  </si>
  <si>
    <t>Common Equity</t>
  </si>
  <si>
    <t>8,015,000</t>
  </si>
  <si>
    <t>7,454,000</t>
  </si>
  <si>
    <t>7,672,000</t>
  </si>
  <si>
    <t>7,917,000</t>
  </si>
  <si>
    <t>9,416,000</t>
  </si>
  <si>
    <t>10,259,000</t>
  </si>
  <si>
    <t>10,548,000</t>
  </si>
  <si>
    <t>12,040,000</t>
  </si>
  <si>
    <t>15,116,000</t>
  </si>
  <si>
    <t>16,569,000</t>
  </si>
  <si>
    <t>Total Preferred Equity</t>
  </si>
  <si>
    <t>Minority Interest, Total</t>
  </si>
  <si>
    <t>19,000</t>
  </si>
  <si>
    <t>82,000</t>
  </si>
  <si>
    <t>111,000</t>
  </si>
  <si>
    <t>943,000</t>
  </si>
  <si>
    <t>1,089,000</t>
  </si>
  <si>
    <t>Other Equity</t>
  </si>
  <si>
    <t>Total Equity</t>
  </si>
  <si>
    <t>7,936,000</t>
  </si>
  <si>
    <t>9,458,000</t>
  </si>
  <si>
    <t>10,341,000</t>
  </si>
  <si>
    <t>10,659,000</t>
  </si>
  <si>
    <t>12,568,000</t>
  </si>
  <si>
    <t>16,059,000</t>
  </si>
  <si>
    <t>17,658,000</t>
  </si>
  <si>
    <t>Total Liabilities And Equity</t>
  </si>
  <si>
    <t>Cash And Short Term Investments</t>
  </si>
  <si>
    <t>339,000</t>
  </si>
  <si>
    <t>64,000</t>
  </si>
  <si>
    <t>238,000</t>
  </si>
  <si>
    <t>510,000</t>
  </si>
  <si>
    <t>415,000</t>
  </si>
  <si>
    <t>536,000</t>
  </si>
  <si>
    <t>850,000</t>
  </si>
  <si>
    <t>725,000</t>
  </si>
  <si>
    <t>1,000,000</t>
  </si>
  <si>
    <t>Total Debt</t>
  </si>
  <si>
    <t>7,893,000</t>
  </si>
  <si>
    <t>9,410,000</t>
  </si>
  <si>
    <t>12,138,000</t>
  </si>
  <si>
    <t>13,054,000</t>
  </si>
  <si>
    <t>13,855,000</t>
  </si>
  <si>
    <t>14,213,000</t>
  </si>
  <si>
    <t>18,617,000</t>
  </si>
  <si>
    <t>20,554,000</t>
  </si>
  <si>
    <t>21,059,000</t>
  </si>
  <si>
    <t>25,179,000</t>
  </si>
  <si>
    <t>Income Statement</t>
  </si>
  <si>
    <t>Revenue</t>
  </si>
  <si>
    <t>11,336,000</t>
  </si>
  <si>
    <t>11,927,000</t>
  </si>
  <si>
    <t>12,430,000</t>
  </si>
  <si>
    <t>12,725,000</t>
  </si>
  <si>
    <t>13,305,000</t>
  </si>
  <si>
    <t>14,095,000</t>
  </si>
  <si>
    <t>14,589,000</t>
  </si>
  <si>
    <t>15,341,000</t>
  </si>
  <si>
    <t>16,838,000</t>
  </si>
  <si>
    <t>18,292,000</t>
  </si>
  <si>
    <t>Revenue Growth (YoY)</t>
  </si>
  <si>
    <t>4.5%</t>
  </si>
  <si>
    <t>5.2%</t>
  </si>
  <si>
    <t>4.2%</t>
  </si>
  <si>
    <t>2.4%</t>
  </si>
  <si>
    <t>4.6%</t>
  </si>
  <si>
    <t>5.9%</t>
  </si>
  <si>
    <t>3.5%</t>
  </si>
  <si>
    <t>9.8%</t>
  </si>
  <si>
    <t>8.6%</t>
  </si>
  <si>
    <t>Cost of Revenues</t>
  </si>
  <si>
    <t>-7,342,000</t>
  </si>
  <si>
    <t>-7,714,000</t>
  </si>
  <si>
    <t>-8,041,000</t>
  </si>
  <si>
    <t>-8,097,000</t>
  </si>
  <si>
    <t>-8,387,000</t>
  </si>
  <si>
    <t>-8,964,000</t>
  </si>
  <si>
    <t>-8,971,000</t>
  </si>
  <si>
    <t>-9,726,000</t>
  </si>
  <si>
    <t>-10,808,000</t>
  </si>
  <si>
    <t>-11,774,000</t>
  </si>
  <si>
    <t>Gross Profit</t>
  </si>
  <si>
    <t>3,994,000</t>
  </si>
  <si>
    <t>4,213,000</t>
  </si>
  <si>
    <t>4,389,000</t>
  </si>
  <si>
    <t>4,628,000</t>
  </si>
  <si>
    <t>4,918,000</t>
  </si>
  <si>
    <t>5,131,000</t>
  </si>
  <si>
    <t>5,618,000</t>
  </si>
  <si>
    <t>5,615,000</t>
  </si>
  <si>
    <t>6,030,000</t>
  </si>
  <si>
    <t>6,518,000</t>
  </si>
  <si>
    <t>Gross Profit Margin</t>
  </si>
  <si>
    <t>35.2%</t>
  </si>
  <si>
    <t>35.3%</t>
  </si>
  <si>
    <t>36.4%</t>
  </si>
  <si>
    <t>37.0%</t>
  </si>
  <si>
    <t>38.5%</t>
  </si>
  <si>
    <t>36.6%</t>
  </si>
  <si>
    <t>35.8%</t>
  </si>
  <si>
    <t>35.6%</t>
  </si>
  <si>
    <t>R&amp;D Expenses</t>
  </si>
  <si>
    <t>Selling, General &amp; Admin Expenses</t>
  </si>
  <si>
    <t>Other Inc / (Exp)</t>
  </si>
  <si>
    <t>-1,856,000</t>
  </si>
  <si>
    <t>-1,833,000</t>
  </si>
  <si>
    <t>-2,041,000</t>
  </si>
  <si>
    <t>-2,468,000</t>
  </si>
  <si>
    <t>-2,178,000</t>
  </si>
  <si>
    <t>-2,342,000</t>
  </si>
  <si>
    <t>-2,677,000</t>
  </si>
  <si>
    <t>-3,185,000</t>
  </si>
  <si>
    <t>-2,993,000</t>
  </si>
  <si>
    <t>-3,358,000</t>
  </si>
  <si>
    <t>Operating Expenses</t>
  </si>
  <si>
    <t>Operating Income</t>
  </si>
  <si>
    <t>2,138,000</t>
  </si>
  <si>
    <t>2,380,000</t>
  </si>
  <si>
    <t>2,348,000</t>
  </si>
  <si>
    <t>2,160,000</t>
  </si>
  <si>
    <t>2,740,000</t>
  </si>
  <si>
    <t>2,789,000</t>
  </si>
  <si>
    <t>2,941,000</t>
  </si>
  <si>
    <t>2,430,000</t>
  </si>
  <si>
    <t>3,037,000</t>
  </si>
  <si>
    <t>3,160,000</t>
  </si>
  <si>
    <t>Net Interest Expenses</t>
  </si>
  <si>
    <t>-370,000</t>
  </si>
  <si>
    <t>-454,000</t>
  </si>
  <si>
    <t>-442,000</t>
  </si>
  <si>
    <t>-498,000</t>
  </si>
  <si>
    <t>-572,000</t>
  </si>
  <si>
    <t>-613,000</t>
  </si>
  <si>
    <t>-697,000</t>
  </si>
  <si>
    <t>-719,000</t>
  </si>
  <si>
    <t>-759,000</t>
  </si>
  <si>
    <t>-838,000</t>
  </si>
  <si>
    <t>EBT, Incl. Unusual Items</t>
  </si>
  <si>
    <t>1,768,000</t>
  </si>
  <si>
    <t>1,926,000</t>
  </si>
  <si>
    <t>1,906,000</t>
  </si>
  <si>
    <t>1,662,000</t>
  </si>
  <si>
    <t>2,168,000</t>
  </si>
  <si>
    <t>2,176,000</t>
  </si>
  <si>
    <t>2,244,000</t>
  </si>
  <si>
    <t>1,711,000</t>
  </si>
  <si>
    <t>2,278,000</t>
  </si>
  <si>
    <t>2,322,000</t>
  </si>
  <si>
    <t>Earnings of Discontinued Ops.</t>
  </si>
  <si>
    <t>Income Tax Expense</t>
  </si>
  <si>
    <t>-474,000</t>
  </si>
  <si>
    <t>-501,000</t>
  </si>
  <si>
    <t>-524,000</t>
  </si>
  <si>
    <t>-426,000</t>
  </si>
  <si>
    <t>-590,000</t>
  </si>
  <si>
    <t>-552,000</t>
  </si>
  <si>
    <t>-468,000</t>
  </si>
  <si>
    <t>-451,000</t>
  </si>
  <si>
    <t>-580,000</t>
  </si>
  <si>
    <t>-604,000</t>
  </si>
  <si>
    <t>Net Income to Company</t>
  </si>
  <si>
    <t>1,425,000</t>
  </si>
  <si>
    <t>1,236,000</t>
  </si>
  <si>
    <t>1,578,000</t>
  </si>
  <si>
    <t>1,624,000</t>
  </si>
  <si>
    <t>1,776,000</t>
  </si>
  <si>
    <t>1,260,000</t>
  </si>
  <si>
    <t>1,698,000</t>
  </si>
  <si>
    <t>1,718,000</t>
  </si>
  <si>
    <t>Minority Interest in Earnings</t>
  </si>
  <si>
    <t>-13,000</t>
  </si>
  <si>
    <t>-19,000</t>
  </si>
  <si>
    <t>-24,000</t>
  </si>
  <si>
    <t>-30,000</t>
  </si>
  <si>
    <t>-53,000</t>
  </si>
  <si>
    <t>-43,000</t>
  </si>
  <si>
    <t>-103,000</t>
  </si>
  <si>
    <t>Net Income to Stockholders</t>
  </si>
  <si>
    <t>1,223,000</t>
  </si>
  <si>
    <t>1,559,000</t>
  </si>
  <si>
    <t>1,600,000</t>
  </si>
  <si>
    <t>1,746,000</t>
  </si>
  <si>
    <t>1,207,000</t>
  </si>
  <si>
    <t>1,655,000</t>
  </si>
  <si>
    <t>1,615,000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</si>
  <si>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</si>
  <si>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</si>
  <si>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</si>
  <si>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</si>
  <si>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</si>
  <si>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1,280,000</t>
  </si>
  <si>
    <t>1,232,000</t>
  </si>
  <si>
    <t>1,206,000</t>
  </si>
  <si>
    <t>1,184,000</t>
  </si>
  <si>
    <t>1,186,000</t>
  </si>
  <si>
    <t>1,194,000</t>
  </si>
  <si>
    <t>1,204,000</t>
  </si>
  <si>
    <t>1,346,000</t>
  </si>
  <si>
    <t>Weighted Average Diluted Shares Out.</t>
  </si>
  <si>
    <t>1,286,000</t>
  </si>
  <si>
    <t>1,208,000</t>
  </si>
  <si>
    <t>1,278,000</t>
  </si>
  <si>
    <t>1,351,000</t>
  </si>
  <si>
    <t>1,403,000</t>
  </si>
  <si>
    <t>EBITDA</t>
  </si>
  <si>
    <t>3,673,000</t>
  </si>
  <si>
    <t>3,905,000</t>
  </si>
  <si>
    <t>4,050,000</t>
  </si>
  <si>
    <t>4,228,000</t>
  </si>
  <si>
    <t>4,450,000</t>
  </si>
  <si>
    <t>4,616,000</t>
  </si>
  <si>
    <t>4,873,000</t>
  </si>
  <si>
    <t>4,696,000</t>
  </si>
  <si>
    <t>4,993,000</t>
  </si>
  <si>
    <t>5,400,000</t>
  </si>
  <si>
    <t>EBIT</t>
  </si>
  <si>
    <t>2,246,000</t>
  </si>
  <si>
    <t>2,434,000</t>
  </si>
  <si>
    <t>2,537,000</t>
  </si>
  <si>
    <t>2,617,000</t>
  </si>
  <si>
    <t>2,781,000</t>
  </si>
  <si>
    <t>2,887,000</t>
  </si>
  <si>
    <t>3,070,000</t>
  </si>
  <si>
    <t>2,825,000</t>
  </si>
  <si>
    <t>3,080,000</t>
  </si>
  <si>
    <t>Revenue (Reported)</t>
  </si>
  <si>
    <t>11,404,000</t>
  </si>
  <si>
    <t>12,002,000</t>
  </si>
  <si>
    <t>12,502,000</t>
  </si>
  <si>
    <t>12,799,000</t>
  </si>
  <si>
    <t>13,408,000</t>
  </si>
  <si>
    <t>14,368,000</t>
  </si>
  <si>
    <t>14,658,000</t>
  </si>
  <si>
    <t>15,463,000</t>
  </si>
  <si>
    <t>17,258,000</t>
  </si>
  <si>
    <t>18,412,000</t>
  </si>
  <si>
    <t>Operating Income (Reported)</t>
  </si>
  <si>
    <t>2,215,000</t>
  </si>
  <si>
    <t>2,382,000</t>
  </si>
  <si>
    <t>2,353,000</t>
  </si>
  <si>
    <t>2,182,000</t>
  </si>
  <si>
    <t>2,741,000</t>
  </si>
  <si>
    <t>2,837,000</t>
  </si>
  <si>
    <t>2,977,000</t>
  </si>
  <si>
    <t>2,482,000</t>
  </si>
  <si>
    <t>3,074,000</t>
  </si>
  <si>
    <t>2,954,000</t>
  </si>
  <si>
    <t>Operating Income (Adjusted)</t>
  </si>
  <si>
    <t>Cash Flow Statement</t>
  </si>
  <si>
    <t>Depreciation &amp; Amortization (CF)</t>
  </si>
  <si>
    <t>1,427,000</t>
  </si>
  <si>
    <t>1,513,000</t>
  </si>
  <si>
    <t>1,611,000</t>
  </si>
  <si>
    <t>1,669,000</t>
  </si>
  <si>
    <t>1,729,000</t>
  </si>
  <si>
    <t>1,999,000</t>
  </si>
  <si>
    <t>2,318,000</t>
  </si>
  <si>
    <t>2,459,000</t>
  </si>
  <si>
    <t>2,641,000</t>
  </si>
  <si>
    <t>Amortization of Deferred Charges (CF)</t>
  </si>
  <si>
    <t>363,000</t>
  </si>
  <si>
    <t>387,000</t>
  </si>
  <si>
    <t>436,000</t>
  </si>
  <si>
    <t>500,000</t>
  </si>
  <si>
    <t>573,000</t>
  </si>
  <si>
    <t>671,000</t>
  </si>
  <si>
    <t>750,000</t>
  </si>
  <si>
    <t>802,000</t>
  </si>
  <si>
    <t>Stock-Based Comp</t>
  </si>
  <si>
    <t>105,000</t>
  </si>
  <si>
    <t>120,000</t>
  </si>
  <si>
    <t>132,000</t>
  </si>
  <si>
    <t>185,000</t>
  </si>
  <si>
    <t>121,000</t>
  </si>
  <si>
    <t>147,000</t>
  </si>
  <si>
    <t>173,000</t>
  </si>
  <si>
    <t>244,000</t>
  </si>
  <si>
    <t>201,000</t>
  </si>
  <si>
    <t>Change In Accounts Receivable</t>
  </si>
  <si>
    <t>81,000</t>
  </si>
  <si>
    <t>-20,000</t>
  </si>
  <si>
    <t>55,000</t>
  </si>
  <si>
    <t>-45,000</t>
  </si>
  <si>
    <t>-127,000</t>
  </si>
  <si>
    <t>-29,000</t>
  </si>
  <si>
    <t>-206,000</t>
  </si>
  <si>
    <t>67,000</t>
  </si>
  <si>
    <t>-298,000</t>
  </si>
  <si>
    <t>-303,000</t>
  </si>
  <si>
    <t>Change In Inventories</t>
  </si>
  <si>
    <t>24,000</t>
  </si>
  <si>
    <t>3,000</t>
  </si>
  <si>
    <t>-40,000</t>
  </si>
  <si>
    <t>-60,000</t>
  </si>
  <si>
    <t>4,000</t>
  </si>
  <si>
    <t>-61,000</t>
  </si>
  <si>
    <t>30,000</t>
  </si>
  <si>
    <t>-41,000</t>
  </si>
  <si>
    <t>-89,000</t>
  </si>
  <si>
    <t>Change in Other Net Operating Assets</t>
  </si>
  <si>
    <t>28,000</t>
  </si>
  <si>
    <t>-75,000</t>
  </si>
  <si>
    <t>50,000</t>
  </si>
  <si>
    <t>-38,000</t>
  </si>
  <si>
    <t>-109,000</t>
  </si>
  <si>
    <t>159,000</t>
  </si>
  <si>
    <t>-21,000</t>
  </si>
  <si>
    <t>-17,000</t>
  </si>
  <si>
    <t>-12,000</t>
  </si>
  <si>
    <t>Other Operating Activities</t>
  </si>
  <si>
    <t>77,000</t>
  </si>
  <si>
    <t>-195,000</t>
  </si>
  <si>
    <t>394,000</t>
  </si>
  <si>
    <t>72,000</t>
  </si>
  <si>
    <t>-430,000</t>
  </si>
  <si>
    <t>129,000</t>
  </si>
  <si>
    <t>-364,000</t>
  </si>
  <si>
    <t>-44,000</t>
  </si>
  <si>
    <t>Cash from Operations</t>
  </si>
  <si>
    <t>3,246,000</t>
  </si>
  <si>
    <t>3,407,000</t>
  </si>
  <si>
    <t>3,556,000</t>
  </si>
  <si>
    <t>3,219,000</t>
  </si>
  <si>
    <t>3,947,000</t>
  </si>
  <si>
    <t>4,058,000</t>
  </si>
  <si>
    <t>3,927,000</t>
  </si>
  <si>
    <t>4,574,000</t>
  </si>
  <si>
    <t>4,388,000</t>
  </si>
  <si>
    <t>4,811,000</t>
  </si>
  <si>
    <t>Capital Expenditures</t>
  </si>
  <si>
    <t>-2,035,000</t>
  </si>
  <si>
    <t>-2,373,000</t>
  </si>
  <si>
    <t>-2,522,000</t>
  </si>
  <si>
    <t>-2,752,000</t>
  </si>
  <si>
    <t>-3,081,000</t>
  </si>
  <si>
    <t>-2,874,000</t>
  </si>
  <si>
    <t>-2,952,000</t>
  </si>
  <si>
    <t>-2,822,000</t>
  </si>
  <si>
    <t>-3,097,000</t>
  </si>
  <si>
    <t>-3,647,000</t>
  </si>
  <si>
    <t>Cash Acquisitions</t>
  </si>
  <si>
    <t>-261,000</t>
  </si>
  <si>
    <t>-49,000</t>
  </si>
  <si>
    <t>-10,000</t>
  </si>
  <si>
    <t>-90,000</t>
  </si>
  <si>
    <t>-564,000</t>
  </si>
  <si>
    <t>-280,000</t>
  </si>
  <si>
    <t>-1,105,000</t>
  </si>
  <si>
    <t>-3,205,000</t>
  </si>
  <si>
    <t>-1,547,000</t>
  </si>
  <si>
    <t>Other Investing Activities</t>
  </si>
  <si>
    <t>-93,000</t>
  </si>
  <si>
    <t>-1,246,000</t>
  </si>
  <si>
    <t>-1,945,000</t>
  </si>
  <si>
    <t>-81,000</t>
  </si>
  <si>
    <t>2,000</t>
  </si>
  <si>
    <t>177,000</t>
  </si>
  <si>
    <t>-987,000</t>
  </si>
  <si>
    <t>-138,000</t>
  </si>
  <si>
    <t>-1,901,000</t>
  </si>
  <si>
    <t>-214,000</t>
  </si>
  <si>
    <t>Cash from Investing</t>
  </si>
  <si>
    <t>-2,389,000</t>
  </si>
  <si>
    <t>-3,668,000</t>
  </si>
  <si>
    <t>-4,477,000</t>
  </si>
  <si>
    <t>-2,923,000</t>
  </si>
  <si>
    <t>-3,643,000</t>
  </si>
  <si>
    <t>-2,977,000</t>
  </si>
  <si>
    <t>-5,044,000</t>
  </si>
  <si>
    <t>-6,165,000</t>
  </si>
  <si>
    <t>-5,466,000</t>
  </si>
  <si>
    <t>-5,408,000</t>
  </si>
  <si>
    <t>Dividends Paid (Ex Special Dividends)</t>
  </si>
  <si>
    <t>-852,000</t>
  </si>
  <si>
    <t>-913,000</t>
  </si>
  <si>
    <t>-992,000</t>
  </si>
  <si>
    <t>-1,070,000</t>
  </si>
  <si>
    <t>-1,082,000</t>
  </si>
  <si>
    <t>-1,141,000</t>
  </si>
  <si>
    <t>-1,149,000</t>
  </si>
  <si>
    <t>-930,000</t>
  </si>
  <si>
    <t>-1,045,000</t>
  </si>
  <si>
    <t>-1,188,000</t>
  </si>
  <si>
    <t>Special Dividend Paid</t>
  </si>
  <si>
    <t>Long-Term Debt Issued</t>
  </si>
  <si>
    <t>4,619,000</t>
  </si>
  <si>
    <t>7,273,000</t>
  </si>
  <si>
    <t>8,973,000</t>
  </si>
  <si>
    <t>5,726,000</t>
  </si>
  <si>
    <t>6,367,000</t>
  </si>
  <si>
    <t>5,500,000</t>
  </si>
  <si>
    <t>7,705,000</t>
  </si>
  <si>
    <t>4,882,000</t>
  </si>
  <si>
    <t>4,891,000</t>
  </si>
  <si>
    <t>10,271,000</t>
  </si>
  <si>
    <t>Long-Term Debt Repaid</t>
  </si>
  <si>
    <t>-3,375,000</t>
  </si>
  <si>
    <t>-5,450,000</t>
  </si>
  <si>
    <t>-6,254,000</t>
  </si>
  <si>
    <t>-4,843,000</t>
  </si>
  <si>
    <t>-5,502,000</t>
  </si>
  <si>
    <t>-5,377,000</t>
  </si>
  <si>
    <t>-5,261,000</t>
  </si>
  <si>
    <t>-3,863,000</t>
  </si>
  <si>
    <t>-4,972,000</t>
  </si>
  <si>
    <t>-8,049,000</t>
  </si>
  <si>
    <t>Repurchase of Common Stock</t>
  </si>
  <si>
    <t>-1,000,000</t>
  </si>
  <si>
    <t>-612,000</t>
  </si>
  <si>
    <t>-628,000</t>
  </si>
  <si>
    <t>-179,000</t>
  </si>
  <si>
    <t>-100,000</t>
  </si>
  <si>
    <t>Other Financing Activities</t>
  </si>
  <si>
    <t>-313,000</t>
  </si>
  <si>
    <t>-15,000</t>
  </si>
  <si>
    <t>279,000</t>
  </si>
  <si>
    <t>-58,000</t>
  </si>
  <si>
    <t>-57,000</t>
  </si>
  <si>
    <t>1,815,000</t>
  </si>
  <si>
    <t>2,079,000</t>
  </si>
  <si>
    <t>-186,000</t>
  </si>
  <si>
    <t>Cash from Financing</t>
  </si>
  <si>
    <t>1,084,000</t>
  </si>
  <si>
    <t>-87,000</t>
  </si>
  <si>
    <t>-227,000</t>
  </si>
  <si>
    <t>-1,176,000</t>
  </si>
  <si>
    <t>1,238,000</t>
  </si>
  <si>
    <t>1,904,000</t>
  </si>
  <si>
    <t>953,000</t>
  </si>
  <si>
    <t>Beginning Cash (CF)</t>
  </si>
  <si>
    <t>107,000</t>
  </si>
  <si>
    <t>Foreign Exchange Rate Adjustments</t>
  </si>
  <si>
    <t>Additions / Reductions</t>
  </si>
  <si>
    <t>229,000</t>
  </si>
  <si>
    <t>-276,000</t>
  </si>
  <si>
    <t>163,000</t>
  </si>
  <si>
    <t>209,000</t>
  </si>
  <si>
    <t>-95,000</t>
  </si>
  <si>
    <t>313,000</t>
  </si>
  <si>
    <t>-125,000</t>
  </si>
  <si>
    <t>251,000</t>
  </si>
  <si>
    <t>Ending Cash (CF)</t>
  </si>
  <si>
    <t>Levered Free Cash Flow</t>
  </si>
  <si>
    <t>1,211,000</t>
  </si>
  <si>
    <t>1,034,000</t>
  </si>
  <si>
    <t>467,000</t>
  </si>
  <si>
    <t>866,000</t>
  </si>
  <si>
    <t>975,000</t>
  </si>
  <si>
    <t>1,752,000</t>
  </si>
  <si>
    <t>1,291,000</t>
  </si>
  <si>
    <t>1,164,000</t>
  </si>
  <si>
    <t>Cash Interest Paid</t>
  </si>
  <si>
    <t>364,000</t>
  </si>
  <si>
    <t>412,000</t>
  </si>
  <si>
    <t>539,000</t>
  </si>
  <si>
    <t>608,000</t>
  </si>
  <si>
    <t>714,000</t>
  </si>
  <si>
    <t>740,000</t>
  </si>
  <si>
    <t>744,000</t>
  </si>
  <si>
    <t>816,000</t>
  </si>
  <si>
    <t>Valuation Ratios</t>
  </si>
  <si>
    <t>Price Close (Split Adjusted)</t>
  </si>
  <si>
    <t>Market Cap</t>
  </si>
  <si>
    <t>22,792,212.679</t>
  </si>
  <si>
    <t>25,599,415.745</t>
  </si>
  <si>
    <t>22,952,663.651</t>
  </si>
  <si>
    <t>25,282,320.288</t>
  </si>
  <si>
    <t>28,312,726.29</t>
  </si>
  <si>
    <t>27,089,938.679</t>
  </si>
  <si>
    <t>30,398,609.32</t>
  </si>
  <si>
    <t>32,539,996.196</t>
  </si>
  <si>
    <t>40,537,779.638</t>
  </si>
  <si>
    <t>37,287,510</t>
  </si>
  <si>
    <t>Total Enterprise Value (TEV)</t>
  </si>
  <si>
    <t>30,072,212.679</t>
  </si>
  <si>
    <t>34,806,415.745</t>
  </si>
  <si>
    <t>34,609,663.651</t>
  </si>
  <si>
    <t>37,437,320.288</t>
  </si>
  <si>
    <t>41,660,726.29</t>
  </si>
  <si>
    <t>40,826,938.679</t>
  </si>
  <si>
    <t>47,438,609.32</t>
  </si>
  <si>
    <t>51,330,996.196</t>
  </si>
  <si>
    <t>60,306,779.638</t>
  </si>
  <si>
    <t>62,116,510</t>
  </si>
  <si>
    <t>Enterprise Value (EV)</t>
  </si>
  <si>
    <t>66,616,267.817</t>
  </si>
  <si>
    <t>EV/EBITDA</t>
  </si>
  <si>
    <t>8.3x</t>
  </si>
  <si>
    <t>9.1x</t>
  </si>
  <si>
    <t>8.5x</t>
  </si>
  <si>
    <t>8.9x</t>
  </si>
  <si>
    <t>9.5x</t>
  </si>
  <si>
    <t>8.8x</t>
  </si>
  <si>
    <t>10.6x</t>
  </si>
  <si>
    <t>12.0x</t>
  </si>
  <si>
    <t>12.3x</t>
  </si>
  <si>
    <t>EV / EBIT</t>
  </si>
  <si>
    <t>13.7x</t>
  </si>
  <si>
    <t>14.6x</t>
  </si>
  <si>
    <t>13.5x</t>
  </si>
  <si>
    <t>14.5x</t>
  </si>
  <si>
    <t>15.5x</t>
  </si>
  <si>
    <t>14.2x</t>
  </si>
  <si>
    <t>15.6x</t>
  </si>
  <si>
    <t>18.9x</t>
  </si>
  <si>
    <t>21.7x</t>
  </si>
  <si>
    <t>21.6x</t>
  </si>
  <si>
    <t>EV / LTM EBITDA - CAPEX</t>
  </si>
  <si>
    <t>18.5x</t>
  </si>
  <si>
    <t>22.2x</t>
  </si>
  <si>
    <t>23.2x</t>
  </si>
  <si>
    <t>23.0x</t>
  </si>
  <si>
    <t>32.8x</t>
  </si>
  <si>
    <t>24.8x</t>
  </si>
  <si>
    <t>21.5x</t>
  </si>
  <si>
    <t>27.4x</t>
  </si>
  <si>
    <t>28.9x</t>
  </si>
  <si>
    <t>38.0x</t>
  </si>
  <si>
    <t>EV / Free Cash Flow</t>
  </si>
  <si>
    <t>23.3x</t>
  </si>
  <si>
    <t>31.0x</t>
  </si>
  <si>
    <t>40.8x</t>
  </si>
  <si>
    <t>28.0x</t>
  </si>
  <si>
    <t>70.5x</t>
  </si>
  <si>
    <t>-591.7x</t>
  </si>
  <si>
    <t>35.0x</t>
  </si>
  <si>
    <t>31.8x</t>
  </si>
  <si>
    <t>34.8x</t>
  </si>
  <si>
    <t>109.6x</t>
  </si>
  <si>
    <t>EV / Invested Capital</t>
  </si>
  <si>
    <t>2.1x</t>
  </si>
  <si>
    <t>2.0x</t>
  </si>
  <si>
    <t>1.8x</t>
  </si>
  <si>
    <t>1.9x</t>
  </si>
  <si>
    <t>1.7x</t>
  </si>
  <si>
    <t>1.6x</t>
  </si>
  <si>
    <t>EV / Revenue</t>
  </si>
  <si>
    <t>2.7x</t>
  </si>
  <si>
    <t>3.0x</t>
  </si>
  <si>
    <t>2.8x</t>
  </si>
  <si>
    <t>3.2x</t>
  </si>
  <si>
    <t>2.9x</t>
  </si>
  <si>
    <t>3.3x</t>
  </si>
  <si>
    <t>3.4x</t>
  </si>
  <si>
    <t>3.7x</t>
  </si>
  <si>
    <t>3.6x</t>
  </si>
  <si>
    <t>P/E Ratio</t>
  </si>
  <si>
    <t>18.0x</t>
  </si>
  <si>
    <t>18.2x</t>
  </si>
  <si>
    <t>16.0x</t>
  </si>
  <si>
    <t>22.0x</t>
  </si>
  <si>
    <t>17.0x</t>
  </si>
  <si>
    <t>17.5x</t>
  </si>
  <si>
    <t>24.7x</t>
  </si>
  <si>
    <t>31.9x</t>
  </si>
  <si>
    <t>25.6x</t>
  </si>
  <si>
    <t>Price/Book</t>
  </si>
  <si>
    <t>3.1x</t>
  </si>
  <si>
    <t>2.5x</t>
  </si>
  <si>
    <t>Price / Operating Cash Flow</t>
  </si>
  <si>
    <t>7.1x</t>
  </si>
  <si>
    <t>8.0x</t>
  </si>
  <si>
    <t>6.4x</t>
  </si>
  <si>
    <t>7.5x</t>
  </si>
  <si>
    <t>7.7x</t>
  </si>
  <si>
    <t>6.6x</t>
  </si>
  <si>
    <t>7.4x</t>
  </si>
  <si>
    <t>9.0x</t>
  </si>
  <si>
    <t>8.6x</t>
  </si>
  <si>
    <t>Price / LTM Sales</t>
  </si>
  <si>
    <t>2.2x</t>
  </si>
  <si>
    <t>2.3x</t>
  </si>
  <si>
    <t>Altman Z-Score</t>
  </si>
  <si>
    <t>Piotroski Score</t>
  </si>
  <si>
    <t>Dividend Per Share</t>
  </si>
  <si>
    <t>Dividend Yield</t>
  </si>
  <si>
    <t>3.0%</t>
  </si>
  <si>
    <t>5.5%</t>
  </si>
  <si>
    <t>6.4%</t>
  </si>
  <si>
    <t>6.0%</t>
  </si>
  <si>
    <t>5.4%</t>
  </si>
  <si>
    <t>4.7%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</si>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</sst>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E439342-EA50-703B-6F86-13BCE26E5E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65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105</v>
      </c>
      <c r="E22" s="3" t="s">
        <v>106</v>
      </c>
      <c r="F22" s="3" t="s">
        <v>107</v>
      </c>
      <c r="G22" s="3" t="s">
        <v>108</v>
      </c>
      <c r="H22" s="3" t="s">
        <v>109</v>
      </c>
      <c r="I22" s="3" t="s">
        <v>110</v>
      </c>
      <c r="J22" s="3" t="s">
        <v>111</v>
      </c>
      <c r="K22" s="3" t="s">
        <v>112</v>
      </c>
      <c r="L22" s="3" t="s">
        <v>113</v>
      </c>
      <c r="M22" s="3" t="s">
        <v>114</v>
      </c>
    </row>
    <row r="23" spans="3:13" ht="12.75" x14ac:dyDescent="0.2">
      <c r="C23" s="3" t="s">
        <v>115</v>
      </c>
      <c r="D23" s="3" t="s">
        <v>116</v>
      </c>
      <c r="E23" s="3" t="s">
        <v>117</v>
      </c>
      <c r="F23" s="3" t="s">
        <v>118</v>
      </c>
      <c r="G23" s="3" t="s">
        <v>119</v>
      </c>
      <c r="H23" s="3" t="s">
        <v>120</v>
      </c>
      <c r="I23" s="3" t="s">
        <v>121</v>
      </c>
      <c r="J23" s="3" t="s">
        <v>122</v>
      </c>
      <c r="K23" s="3" t="s">
        <v>123</v>
      </c>
      <c r="L23" s="3" t="s">
        <v>124</v>
      </c>
      <c r="M23" s="3" t="s">
        <v>125</v>
      </c>
    </row>
    <row r="24" spans="3:13" ht="12.75" x14ac:dyDescent="0.2">
      <c r="C24" s="3" t="s">
        <v>126</v>
      </c>
      <c r="D24" s="3" t="s">
        <v>127</v>
      </c>
      <c r="E24" s="3" t="s">
        <v>128</v>
      </c>
      <c r="F24" s="3" t="s">
        <v>129</v>
      </c>
      <c r="G24" s="3" t="s">
        <v>130</v>
      </c>
      <c r="H24" s="3" t="s">
        <v>131</v>
      </c>
      <c r="I24" s="3" t="s">
        <v>132</v>
      </c>
      <c r="J24" s="3" t="s">
        <v>133</v>
      </c>
      <c r="K24" s="3" t="s">
        <v>134</v>
      </c>
      <c r="L24" s="3" t="s">
        <v>135</v>
      </c>
      <c r="M24" s="3" t="s">
        <v>136</v>
      </c>
    </row>
    <row r="25" spans="3:13" ht="12.75" x14ac:dyDescent="0.2">
      <c r="C25" s="3" t="s">
        <v>137</v>
      </c>
      <c r="D25" s="3" t="s">
        <v>138</v>
      </c>
      <c r="E25" s="3" t="s">
        <v>139</v>
      </c>
      <c r="F25" s="3" t="s">
        <v>140</v>
      </c>
      <c r="G25" s="3" t="s">
        <v>141</v>
      </c>
      <c r="H25" s="3" t="s">
        <v>142</v>
      </c>
      <c r="I25" s="3" t="s">
        <v>143</v>
      </c>
      <c r="J25" s="3" t="s">
        <v>144</v>
      </c>
      <c r="K25" s="3" t="s">
        <v>145</v>
      </c>
      <c r="L25" s="3" t="s">
        <v>146</v>
      </c>
      <c r="M25" s="3" t="s">
        <v>147</v>
      </c>
    </row>
    <row r="26" spans="3:13" ht="12.75" x14ac:dyDescent="0.2">
      <c r="C26" s="3" t="s">
        <v>148</v>
      </c>
      <c r="D26" s="3" t="s">
        <v>149</v>
      </c>
      <c r="E26" s="3" t="s">
        <v>150</v>
      </c>
      <c r="F26" s="3" t="s">
        <v>151</v>
      </c>
      <c r="G26" s="3" t="s">
        <v>152</v>
      </c>
      <c r="H26" s="3" t="s">
        <v>153</v>
      </c>
      <c r="I26" s="3" t="s">
        <v>154</v>
      </c>
      <c r="J26" s="3" t="s">
        <v>155</v>
      </c>
      <c r="K26" s="3" t="s">
        <v>156</v>
      </c>
      <c r="L26" s="3" t="s">
        <v>157</v>
      </c>
      <c r="M26" s="3" t="s">
        <v>158</v>
      </c>
    </row>
    <row r="27" spans="3:13" ht="12.75" x14ac:dyDescent="0.2">
      <c r="C27" s="3" t="s">
        <v>159</v>
      </c>
      <c r="D27" s="3" t="s">
        <v>160</v>
      </c>
      <c r="E27" s="3" t="s">
        <v>161</v>
      </c>
      <c r="F27" s="3" t="s">
        <v>162</v>
      </c>
      <c r="G27" s="3" t="s">
        <v>163</v>
      </c>
      <c r="H27" s="3" t="s">
        <v>164</v>
      </c>
      <c r="I27" s="3" t="s">
        <v>165</v>
      </c>
      <c r="J27" s="3" t="s">
        <v>166</v>
      </c>
      <c r="K27" s="3" t="s">
        <v>167</v>
      </c>
      <c r="L27" s="3" t="s">
        <v>168</v>
      </c>
      <c r="M27" s="3" t="s">
        <v>169</v>
      </c>
    </row>
    <row r="28" spans="3:13" ht="12.75" x14ac:dyDescent="0.2"/>
    <row r="29" spans="3:13" ht="12.75" x14ac:dyDescent="0.2">
      <c r="C29" s="3" t="s">
        <v>170</v>
      </c>
      <c r="D29" s="3" t="s">
        <v>171</v>
      </c>
      <c r="E29" s="3" t="s">
        <v>171</v>
      </c>
      <c r="F29" s="3" t="s">
        <v>172</v>
      </c>
      <c r="G29" s="3" t="s">
        <v>173</v>
      </c>
      <c r="H29" s="3" t="s">
        <v>174</v>
      </c>
      <c r="I29" s="3" t="s">
        <v>175</v>
      </c>
      <c r="J29" s="3" t="s">
        <v>176</v>
      </c>
      <c r="K29" s="3" t="s">
        <v>177</v>
      </c>
      <c r="L29" s="3" t="s">
        <v>178</v>
      </c>
      <c r="M29" s="3" t="s">
        <v>179</v>
      </c>
    </row>
    <row r="30" spans="3:13" ht="12.75" x14ac:dyDescent="0.2">
      <c r="C30" s="3" t="s">
        <v>180</v>
      </c>
      <c r="D30" s="3" t="s">
        <v>181</v>
      </c>
      <c r="E30" s="3" t="s">
        <v>182</v>
      </c>
      <c r="F30" s="3" t="s">
        <v>183</v>
      </c>
      <c r="G30" s="3" t="s">
        <v>184</v>
      </c>
      <c r="H30" s="3" t="s">
        <v>185</v>
      </c>
      <c r="I30" s="3" t="s">
        <v>186</v>
      </c>
      <c r="J30" s="3" t="s">
        <v>187</v>
      </c>
      <c r="K30" s="3" t="s">
        <v>188</v>
      </c>
      <c r="L30" s="3" t="s">
        <v>189</v>
      </c>
      <c r="M30" s="3" t="s">
        <v>190</v>
      </c>
    </row>
    <row r="31" spans="3:13" ht="12.75" x14ac:dyDescent="0.2">
      <c r="C31" s="3" t="s">
        <v>191</v>
      </c>
      <c r="D31" s="3" t="s">
        <v>192</v>
      </c>
      <c r="E31" s="3" t="s">
        <v>193</v>
      </c>
      <c r="F31" s="3" t="s">
        <v>193</v>
      </c>
      <c r="G31" s="3" t="s">
        <v>193</v>
      </c>
      <c r="H31" s="3" t="s">
        <v>193</v>
      </c>
      <c r="I31" s="3" t="s">
        <v>193</v>
      </c>
      <c r="J31" s="3" t="s">
        <v>193</v>
      </c>
      <c r="K31" s="3" t="s">
        <v>193</v>
      </c>
      <c r="L31" s="3" t="s">
        <v>194</v>
      </c>
      <c r="M31" s="3" t="s">
        <v>195</v>
      </c>
    </row>
    <row r="32" spans="3:13" ht="12.75" x14ac:dyDescent="0.2">
      <c r="C32" s="3" t="s">
        <v>196</v>
      </c>
      <c r="D32" s="3" t="s">
        <v>37</v>
      </c>
      <c r="E32" s="3" t="s">
        <v>197</v>
      </c>
      <c r="F32" s="3" t="s">
        <v>198</v>
      </c>
      <c r="G32" s="3" t="s">
        <v>199</v>
      </c>
      <c r="H32" s="3" t="s">
        <v>200</v>
      </c>
      <c r="I32" s="3" t="s">
        <v>201</v>
      </c>
      <c r="J32" s="3" t="s">
        <v>202</v>
      </c>
      <c r="K32" s="3" t="s">
        <v>203</v>
      </c>
      <c r="L32" s="3" t="s">
        <v>204</v>
      </c>
      <c r="M32" s="3" t="s">
        <v>205</v>
      </c>
    </row>
    <row r="33" spans="3:13" ht="12.75" x14ac:dyDescent="0.2">
      <c r="C33" s="3" t="s">
        <v>206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207</v>
      </c>
      <c r="K33" s="3" t="s">
        <v>208</v>
      </c>
      <c r="L33" s="3" t="s">
        <v>209</v>
      </c>
      <c r="M33" s="3" t="s">
        <v>124</v>
      </c>
    </row>
    <row r="34" spans="3:13" ht="12.75" x14ac:dyDescent="0.2">
      <c r="C34" s="3" t="s">
        <v>210</v>
      </c>
      <c r="D34" s="3" t="s">
        <v>211</v>
      </c>
      <c r="E34" s="3" t="s">
        <v>212</v>
      </c>
      <c r="F34" s="3" t="s">
        <v>40</v>
      </c>
      <c r="G34" s="3" t="s">
        <v>213</v>
      </c>
      <c r="H34" s="3" t="s">
        <v>214</v>
      </c>
      <c r="I34" s="3" t="s">
        <v>215</v>
      </c>
      <c r="J34" s="3" t="s">
        <v>216</v>
      </c>
      <c r="K34" s="3" t="s">
        <v>217</v>
      </c>
      <c r="L34" s="3" t="s">
        <v>218</v>
      </c>
      <c r="M34" s="3" t="s">
        <v>219</v>
      </c>
    </row>
    <row r="35" spans="3:13" ht="12.75" x14ac:dyDescent="0.2">
      <c r="C35" s="3" t="s">
        <v>220</v>
      </c>
      <c r="D35" s="3" t="s">
        <v>221</v>
      </c>
      <c r="E35" s="3" t="s">
        <v>222</v>
      </c>
      <c r="F35" s="3" t="s">
        <v>223</v>
      </c>
      <c r="G35" s="3" t="s">
        <v>224</v>
      </c>
      <c r="H35" s="3" t="s">
        <v>225</v>
      </c>
      <c r="I35" s="3" t="s">
        <v>226</v>
      </c>
      <c r="J35" s="3" t="s">
        <v>227</v>
      </c>
      <c r="K35" s="3" t="s">
        <v>228</v>
      </c>
      <c r="L35" s="3" t="s">
        <v>229</v>
      </c>
      <c r="M35" s="3" t="s">
        <v>230</v>
      </c>
    </row>
    <row r="36" spans="3:13" ht="12.75" x14ac:dyDescent="0.2"/>
    <row r="37" spans="3:13" ht="12.75" x14ac:dyDescent="0.2">
      <c r="C37" s="3" t="s">
        <v>231</v>
      </c>
      <c r="D37" s="3" t="s">
        <v>232</v>
      </c>
      <c r="E37" s="3" t="s">
        <v>233</v>
      </c>
      <c r="F37" s="3" t="s">
        <v>234</v>
      </c>
      <c r="G37" s="3" t="s">
        <v>235</v>
      </c>
      <c r="H37" s="3" t="s">
        <v>236</v>
      </c>
      <c r="I37" s="3" t="s">
        <v>237</v>
      </c>
      <c r="J37" s="3" t="s">
        <v>238</v>
      </c>
      <c r="K37" s="3" t="s">
        <v>239</v>
      </c>
      <c r="L37" s="3" t="s">
        <v>240</v>
      </c>
      <c r="M37" s="3" t="s">
        <v>241</v>
      </c>
    </row>
    <row r="38" spans="3:13" ht="12.75" x14ac:dyDescent="0.2">
      <c r="C38" s="3" t="s">
        <v>242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243</v>
      </c>
      <c r="J38" s="3" t="s">
        <v>244</v>
      </c>
      <c r="K38" s="3" t="s">
        <v>245</v>
      </c>
      <c r="L38" s="3" t="s">
        <v>246</v>
      </c>
      <c r="M38" s="3" t="s">
        <v>247</v>
      </c>
    </row>
    <row r="39" spans="3:13" ht="12.75" x14ac:dyDescent="0.2">
      <c r="C39" s="3" t="s">
        <v>248</v>
      </c>
      <c r="D39" s="3" t="s">
        <v>249</v>
      </c>
      <c r="E39" s="3" t="s">
        <v>250</v>
      </c>
      <c r="F39" s="3" t="s">
        <v>251</v>
      </c>
      <c r="G39" s="3" t="s">
        <v>252</v>
      </c>
      <c r="H39" s="3" t="s">
        <v>253</v>
      </c>
      <c r="I39" s="3" t="s">
        <v>254</v>
      </c>
      <c r="J39" s="3" t="s">
        <v>255</v>
      </c>
      <c r="K39" s="3" t="s">
        <v>256</v>
      </c>
      <c r="L39" s="3" t="s">
        <v>257</v>
      </c>
      <c r="M39" s="3" t="s">
        <v>258</v>
      </c>
    </row>
    <row r="40" spans="3:13" ht="12.75" x14ac:dyDescent="0.2">
      <c r="C40" s="3" t="s">
        <v>259</v>
      </c>
      <c r="D40" s="3" t="s">
        <v>260</v>
      </c>
      <c r="E40" s="3" t="s">
        <v>261</v>
      </c>
      <c r="F40" s="3" t="s">
        <v>262</v>
      </c>
      <c r="G40" s="3" t="s">
        <v>263</v>
      </c>
      <c r="H40" s="3" t="s">
        <v>264</v>
      </c>
      <c r="I40" s="3" t="s">
        <v>265</v>
      </c>
      <c r="J40" s="3" t="s">
        <v>266</v>
      </c>
      <c r="K40" s="3" t="s">
        <v>267</v>
      </c>
      <c r="L40" s="3" t="s">
        <v>268</v>
      </c>
      <c r="M40" s="3" t="s">
        <v>269</v>
      </c>
    </row>
    <row r="41" spans="3:13" ht="12.75" x14ac:dyDescent="0.2"/>
    <row r="42" spans="3:13" ht="12.75" x14ac:dyDescent="0.2">
      <c r="C42" s="3" t="s">
        <v>270</v>
      </c>
      <c r="D42" s="3" t="s">
        <v>271</v>
      </c>
      <c r="E42" s="3" t="s">
        <v>272</v>
      </c>
      <c r="F42" s="3" t="s">
        <v>273</v>
      </c>
      <c r="G42" s="3" t="s">
        <v>274</v>
      </c>
      <c r="H42" s="3" t="s">
        <v>275</v>
      </c>
      <c r="I42" s="3" t="s">
        <v>276</v>
      </c>
      <c r="J42" s="3" t="s">
        <v>277</v>
      </c>
      <c r="K42" s="3" t="s">
        <v>278</v>
      </c>
      <c r="L42" s="3" t="s">
        <v>279</v>
      </c>
      <c r="M42" s="3" t="s">
        <v>280</v>
      </c>
    </row>
    <row r="43" spans="3:13" ht="12.75" x14ac:dyDescent="0.2">
      <c r="C43" s="3" t="s">
        <v>281</v>
      </c>
      <c r="D43" s="3" t="s">
        <v>282</v>
      </c>
      <c r="E43" s="3" t="s">
        <v>283</v>
      </c>
      <c r="F43" s="3" t="s">
        <v>284</v>
      </c>
      <c r="G43" s="3" t="s">
        <v>285</v>
      </c>
      <c r="H43" s="3" t="s">
        <v>286</v>
      </c>
      <c r="I43" s="3" t="s">
        <v>287</v>
      </c>
      <c r="J43" s="3" t="s">
        <v>288</v>
      </c>
      <c r="K43" s="3" t="s">
        <v>289</v>
      </c>
      <c r="L43" s="3" t="s">
        <v>290</v>
      </c>
      <c r="M43" s="3" t="s">
        <v>291</v>
      </c>
    </row>
    <row r="44" spans="3:13" ht="12.75" x14ac:dyDescent="0.2">
      <c r="C44" s="3" t="s">
        <v>292</v>
      </c>
      <c r="D44" s="3" t="s">
        <v>293</v>
      </c>
      <c r="E44" s="3" t="s">
        <v>294</v>
      </c>
      <c r="F44" s="3" t="s">
        <v>295</v>
      </c>
      <c r="G44" s="3" t="s">
        <v>85</v>
      </c>
      <c r="H44" s="3" t="s">
        <v>296</v>
      </c>
      <c r="I44" s="3" t="s">
        <v>297</v>
      </c>
      <c r="J44" s="3" t="s">
        <v>298</v>
      </c>
      <c r="K44" s="3" t="s">
        <v>299</v>
      </c>
      <c r="L44" s="3" t="s">
        <v>300</v>
      </c>
      <c r="M44" s="3" t="s">
        <v>301</v>
      </c>
    </row>
    <row r="45" spans="3:13" ht="12.75" x14ac:dyDescent="0.2">
      <c r="C45" s="3" t="s">
        <v>302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303</v>
      </c>
      <c r="D46" s="3" t="s">
        <v>304</v>
      </c>
      <c r="E46" s="3" t="s">
        <v>305</v>
      </c>
      <c r="F46" s="3" t="s">
        <v>116</v>
      </c>
      <c r="G46" s="3" t="s">
        <v>306</v>
      </c>
      <c r="H46" s="3" t="s">
        <v>307</v>
      </c>
      <c r="I46" s="3" t="s">
        <v>308</v>
      </c>
      <c r="J46" s="3" t="s">
        <v>309</v>
      </c>
      <c r="K46" s="3" t="s">
        <v>310</v>
      </c>
      <c r="L46" s="3" t="s">
        <v>311</v>
      </c>
      <c r="M46" s="3" t="s">
        <v>312</v>
      </c>
    </row>
    <row r="47" spans="3:13" ht="12.75" x14ac:dyDescent="0.2">
      <c r="C47" s="3" t="s">
        <v>313</v>
      </c>
      <c r="D47" s="3" t="s">
        <v>314</v>
      </c>
      <c r="E47" s="3" t="s">
        <v>315</v>
      </c>
      <c r="F47" s="3" t="s">
        <v>316</v>
      </c>
      <c r="G47" s="3" t="s">
        <v>317</v>
      </c>
      <c r="H47" s="3" t="s">
        <v>318</v>
      </c>
      <c r="I47" s="3" t="s">
        <v>319</v>
      </c>
      <c r="J47" s="3" t="s">
        <v>320</v>
      </c>
      <c r="K47" s="3" t="s">
        <v>321</v>
      </c>
      <c r="L47" s="3" t="s">
        <v>322</v>
      </c>
      <c r="M47" s="3" t="s">
        <v>323</v>
      </c>
    </row>
    <row r="48" spans="3:13" ht="12.75" x14ac:dyDescent="0.2">
      <c r="C48" s="3" t="s">
        <v>324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325</v>
      </c>
      <c r="D49" s="3" t="s">
        <v>37</v>
      </c>
      <c r="E49" s="3" t="s">
        <v>37</v>
      </c>
      <c r="F49" s="3" t="s">
        <v>37</v>
      </c>
      <c r="G49" s="3" t="s">
        <v>326</v>
      </c>
      <c r="H49" s="3" t="s">
        <v>306</v>
      </c>
      <c r="I49" s="3" t="s">
        <v>327</v>
      </c>
      <c r="J49" s="3" t="s">
        <v>328</v>
      </c>
      <c r="K49" s="3" t="s">
        <v>76</v>
      </c>
      <c r="L49" s="3" t="s">
        <v>329</v>
      </c>
      <c r="M49" s="3" t="s">
        <v>330</v>
      </c>
    </row>
    <row r="50" spans="3:13" ht="12.75" x14ac:dyDescent="0.2">
      <c r="C50" s="3" t="s">
        <v>331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332</v>
      </c>
      <c r="D51" s="3" t="s">
        <v>314</v>
      </c>
      <c r="E51" s="3" t="s">
        <v>315</v>
      </c>
      <c r="F51" s="3" t="s">
        <v>316</v>
      </c>
      <c r="G51" s="3" t="s">
        <v>333</v>
      </c>
      <c r="H51" s="3" t="s">
        <v>334</v>
      </c>
      <c r="I51" s="3" t="s">
        <v>335</v>
      </c>
      <c r="J51" s="3" t="s">
        <v>336</v>
      </c>
      <c r="K51" s="3" t="s">
        <v>337</v>
      </c>
      <c r="L51" s="3" t="s">
        <v>338</v>
      </c>
      <c r="M51" s="3" t="s">
        <v>339</v>
      </c>
    </row>
    <row r="52" spans="3:13" ht="12.75" x14ac:dyDescent="0.2"/>
    <row r="53" spans="3:13" ht="12.75" x14ac:dyDescent="0.2">
      <c r="C53" s="3" t="s">
        <v>340</v>
      </c>
      <c r="D53" s="3" t="s">
        <v>160</v>
      </c>
      <c r="E53" s="3" t="s">
        <v>161</v>
      </c>
      <c r="F53" s="3" t="s">
        <v>162</v>
      </c>
      <c r="G53" s="3" t="s">
        <v>163</v>
      </c>
      <c r="H53" s="3" t="s">
        <v>164</v>
      </c>
      <c r="I53" s="3" t="s">
        <v>165</v>
      </c>
      <c r="J53" s="3" t="s">
        <v>166</v>
      </c>
      <c r="K53" s="3" t="s">
        <v>167</v>
      </c>
      <c r="L53" s="3" t="s">
        <v>168</v>
      </c>
      <c r="M53" s="3" t="s">
        <v>169</v>
      </c>
    </row>
    <row r="54" spans="3:13" ht="12.75" x14ac:dyDescent="0.2"/>
    <row r="55" spans="3:13" ht="12.75" x14ac:dyDescent="0.2">
      <c r="C55" s="3" t="s">
        <v>341</v>
      </c>
      <c r="D55" s="3" t="s">
        <v>342</v>
      </c>
      <c r="E55" s="3" t="s">
        <v>343</v>
      </c>
      <c r="F55" s="3" t="s">
        <v>344</v>
      </c>
      <c r="G55" s="3" t="s">
        <v>29</v>
      </c>
      <c r="H55" s="3" t="s">
        <v>345</v>
      </c>
      <c r="I55" s="3" t="s">
        <v>346</v>
      </c>
      <c r="J55" s="3" t="s">
        <v>347</v>
      </c>
      <c r="K55" s="3" t="s">
        <v>348</v>
      </c>
      <c r="L55" s="3" t="s">
        <v>349</v>
      </c>
      <c r="M55" s="3" t="s">
        <v>350</v>
      </c>
    </row>
    <row r="56" spans="3:13" ht="12.75" x14ac:dyDescent="0.2">
      <c r="C56" s="3" t="s">
        <v>351</v>
      </c>
      <c r="D56" s="3" t="s">
        <v>352</v>
      </c>
      <c r="E56" s="3" t="s">
        <v>353</v>
      </c>
      <c r="F56" s="3" t="s">
        <v>354</v>
      </c>
      <c r="G56" s="3" t="s">
        <v>355</v>
      </c>
      <c r="H56" s="3" t="s">
        <v>356</v>
      </c>
      <c r="I56" s="3" t="s">
        <v>357</v>
      </c>
      <c r="J56" s="3" t="s">
        <v>358</v>
      </c>
      <c r="K56" s="3" t="s">
        <v>359</v>
      </c>
      <c r="L56" s="3" t="s">
        <v>360</v>
      </c>
      <c r="M56" s="3" t="s">
        <v>361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AFBE-08B3-4830-8491-886175BBAA25}">
  <dimension ref="C1:M48"/>
  <sheetViews>
    <sheetView workbookViewId="0">
      <selection activeCell="A32" sqref="A32:XFD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362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363</v>
      </c>
      <c r="D12" s="3" t="s">
        <v>364</v>
      </c>
      <c r="E12" s="3" t="s">
        <v>365</v>
      </c>
      <c r="F12" s="3" t="s">
        <v>366</v>
      </c>
      <c r="G12" s="3" t="s">
        <v>367</v>
      </c>
      <c r="H12" s="3" t="s">
        <v>368</v>
      </c>
      <c r="I12" s="3" t="s">
        <v>369</v>
      </c>
      <c r="J12" s="3" t="s">
        <v>370</v>
      </c>
      <c r="K12" s="3" t="s">
        <v>371</v>
      </c>
      <c r="L12" s="3" t="s">
        <v>372</v>
      </c>
      <c r="M12" s="3" t="s">
        <v>373</v>
      </c>
    </row>
    <row r="13" spans="3:13" x14ac:dyDescent="0.2">
      <c r="C13" s="3" t="s">
        <v>374</v>
      </c>
      <c r="D13" s="3" t="s">
        <v>375</v>
      </c>
      <c r="E13" s="3" t="s">
        <v>376</v>
      </c>
      <c r="F13" s="3" t="s">
        <v>377</v>
      </c>
      <c r="G13" s="3" t="s">
        <v>378</v>
      </c>
      <c r="H13" s="3" t="s">
        <v>379</v>
      </c>
      <c r="I13" s="3" t="s">
        <v>380</v>
      </c>
      <c r="J13" s="3" t="s">
        <v>381</v>
      </c>
      <c r="K13" s="3" t="s">
        <v>376</v>
      </c>
      <c r="L13" s="3" t="s">
        <v>382</v>
      </c>
      <c r="M13" s="3" t="s">
        <v>383</v>
      </c>
    </row>
    <row r="15" spans="3:13" x14ac:dyDescent="0.2">
      <c r="C15" s="3" t="s">
        <v>384</v>
      </c>
      <c r="D15" s="3" t="s">
        <v>385</v>
      </c>
      <c r="E15" s="3" t="s">
        <v>386</v>
      </c>
      <c r="F15" s="3" t="s">
        <v>387</v>
      </c>
      <c r="G15" s="3" t="s">
        <v>388</v>
      </c>
      <c r="H15" s="3" t="s">
        <v>389</v>
      </c>
      <c r="I15" s="3" t="s">
        <v>390</v>
      </c>
      <c r="J15" s="3" t="s">
        <v>391</v>
      </c>
      <c r="K15" s="3" t="s">
        <v>392</v>
      </c>
      <c r="L15" s="3" t="s">
        <v>393</v>
      </c>
      <c r="M15" s="3" t="s">
        <v>394</v>
      </c>
    </row>
    <row r="16" spans="3:13" x14ac:dyDescent="0.2">
      <c r="C16" s="3" t="s">
        <v>395</v>
      </c>
      <c r="D16" s="3" t="s">
        <v>396</v>
      </c>
      <c r="E16" s="3" t="s">
        <v>397</v>
      </c>
      <c r="F16" s="3" t="s">
        <v>398</v>
      </c>
      <c r="G16" s="3" t="s">
        <v>399</v>
      </c>
      <c r="H16" s="3" t="s">
        <v>400</v>
      </c>
      <c r="I16" s="3" t="s">
        <v>401</v>
      </c>
      <c r="J16" s="3" t="s">
        <v>402</v>
      </c>
      <c r="K16" s="3" t="s">
        <v>403</v>
      </c>
      <c r="L16" s="3" t="s">
        <v>404</v>
      </c>
      <c r="M16" s="3" t="s">
        <v>405</v>
      </c>
    </row>
    <row r="17" spans="3:13" x14ac:dyDescent="0.2">
      <c r="C17" s="3" t="s">
        <v>406</v>
      </c>
      <c r="D17" s="3" t="s">
        <v>407</v>
      </c>
      <c r="E17" s="3" t="s">
        <v>408</v>
      </c>
      <c r="F17" s="3" t="s">
        <v>408</v>
      </c>
      <c r="G17" s="3" t="s">
        <v>409</v>
      </c>
      <c r="H17" s="3" t="s">
        <v>410</v>
      </c>
      <c r="I17" s="3" t="s">
        <v>409</v>
      </c>
      <c r="J17" s="3" t="s">
        <v>411</v>
      </c>
      <c r="K17" s="3" t="s">
        <v>412</v>
      </c>
      <c r="L17" s="3" t="s">
        <v>413</v>
      </c>
      <c r="M17" s="3" t="s">
        <v>414</v>
      </c>
    </row>
    <row r="19" spans="3:13" x14ac:dyDescent="0.2">
      <c r="C19" s="3" t="s">
        <v>415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417</v>
      </c>
      <c r="D22" s="3" t="s">
        <v>418</v>
      </c>
      <c r="E22" s="3" t="s">
        <v>419</v>
      </c>
      <c r="F22" s="3" t="s">
        <v>420</v>
      </c>
      <c r="G22" s="3" t="s">
        <v>421</v>
      </c>
      <c r="H22" s="3" t="s">
        <v>422</v>
      </c>
      <c r="I22" s="3" t="s">
        <v>423</v>
      </c>
      <c r="J22" s="3" t="s">
        <v>424</v>
      </c>
      <c r="K22" s="3" t="s">
        <v>425</v>
      </c>
      <c r="L22" s="3" t="s">
        <v>426</v>
      </c>
      <c r="M22" s="3" t="s">
        <v>427</v>
      </c>
    </row>
    <row r="23" spans="3:13" x14ac:dyDescent="0.2">
      <c r="C23" s="3" t="s">
        <v>428</v>
      </c>
      <c r="D23" s="3" t="s">
        <v>418</v>
      </c>
      <c r="E23" s="3" t="s">
        <v>419</v>
      </c>
      <c r="F23" s="3" t="s">
        <v>420</v>
      </c>
      <c r="G23" s="3" t="s">
        <v>421</v>
      </c>
      <c r="H23" s="3" t="s">
        <v>422</v>
      </c>
      <c r="I23" s="3" t="s">
        <v>423</v>
      </c>
      <c r="J23" s="3" t="s">
        <v>424</v>
      </c>
      <c r="K23" s="3" t="s">
        <v>425</v>
      </c>
      <c r="L23" s="3" t="s">
        <v>426</v>
      </c>
      <c r="M23" s="3" t="s">
        <v>427</v>
      </c>
    </row>
    <row r="24" spans="3:13" x14ac:dyDescent="0.2">
      <c r="C24" s="3" t="s">
        <v>429</v>
      </c>
      <c r="D24" s="3" t="s">
        <v>430</v>
      </c>
      <c r="E24" s="3" t="s">
        <v>431</v>
      </c>
      <c r="F24" s="3" t="s">
        <v>432</v>
      </c>
      <c r="G24" s="3" t="s">
        <v>433</v>
      </c>
      <c r="H24" s="3" t="s">
        <v>434</v>
      </c>
      <c r="I24" s="3" t="s">
        <v>435</v>
      </c>
      <c r="J24" s="3" t="s">
        <v>436</v>
      </c>
      <c r="K24" s="3" t="s">
        <v>437</v>
      </c>
      <c r="L24" s="3" t="s">
        <v>438</v>
      </c>
      <c r="M24" s="3" t="s">
        <v>439</v>
      </c>
    </row>
    <row r="26" spans="3:13" x14ac:dyDescent="0.2">
      <c r="C26" s="3" t="s">
        <v>440</v>
      </c>
      <c r="D26" s="3" t="s">
        <v>441</v>
      </c>
      <c r="E26" s="3" t="s">
        <v>442</v>
      </c>
      <c r="F26" s="3" t="s">
        <v>443</v>
      </c>
      <c r="G26" s="3" t="s">
        <v>444</v>
      </c>
      <c r="H26" s="3" t="s">
        <v>445</v>
      </c>
      <c r="I26" s="3" t="s">
        <v>446</v>
      </c>
      <c r="J26" s="3" t="s">
        <v>447</v>
      </c>
      <c r="K26" s="3" t="s">
        <v>448</v>
      </c>
      <c r="L26" s="3" t="s">
        <v>449</v>
      </c>
      <c r="M26" s="3" t="s">
        <v>450</v>
      </c>
    </row>
    <row r="27" spans="3:13" x14ac:dyDescent="0.2">
      <c r="C27" s="3" t="s">
        <v>451</v>
      </c>
      <c r="D27" s="3" t="s">
        <v>452</v>
      </c>
      <c r="E27" s="3" t="s">
        <v>453</v>
      </c>
      <c r="F27" s="3" t="s">
        <v>454</v>
      </c>
      <c r="G27" s="3" t="s">
        <v>455</v>
      </c>
      <c r="H27" s="3" t="s">
        <v>456</v>
      </c>
      <c r="I27" s="3" t="s">
        <v>457</v>
      </c>
      <c r="J27" s="3" t="s">
        <v>458</v>
      </c>
      <c r="K27" s="3" t="s">
        <v>459</v>
      </c>
      <c r="L27" s="3" t="s">
        <v>460</v>
      </c>
      <c r="M27" s="3" t="s">
        <v>461</v>
      </c>
    </row>
    <row r="28" spans="3:13" x14ac:dyDescent="0.2">
      <c r="C28" s="3" t="s">
        <v>462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463</v>
      </c>
      <c r="D29" s="3" t="s">
        <v>464</v>
      </c>
      <c r="E29" s="3" t="s">
        <v>465</v>
      </c>
      <c r="F29" s="3" t="s">
        <v>466</v>
      </c>
      <c r="G29" s="3" t="s">
        <v>467</v>
      </c>
      <c r="H29" s="3" t="s">
        <v>468</v>
      </c>
      <c r="I29" s="3" t="s">
        <v>469</v>
      </c>
      <c r="J29" s="3" t="s">
        <v>470</v>
      </c>
      <c r="K29" s="3" t="s">
        <v>471</v>
      </c>
      <c r="L29" s="3" t="s">
        <v>472</v>
      </c>
      <c r="M29" s="3" t="s">
        <v>473</v>
      </c>
    </row>
    <row r="30" spans="3:13" x14ac:dyDescent="0.2">
      <c r="C30" s="3" t="s">
        <v>474</v>
      </c>
      <c r="D30" s="3" t="s">
        <v>42</v>
      </c>
      <c r="E30" s="3" t="s">
        <v>475</v>
      </c>
      <c r="F30" s="3" t="s">
        <v>179</v>
      </c>
      <c r="G30" s="3" t="s">
        <v>476</v>
      </c>
      <c r="H30" s="3" t="s">
        <v>477</v>
      </c>
      <c r="I30" s="3" t="s">
        <v>478</v>
      </c>
      <c r="J30" s="3" t="s">
        <v>479</v>
      </c>
      <c r="K30" s="3" t="s">
        <v>480</v>
      </c>
      <c r="L30" s="3" t="s">
        <v>481</v>
      </c>
      <c r="M30" s="3" t="s">
        <v>482</v>
      </c>
    </row>
    <row r="32" spans="3:13" x14ac:dyDescent="0.2">
      <c r="C32" s="3" t="s">
        <v>483</v>
      </c>
      <c r="D32" s="3" t="s">
        <v>3</v>
      </c>
      <c r="E32" s="3" t="s">
        <v>3</v>
      </c>
      <c r="F32" s="3" t="s">
        <v>3</v>
      </c>
      <c r="G32" s="3" t="s">
        <v>484</v>
      </c>
      <c r="H32" s="3" t="s">
        <v>485</v>
      </c>
      <c r="I32" s="3" t="s">
        <v>486</v>
      </c>
      <c r="J32" s="3" t="s">
        <v>487</v>
      </c>
      <c r="K32" s="3" t="s">
        <v>488</v>
      </c>
      <c r="L32" s="3" t="s">
        <v>489</v>
      </c>
      <c r="M32" s="3" t="s">
        <v>490</v>
      </c>
    </row>
    <row r="33" spans="3:13" x14ac:dyDescent="0.2">
      <c r="C33" s="3" t="s">
        <v>491</v>
      </c>
      <c r="D33" s="3" t="s">
        <v>42</v>
      </c>
      <c r="E33" s="3" t="s">
        <v>475</v>
      </c>
      <c r="F33" s="3" t="s">
        <v>179</v>
      </c>
      <c r="G33" s="3" t="s">
        <v>492</v>
      </c>
      <c r="H33" s="3" t="s">
        <v>493</v>
      </c>
      <c r="I33" s="3" t="s">
        <v>494</v>
      </c>
      <c r="J33" s="3" t="s">
        <v>495</v>
      </c>
      <c r="K33" s="3" t="s">
        <v>496</v>
      </c>
      <c r="L33" s="3" t="s">
        <v>497</v>
      </c>
      <c r="M33" s="3" t="s">
        <v>498</v>
      </c>
    </row>
    <row r="35" spans="3:13" x14ac:dyDescent="0.2">
      <c r="C35" s="3" t="s">
        <v>499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500</v>
      </c>
      <c r="D36" s="3" t="s">
        <v>42</v>
      </c>
      <c r="E36" s="3" t="s">
        <v>475</v>
      </c>
      <c r="F36" s="3" t="s">
        <v>179</v>
      </c>
      <c r="G36" s="3" t="s">
        <v>492</v>
      </c>
      <c r="H36" s="3" t="s">
        <v>493</v>
      </c>
      <c r="I36" s="3" t="s">
        <v>494</v>
      </c>
      <c r="J36" s="3" t="s">
        <v>495</v>
      </c>
      <c r="K36" s="3" t="s">
        <v>496</v>
      </c>
      <c r="L36" s="3" t="s">
        <v>497</v>
      </c>
      <c r="M36" s="3" t="s">
        <v>498</v>
      </c>
    </row>
    <row r="38" spans="3:13" x14ac:dyDescent="0.2">
      <c r="C38" s="3" t="s">
        <v>501</v>
      </c>
      <c r="D38" s="3">
        <v>1.01</v>
      </c>
      <c r="E38" s="3">
        <v>1.1599999999999999</v>
      </c>
      <c r="F38" s="3">
        <v>1.1499999999999999</v>
      </c>
      <c r="G38" s="3">
        <v>1.03</v>
      </c>
      <c r="H38" s="3">
        <v>1.31</v>
      </c>
      <c r="I38" s="3">
        <v>1.34</v>
      </c>
      <c r="J38" s="3">
        <v>1.45</v>
      </c>
      <c r="K38" s="3">
        <v>0.95</v>
      </c>
      <c r="L38" s="3">
        <v>1.23</v>
      </c>
      <c r="M38" s="3">
        <v>1.1599999999999999</v>
      </c>
    </row>
    <row r="39" spans="3:13" x14ac:dyDescent="0.2">
      <c r="C39" s="3" t="s">
        <v>502</v>
      </c>
      <c r="D39" s="3">
        <v>1</v>
      </c>
      <c r="E39" s="3">
        <v>1.1599999999999999</v>
      </c>
      <c r="F39" s="3">
        <v>1.1499999999999999</v>
      </c>
      <c r="G39" s="3">
        <v>1.03</v>
      </c>
      <c r="H39" s="3">
        <v>1.31</v>
      </c>
      <c r="I39" s="3">
        <v>1.34</v>
      </c>
      <c r="J39" s="3">
        <v>1.45</v>
      </c>
      <c r="K39" s="3">
        <v>0.94</v>
      </c>
      <c r="L39" s="3">
        <v>1.22</v>
      </c>
      <c r="M39" s="3">
        <v>1.1499999999999999</v>
      </c>
    </row>
    <row r="40" spans="3:13" x14ac:dyDescent="0.2">
      <c r="C40" s="3" t="s">
        <v>503</v>
      </c>
      <c r="D40" s="3" t="s">
        <v>504</v>
      </c>
      <c r="E40" s="3" t="s">
        <v>505</v>
      </c>
      <c r="F40" s="3" t="s">
        <v>506</v>
      </c>
      <c r="G40" s="3" t="s">
        <v>507</v>
      </c>
      <c r="H40" s="3" t="s">
        <v>508</v>
      </c>
      <c r="I40" s="3" t="s">
        <v>509</v>
      </c>
      <c r="J40" s="3" t="s">
        <v>510</v>
      </c>
      <c r="K40" s="3" t="s">
        <v>41</v>
      </c>
      <c r="L40" s="3" t="s">
        <v>511</v>
      </c>
      <c r="M40" s="3" t="s">
        <v>215</v>
      </c>
    </row>
    <row r="41" spans="3:13" x14ac:dyDescent="0.2">
      <c r="C41" s="3" t="s">
        <v>512</v>
      </c>
      <c r="D41" s="3" t="s">
        <v>513</v>
      </c>
      <c r="E41" s="3" t="s">
        <v>476</v>
      </c>
      <c r="F41" s="3" t="s">
        <v>514</v>
      </c>
      <c r="G41" s="3" t="s">
        <v>508</v>
      </c>
      <c r="H41" s="3" t="s">
        <v>508</v>
      </c>
      <c r="I41" s="3" t="s">
        <v>509</v>
      </c>
      <c r="J41" s="3" t="s">
        <v>510</v>
      </c>
      <c r="K41" s="3" t="s">
        <v>515</v>
      </c>
      <c r="L41" s="3" t="s">
        <v>516</v>
      </c>
      <c r="M41" s="3" t="s">
        <v>517</v>
      </c>
    </row>
    <row r="43" spans="3:13" x14ac:dyDescent="0.2">
      <c r="C43" s="3" t="s">
        <v>518</v>
      </c>
      <c r="D43" s="3" t="s">
        <v>519</v>
      </c>
      <c r="E43" s="3" t="s">
        <v>520</v>
      </c>
      <c r="F43" s="3" t="s">
        <v>521</v>
      </c>
      <c r="G43" s="3" t="s">
        <v>522</v>
      </c>
      <c r="H43" s="3" t="s">
        <v>523</v>
      </c>
      <c r="I43" s="3" t="s">
        <v>524</v>
      </c>
      <c r="J43" s="3" t="s">
        <v>525</v>
      </c>
      <c r="K43" s="3" t="s">
        <v>526</v>
      </c>
      <c r="L43" s="3" t="s">
        <v>527</v>
      </c>
      <c r="M43" s="3" t="s">
        <v>528</v>
      </c>
    </row>
    <row r="44" spans="3:13" x14ac:dyDescent="0.2">
      <c r="C44" s="3" t="s">
        <v>529</v>
      </c>
      <c r="D44" s="3" t="s">
        <v>530</v>
      </c>
      <c r="E44" s="3" t="s">
        <v>531</v>
      </c>
      <c r="F44" s="3" t="s">
        <v>532</v>
      </c>
      <c r="G44" s="3" t="s">
        <v>533</v>
      </c>
      <c r="H44" s="3" t="s">
        <v>534</v>
      </c>
      <c r="I44" s="3" t="s">
        <v>535</v>
      </c>
      <c r="J44" s="3" t="s">
        <v>536</v>
      </c>
      <c r="K44" s="3" t="s">
        <v>114</v>
      </c>
      <c r="L44" s="3" t="s">
        <v>537</v>
      </c>
      <c r="M44" s="3" t="s">
        <v>538</v>
      </c>
    </row>
    <row r="46" spans="3:13" x14ac:dyDescent="0.2">
      <c r="C46" s="3" t="s">
        <v>539</v>
      </c>
      <c r="D46" s="3" t="s">
        <v>540</v>
      </c>
      <c r="E46" s="3" t="s">
        <v>541</v>
      </c>
      <c r="F46" s="3" t="s">
        <v>542</v>
      </c>
      <c r="G46" s="3" t="s">
        <v>543</v>
      </c>
      <c r="H46" s="3" t="s">
        <v>544</v>
      </c>
      <c r="I46" s="3" t="s">
        <v>545</v>
      </c>
      <c r="J46" s="3" t="s">
        <v>546</v>
      </c>
      <c r="K46" s="3" t="s">
        <v>547</v>
      </c>
      <c r="L46" s="3" t="s">
        <v>548</v>
      </c>
      <c r="M46" s="3" t="s">
        <v>549</v>
      </c>
    </row>
    <row r="47" spans="3:13" x14ac:dyDescent="0.2">
      <c r="C47" s="3" t="s">
        <v>550</v>
      </c>
      <c r="D47" s="3" t="s">
        <v>551</v>
      </c>
      <c r="E47" s="3" t="s">
        <v>552</v>
      </c>
      <c r="F47" s="3" t="s">
        <v>553</v>
      </c>
      <c r="G47" s="3" t="s">
        <v>554</v>
      </c>
      <c r="H47" s="3" t="s">
        <v>555</v>
      </c>
      <c r="I47" s="3" t="s">
        <v>556</v>
      </c>
      <c r="J47" s="3" t="s">
        <v>557</v>
      </c>
      <c r="K47" s="3" t="s">
        <v>558</v>
      </c>
      <c r="L47" s="3" t="s">
        <v>559</v>
      </c>
      <c r="M47" s="3" t="s">
        <v>560</v>
      </c>
    </row>
    <row r="48" spans="3:13" x14ac:dyDescent="0.2">
      <c r="C48" s="3" t="s">
        <v>561</v>
      </c>
      <c r="D48" s="3" t="s">
        <v>530</v>
      </c>
      <c r="E48" s="3" t="s">
        <v>531</v>
      </c>
      <c r="F48" s="3" t="s">
        <v>532</v>
      </c>
      <c r="G48" s="3" t="s">
        <v>533</v>
      </c>
      <c r="H48" s="3" t="s">
        <v>534</v>
      </c>
      <c r="I48" s="3" t="s">
        <v>535</v>
      </c>
      <c r="J48" s="3" t="s">
        <v>536</v>
      </c>
      <c r="K48" s="3" t="s">
        <v>114</v>
      </c>
      <c r="L48" s="3" t="s">
        <v>537</v>
      </c>
      <c r="M48" s="3" t="s">
        <v>538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774F-E7F5-4F49-A008-DCDDDE00FE2A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562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491</v>
      </c>
      <c r="D12" s="3" t="s">
        <v>42</v>
      </c>
      <c r="E12" s="3" t="s">
        <v>475</v>
      </c>
      <c r="F12" s="3" t="s">
        <v>179</v>
      </c>
      <c r="G12" s="3" t="s">
        <v>492</v>
      </c>
      <c r="H12" s="3" t="s">
        <v>493</v>
      </c>
      <c r="I12" s="3" t="s">
        <v>494</v>
      </c>
      <c r="J12" s="3" t="s">
        <v>495</v>
      </c>
      <c r="K12" s="3" t="s">
        <v>496</v>
      </c>
      <c r="L12" s="3" t="s">
        <v>497</v>
      </c>
      <c r="M12" s="3" t="s">
        <v>498</v>
      </c>
    </row>
    <row r="13" spans="3:13" x14ac:dyDescent="0.2">
      <c r="C13" s="3" t="s">
        <v>563</v>
      </c>
      <c r="D13" s="3" t="s">
        <v>564</v>
      </c>
      <c r="E13" s="3" t="s">
        <v>110</v>
      </c>
      <c r="F13" s="3" t="s">
        <v>565</v>
      </c>
      <c r="G13" s="3" t="s">
        <v>566</v>
      </c>
      <c r="H13" s="3" t="s">
        <v>567</v>
      </c>
      <c r="I13" s="3" t="s">
        <v>568</v>
      </c>
      <c r="J13" s="3" t="s">
        <v>569</v>
      </c>
      <c r="K13" s="3" t="s">
        <v>570</v>
      </c>
      <c r="L13" s="3" t="s">
        <v>571</v>
      </c>
      <c r="M13" s="3" t="s">
        <v>572</v>
      </c>
    </row>
    <row r="14" spans="3:13" x14ac:dyDescent="0.2">
      <c r="C14" s="3" t="s">
        <v>573</v>
      </c>
      <c r="D14" s="3" t="s">
        <v>55</v>
      </c>
      <c r="E14" s="3" t="s">
        <v>574</v>
      </c>
      <c r="F14" s="3" t="s">
        <v>575</v>
      </c>
      <c r="G14" s="3" t="s">
        <v>576</v>
      </c>
      <c r="H14" s="3" t="s">
        <v>577</v>
      </c>
      <c r="I14" s="3" t="s">
        <v>208</v>
      </c>
      <c r="J14" s="3" t="s">
        <v>578</v>
      </c>
      <c r="K14" s="3" t="s">
        <v>579</v>
      </c>
      <c r="L14" s="3" t="s">
        <v>580</v>
      </c>
      <c r="M14" s="3" t="s">
        <v>581</v>
      </c>
    </row>
    <row r="15" spans="3:13" x14ac:dyDescent="0.2">
      <c r="C15" s="3" t="s">
        <v>582</v>
      </c>
      <c r="D15" s="3" t="s">
        <v>583</v>
      </c>
      <c r="E15" s="3" t="s">
        <v>584</v>
      </c>
      <c r="F15" s="3" t="s">
        <v>585</v>
      </c>
      <c r="G15" s="3" t="s">
        <v>586</v>
      </c>
      <c r="H15" s="3" t="s">
        <v>587</v>
      </c>
      <c r="I15" s="3" t="s">
        <v>283</v>
      </c>
      <c r="J15" s="3" t="s">
        <v>588</v>
      </c>
      <c r="K15" s="3" t="s">
        <v>589</v>
      </c>
      <c r="L15" s="3" t="s">
        <v>590</v>
      </c>
      <c r="M15" s="3" t="s">
        <v>591</v>
      </c>
    </row>
    <row r="16" spans="3:13" x14ac:dyDescent="0.2">
      <c r="C16" s="3" t="s">
        <v>592</v>
      </c>
      <c r="D16" s="3" t="s">
        <v>593</v>
      </c>
      <c r="E16" s="3" t="s">
        <v>594</v>
      </c>
      <c r="F16" s="3" t="s">
        <v>595</v>
      </c>
      <c r="G16" s="3" t="s">
        <v>596</v>
      </c>
      <c r="H16" s="3" t="s">
        <v>597</v>
      </c>
      <c r="I16" s="3" t="s">
        <v>598</v>
      </c>
      <c r="J16" s="3" t="s">
        <v>599</v>
      </c>
      <c r="K16" s="3" t="s">
        <v>600</v>
      </c>
      <c r="L16" s="3" t="s">
        <v>601</v>
      </c>
      <c r="M16" s="3" t="s">
        <v>602</v>
      </c>
    </row>
    <row r="17" spans="3:13" x14ac:dyDescent="0.2">
      <c r="C17" s="3" t="s">
        <v>603</v>
      </c>
      <c r="D17" s="3" t="s">
        <v>604</v>
      </c>
      <c r="E17" s="3" t="s">
        <v>605</v>
      </c>
      <c r="F17" s="3" t="s">
        <v>606</v>
      </c>
      <c r="G17" s="3" t="s">
        <v>306</v>
      </c>
      <c r="H17" s="3" t="s">
        <v>607</v>
      </c>
      <c r="I17" s="3" t="s">
        <v>608</v>
      </c>
      <c r="J17" s="3" t="s">
        <v>609</v>
      </c>
      <c r="K17" s="3" t="s">
        <v>610</v>
      </c>
      <c r="L17" s="3" t="s">
        <v>611</v>
      </c>
      <c r="M17" s="3" t="s">
        <v>612</v>
      </c>
    </row>
    <row r="18" spans="3:13" x14ac:dyDescent="0.2">
      <c r="C18" s="3" t="s">
        <v>613</v>
      </c>
      <c r="D18" s="3" t="s">
        <v>614</v>
      </c>
      <c r="E18" s="3" t="s">
        <v>615</v>
      </c>
      <c r="F18" s="3" t="s">
        <v>616</v>
      </c>
      <c r="G18" s="3" t="s">
        <v>617</v>
      </c>
      <c r="H18" s="3" t="s">
        <v>618</v>
      </c>
      <c r="I18" s="3" t="s">
        <v>605</v>
      </c>
      <c r="J18" s="3" t="s">
        <v>619</v>
      </c>
      <c r="K18" s="3" t="s">
        <v>620</v>
      </c>
      <c r="L18" s="3" t="s">
        <v>621</v>
      </c>
      <c r="M18" s="3" t="s">
        <v>622</v>
      </c>
    </row>
    <row r="19" spans="3:13" x14ac:dyDescent="0.2">
      <c r="C19" s="3" t="s">
        <v>623</v>
      </c>
      <c r="D19" s="3" t="s">
        <v>612</v>
      </c>
      <c r="E19" s="3" t="s">
        <v>584</v>
      </c>
      <c r="F19" s="3" t="s">
        <v>624</v>
      </c>
      <c r="G19" s="3" t="s">
        <v>625</v>
      </c>
      <c r="H19" s="3" t="s">
        <v>626</v>
      </c>
      <c r="I19" s="3" t="s">
        <v>627</v>
      </c>
      <c r="J19" s="3" t="s">
        <v>628</v>
      </c>
      <c r="K19" s="3" t="s">
        <v>629</v>
      </c>
      <c r="L19" s="3" t="s">
        <v>630</v>
      </c>
      <c r="M19" s="3" t="s">
        <v>631</v>
      </c>
    </row>
    <row r="20" spans="3:13" x14ac:dyDescent="0.2">
      <c r="C20" s="3" t="s">
        <v>632</v>
      </c>
      <c r="D20" s="3" t="s">
        <v>633</v>
      </c>
      <c r="E20" s="3" t="s">
        <v>634</v>
      </c>
      <c r="F20" s="3" t="s">
        <v>635</v>
      </c>
      <c r="G20" s="3" t="s">
        <v>636</v>
      </c>
      <c r="H20" s="3" t="s">
        <v>637</v>
      </c>
      <c r="I20" s="3" t="s">
        <v>638</v>
      </c>
      <c r="J20" s="3" t="s">
        <v>639</v>
      </c>
      <c r="K20" s="3" t="s">
        <v>640</v>
      </c>
      <c r="L20" s="3" t="s">
        <v>641</v>
      </c>
      <c r="M20" s="3" t="s">
        <v>642</v>
      </c>
    </row>
    <row r="22" spans="3:13" x14ac:dyDescent="0.2">
      <c r="C22" s="3" t="s">
        <v>643</v>
      </c>
      <c r="D22" s="3" t="s">
        <v>644</v>
      </c>
      <c r="E22" s="3" t="s">
        <v>645</v>
      </c>
      <c r="F22" s="3" t="s">
        <v>646</v>
      </c>
      <c r="G22" s="3" t="s">
        <v>647</v>
      </c>
      <c r="H22" s="3" t="s">
        <v>648</v>
      </c>
      <c r="I22" s="3" t="s">
        <v>649</v>
      </c>
      <c r="J22" s="3" t="s">
        <v>650</v>
      </c>
      <c r="K22" s="3" t="s">
        <v>651</v>
      </c>
      <c r="L22" s="3" t="s">
        <v>652</v>
      </c>
      <c r="M22" s="3" t="s">
        <v>653</v>
      </c>
    </row>
    <row r="23" spans="3:13" x14ac:dyDescent="0.2">
      <c r="C23" s="3" t="s">
        <v>654</v>
      </c>
      <c r="D23" s="3" t="s">
        <v>655</v>
      </c>
      <c r="E23" s="3" t="s">
        <v>656</v>
      </c>
      <c r="F23" s="3" t="s">
        <v>657</v>
      </c>
      <c r="G23" s="3" t="s">
        <v>658</v>
      </c>
      <c r="H23" s="3" t="s">
        <v>659</v>
      </c>
      <c r="I23" s="3" t="s">
        <v>660</v>
      </c>
      <c r="J23" s="3" t="s">
        <v>661</v>
      </c>
      <c r="K23" s="3" t="s">
        <v>662</v>
      </c>
      <c r="L23" s="3" t="s">
        <v>470</v>
      </c>
      <c r="M23" s="3" t="s">
        <v>663</v>
      </c>
    </row>
    <row r="24" spans="3:13" x14ac:dyDescent="0.2">
      <c r="C24" s="3" t="s">
        <v>664</v>
      </c>
      <c r="D24" s="3" t="s">
        <v>665</v>
      </c>
      <c r="E24" s="3" t="s">
        <v>666</v>
      </c>
      <c r="F24" s="3" t="s">
        <v>667</v>
      </c>
      <c r="G24" s="3" t="s">
        <v>668</v>
      </c>
      <c r="H24" s="3" t="s">
        <v>669</v>
      </c>
      <c r="I24" s="3" t="s">
        <v>670</v>
      </c>
      <c r="J24" s="3" t="s">
        <v>671</v>
      </c>
      <c r="K24" s="3" t="s">
        <v>672</v>
      </c>
      <c r="L24" s="3" t="s">
        <v>673</v>
      </c>
      <c r="M24" s="3" t="s">
        <v>674</v>
      </c>
    </row>
    <row r="25" spans="3:13" x14ac:dyDescent="0.2">
      <c r="C25" s="3" t="s">
        <v>675</v>
      </c>
      <c r="D25" s="3" t="s">
        <v>676</v>
      </c>
      <c r="E25" s="3" t="s">
        <v>677</v>
      </c>
      <c r="F25" s="3" t="s">
        <v>678</v>
      </c>
      <c r="G25" s="3" t="s">
        <v>679</v>
      </c>
      <c r="H25" s="3" t="s">
        <v>680</v>
      </c>
      <c r="I25" s="3" t="s">
        <v>681</v>
      </c>
      <c r="J25" s="3" t="s">
        <v>682</v>
      </c>
      <c r="K25" s="3" t="s">
        <v>683</v>
      </c>
      <c r="L25" s="3" t="s">
        <v>684</v>
      </c>
      <c r="M25" s="3" t="s">
        <v>685</v>
      </c>
    </row>
    <row r="27" spans="3:13" x14ac:dyDescent="0.2">
      <c r="C27" s="3" t="s">
        <v>686</v>
      </c>
      <c r="D27" s="3" t="s">
        <v>687</v>
      </c>
      <c r="E27" s="3" t="s">
        <v>688</v>
      </c>
      <c r="F27" s="3" t="s">
        <v>689</v>
      </c>
      <c r="G27" s="3" t="s">
        <v>690</v>
      </c>
      <c r="H27" s="3" t="s">
        <v>691</v>
      </c>
      <c r="I27" s="3" t="s">
        <v>692</v>
      </c>
      <c r="J27" s="3" t="s">
        <v>693</v>
      </c>
      <c r="K27" s="3" t="s">
        <v>694</v>
      </c>
      <c r="L27" s="3" t="s">
        <v>695</v>
      </c>
      <c r="M27" s="3" t="s">
        <v>696</v>
      </c>
    </row>
    <row r="28" spans="3:13" x14ac:dyDescent="0.2">
      <c r="C28" s="3" t="s">
        <v>697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698</v>
      </c>
      <c r="D29" s="3" t="s">
        <v>699</v>
      </c>
      <c r="E29" s="3" t="s">
        <v>700</v>
      </c>
      <c r="F29" s="3" t="s">
        <v>701</v>
      </c>
      <c r="G29" s="3" t="s">
        <v>702</v>
      </c>
      <c r="H29" s="3" t="s">
        <v>703</v>
      </c>
      <c r="I29" s="3" t="s">
        <v>704</v>
      </c>
      <c r="J29" s="3" t="s">
        <v>705</v>
      </c>
      <c r="K29" s="3" t="s">
        <v>706</v>
      </c>
      <c r="L29" s="3" t="s">
        <v>707</v>
      </c>
      <c r="M29" s="3" t="s">
        <v>708</v>
      </c>
    </row>
    <row r="30" spans="3:13" x14ac:dyDescent="0.2">
      <c r="C30" s="3" t="s">
        <v>709</v>
      </c>
      <c r="D30" s="3" t="s">
        <v>710</v>
      </c>
      <c r="E30" s="3" t="s">
        <v>711</v>
      </c>
      <c r="F30" s="3" t="s">
        <v>712</v>
      </c>
      <c r="G30" s="3" t="s">
        <v>713</v>
      </c>
      <c r="H30" s="3" t="s">
        <v>714</v>
      </c>
      <c r="I30" s="3" t="s">
        <v>715</v>
      </c>
      <c r="J30" s="3" t="s">
        <v>716</v>
      </c>
      <c r="K30" s="3" t="s">
        <v>717</v>
      </c>
      <c r="L30" s="3" t="s">
        <v>718</v>
      </c>
      <c r="M30" s="3" t="s">
        <v>719</v>
      </c>
    </row>
    <row r="31" spans="3:13" x14ac:dyDescent="0.2">
      <c r="C31" s="3" t="s">
        <v>720</v>
      </c>
      <c r="D31" s="3" t="s">
        <v>721</v>
      </c>
      <c r="E31" s="3" t="s">
        <v>722</v>
      </c>
      <c r="F31" s="3" t="s">
        <v>723</v>
      </c>
      <c r="G31" s="3" t="s">
        <v>724</v>
      </c>
      <c r="H31" s="3" t="s">
        <v>3</v>
      </c>
      <c r="I31" s="3" t="s">
        <v>725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726</v>
      </c>
      <c r="D32" s="3" t="s">
        <v>594</v>
      </c>
      <c r="E32" s="3" t="s">
        <v>727</v>
      </c>
      <c r="F32" s="3" t="s">
        <v>728</v>
      </c>
      <c r="G32" s="3" t="s">
        <v>729</v>
      </c>
      <c r="H32" s="3" t="s">
        <v>657</v>
      </c>
      <c r="I32" s="3" t="s">
        <v>730</v>
      </c>
      <c r="J32" s="3" t="s">
        <v>731</v>
      </c>
      <c r="K32" s="3" t="s">
        <v>732</v>
      </c>
      <c r="L32" s="3" t="s">
        <v>733</v>
      </c>
      <c r="M32" s="3" t="s">
        <v>734</v>
      </c>
    </row>
    <row r="33" spans="3:13" x14ac:dyDescent="0.2">
      <c r="C33" s="3" t="s">
        <v>735</v>
      </c>
      <c r="D33" s="3" t="s">
        <v>723</v>
      </c>
      <c r="E33" s="3" t="s">
        <v>728</v>
      </c>
      <c r="F33" s="3" t="s">
        <v>736</v>
      </c>
      <c r="G33" s="3" t="s">
        <v>737</v>
      </c>
      <c r="H33" s="3" t="s">
        <v>738</v>
      </c>
      <c r="I33" s="3" t="s">
        <v>739</v>
      </c>
      <c r="J33" s="3" t="s">
        <v>740</v>
      </c>
      <c r="K33" s="3" t="s">
        <v>741</v>
      </c>
      <c r="L33" s="3" t="s">
        <v>742</v>
      </c>
      <c r="M33" s="3" t="s">
        <v>33</v>
      </c>
    </row>
    <row r="35" spans="3:13" x14ac:dyDescent="0.2">
      <c r="C35" s="3" t="s">
        <v>743</v>
      </c>
      <c r="D35" s="3" t="s">
        <v>744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745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746</v>
      </c>
      <c r="D37" s="3" t="s">
        <v>747</v>
      </c>
      <c r="E37" s="3" t="s">
        <v>748</v>
      </c>
      <c r="F37" s="3" t="s">
        <v>749</v>
      </c>
      <c r="G37" s="3" t="s">
        <v>750</v>
      </c>
      <c r="H37" s="3" t="s">
        <v>624</v>
      </c>
      <c r="I37" s="3" t="s">
        <v>751</v>
      </c>
      <c r="J37" s="3" t="s">
        <v>587</v>
      </c>
      <c r="K37" s="3" t="s">
        <v>752</v>
      </c>
      <c r="L37" s="3" t="s">
        <v>753</v>
      </c>
      <c r="M37" s="3" t="s">
        <v>754</v>
      </c>
    </row>
    <row r="38" spans="3:13" x14ac:dyDescent="0.2">
      <c r="C38" s="3" t="s">
        <v>755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756</v>
      </c>
      <c r="D40" s="3" t="s">
        <v>757</v>
      </c>
      <c r="E40" s="3" t="s">
        <v>758</v>
      </c>
      <c r="F40" s="3" t="s">
        <v>758</v>
      </c>
      <c r="G40" s="3" t="s">
        <v>759</v>
      </c>
      <c r="H40" s="3" t="s">
        <v>760</v>
      </c>
      <c r="I40" s="3" t="s">
        <v>507</v>
      </c>
      <c r="J40" s="3" t="s">
        <v>761</v>
      </c>
      <c r="K40" s="3" t="s">
        <v>762</v>
      </c>
      <c r="L40" s="3" t="s">
        <v>763</v>
      </c>
      <c r="M40" s="3" t="s">
        <v>764</v>
      </c>
    </row>
    <row r="41" spans="3:13" x14ac:dyDescent="0.2">
      <c r="C41" s="3" t="s">
        <v>765</v>
      </c>
      <c r="D41" s="3" t="s">
        <v>766</v>
      </c>
      <c r="E41" s="3" t="s">
        <v>767</v>
      </c>
      <c r="F41" s="3" t="s">
        <v>171</v>
      </c>
      <c r="G41" s="3" t="s">
        <v>345</v>
      </c>
      <c r="H41" s="3" t="s">
        <v>768</v>
      </c>
      <c r="I41" s="3" t="s">
        <v>769</v>
      </c>
      <c r="J41" s="3" t="s">
        <v>770</v>
      </c>
      <c r="K41" s="3" t="s">
        <v>771</v>
      </c>
      <c r="L41" s="3" t="s">
        <v>772</v>
      </c>
      <c r="M41" s="3" t="s">
        <v>773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3948-4EB0-4B8C-B35C-9A5F554F108B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774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775</v>
      </c>
      <c r="D12" s="3">
        <v>18.28</v>
      </c>
      <c r="E12" s="3">
        <v>20.95</v>
      </c>
      <c r="F12" s="3">
        <v>19.13</v>
      </c>
      <c r="G12" s="3">
        <v>21.38</v>
      </c>
      <c r="H12" s="3">
        <v>23.81</v>
      </c>
      <c r="I12" s="3">
        <v>22.63</v>
      </c>
      <c r="J12" s="3">
        <v>25.14</v>
      </c>
      <c r="K12" s="3">
        <v>25.21</v>
      </c>
      <c r="L12" s="3">
        <v>29.79</v>
      </c>
      <c r="M12" s="3">
        <v>26.13</v>
      </c>
    </row>
    <row r="13" spans="3:13" ht="12.75" x14ac:dyDescent="0.2">
      <c r="C13" s="3" t="s">
        <v>776</v>
      </c>
      <c r="D13" s="3" t="s">
        <v>777</v>
      </c>
      <c r="E13" s="3" t="s">
        <v>778</v>
      </c>
      <c r="F13" s="3" t="s">
        <v>779</v>
      </c>
      <c r="G13" s="3" t="s">
        <v>780</v>
      </c>
      <c r="H13" s="3" t="s">
        <v>781</v>
      </c>
      <c r="I13" s="3" t="s">
        <v>782</v>
      </c>
      <c r="J13" s="3" t="s">
        <v>783</v>
      </c>
      <c r="K13" s="3" t="s">
        <v>784</v>
      </c>
      <c r="L13" s="3" t="s">
        <v>785</v>
      </c>
      <c r="M13" s="3" t="s">
        <v>786</v>
      </c>
    </row>
    <row r="14" spans="3:13" ht="12.75" x14ac:dyDescent="0.2"/>
    <row r="15" spans="3:13" ht="12.75" x14ac:dyDescent="0.2">
      <c r="C15" s="3" t="s">
        <v>787</v>
      </c>
      <c r="D15" s="3" t="s">
        <v>788</v>
      </c>
      <c r="E15" s="3" t="s">
        <v>789</v>
      </c>
      <c r="F15" s="3" t="s">
        <v>790</v>
      </c>
      <c r="G15" s="3" t="s">
        <v>791</v>
      </c>
      <c r="H15" s="3" t="s">
        <v>792</v>
      </c>
      <c r="I15" s="3" t="s">
        <v>793</v>
      </c>
      <c r="J15" s="3" t="s">
        <v>794</v>
      </c>
      <c r="K15" s="3" t="s">
        <v>795</v>
      </c>
      <c r="L15" s="3" t="s">
        <v>796</v>
      </c>
      <c r="M15" s="3" t="s">
        <v>797</v>
      </c>
    </row>
    <row r="16" spans="3:13" ht="12.75" x14ac:dyDescent="0.2">
      <c r="C16" s="3" t="s">
        <v>798</v>
      </c>
      <c r="D16" s="3" t="s">
        <v>788</v>
      </c>
      <c r="E16" s="3" t="s">
        <v>789</v>
      </c>
      <c r="F16" s="3" t="s">
        <v>790</v>
      </c>
      <c r="G16" s="3" t="s">
        <v>791</v>
      </c>
      <c r="H16" s="3" t="s">
        <v>792</v>
      </c>
      <c r="I16" s="3" t="s">
        <v>793</v>
      </c>
      <c r="J16" s="3" t="s">
        <v>794</v>
      </c>
      <c r="K16" s="3" t="s">
        <v>795</v>
      </c>
      <c r="L16" s="3" t="s">
        <v>796</v>
      </c>
      <c r="M16" s="3" t="s">
        <v>799</v>
      </c>
    </row>
    <row r="17" spans="3:13" ht="12.75" x14ac:dyDescent="0.2">
      <c r="C17" s="3" t="s">
        <v>800</v>
      </c>
      <c r="D17" s="3" t="s">
        <v>801</v>
      </c>
      <c r="E17" s="3" t="s">
        <v>802</v>
      </c>
      <c r="F17" s="3" t="s">
        <v>803</v>
      </c>
      <c r="G17" s="3" t="s">
        <v>804</v>
      </c>
      <c r="H17" s="3" t="s">
        <v>805</v>
      </c>
      <c r="I17" s="3" t="s">
        <v>806</v>
      </c>
      <c r="J17" s="3" t="s">
        <v>805</v>
      </c>
      <c r="K17" s="3" t="s">
        <v>807</v>
      </c>
      <c r="L17" s="3" t="s">
        <v>808</v>
      </c>
      <c r="M17" s="3" t="s">
        <v>809</v>
      </c>
    </row>
    <row r="18" spans="3:13" ht="12.75" x14ac:dyDescent="0.2">
      <c r="C18" s="3" t="s">
        <v>810</v>
      </c>
      <c r="D18" s="3" t="s">
        <v>811</v>
      </c>
      <c r="E18" s="3" t="s">
        <v>812</v>
      </c>
      <c r="F18" s="3" t="s">
        <v>813</v>
      </c>
      <c r="G18" s="3" t="s">
        <v>814</v>
      </c>
      <c r="H18" s="3" t="s">
        <v>815</v>
      </c>
      <c r="I18" s="3" t="s">
        <v>816</v>
      </c>
      <c r="J18" s="3" t="s">
        <v>817</v>
      </c>
      <c r="K18" s="3" t="s">
        <v>818</v>
      </c>
      <c r="L18" s="3" t="s">
        <v>819</v>
      </c>
      <c r="M18" s="3" t="s">
        <v>820</v>
      </c>
    </row>
    <row r="19" spans="3:13" ht="12.75" x14ac:dyDescent="0.2">
      <c r="C19" s="3" t="s">
        <v>821</v>
      </c>
      <c r="D19" s="3" t="s">
        <v>822</v>
      </c>
      <c r="E19" s="3" t="s">
        <v>823</v>
      </c>
      <c r="F19" s="3" t="s">
        <v>824</v>
      </c>
      <c r="G19" s="3" t="s">
        <v>825</v>
      </c>
      <c r="H19" s="3" t="s">
        <v>826</v>
      </c>
      <c r="I19" s="3" t="s">
        <v>827</v>
      </c>
      <c r="J19" s="3" t="s">
        <v>828</v>
      </c>
      <c r="K19" s="3" t="s">
        <v>829</v>
      </c>
      <c r="L19" s="3" t="s">
        <v>830</v>
      </c>
      <c r="M19" s="3" t="s">
        <v>831</v>
      </c>
    </row>
    <row r="20" spans="3:13" ht="12.75" x14ac:dyDescent="0.2">
      <c r="C20" s="3" t="s">
        <v>832</v>
      </c>
      <c r="D20" s="3" t="s">
        <v>833</v>
      </c>
      <c r="E20" s="3" t="s">
        <v>834</v>
      </c>
      <c r="F20" s="3" t="s">
        <v>835</v>
      </c>
      <c r="G20" s="3" t="s">
        <v>836</v>
      </c>
      <c r="H20" s="3" t="s">
        <v>837</v>
      </c>
      <c r="I20" s="3" t="s">
        <v>838</v>
      </c>
      <c r="J20" s="3" t="s">
        <v>839</v>
      </c>
      <c r="K20" s="3" t="s">
        <v>840</v>
      </c>
      <c r="L20" s="3" t="s">
        <v>841</v>
      </c>
      <c r="M20" s="3" t="s">
        <v>842</v>
      </c>
    </row>
    <row r="21" spans="3:13" ht="12.75" x14ac:dyDescent="0.2">
      <c r="C21" s="3" t="s">
        <v>843</v>
      </c>
      <c r="D21" s="3" t="s">
        <v>844</v>
      </c>
      <c r="E21" s="3" t="s">
        <v>845</v>
      </c>
      <c r="F21" s="3" t="s">
        <v>846</v>
      </c>
      <c r="G21" s="3" t="s">
        <v>846</v>
      </c>
      <c r="H21" s="3" t="s">
        <v>847</v>
      </c>
      <c r="I21" s="3" t="s">
        <v>848</v>
      </c>
      <c r="J21" s="3" t="s">
        <v>848</v>
      </c>
      <c r="K21" s="3" t="s">
        <v>849</v>
      </c>
      <c r="L21" s="3" t="s">
        <v>849</v>
      </c>
      <c r="M21" s="3" t="s">
        <v>849</v>
      </c>
    </row>
    <row r="22" spans="3:13" ht="12.75" x14ac:dyDescent="0.2">
      <c r="C22" s="3" t="s">
        <v>850</v>
      </c>
      <c r="D22" s="3" t="s">
        <v>851</v>
      </c>
      <c r="E22" s="3" t="s">
        <v>852</v>
      </c>
      <c r="F22" s="3" t="s">
        <v>853</v>
      </c>
      <c r="G22" s="3" t="s">
        <v>852</v>
      </c>
      <c r="H22" s="3" t="s">
        <v>854</v>
      </c>
      <c r="I22" s="3" t="s">
        <v>855</v>
      </c>
      <c r="J22" s="3" t="s">
        <v>856</v>
      </c>
      <c r="K22" s="3" t="s">
        <v>857</v>
      </c>
      <c r="L22" s="3" t="s">
        <v>858</v>
      </c>
      <c r="M22" s="3" t="s">
        <v>859</v>
      </c>
    </row>
    <row r="23" spans="3:13" ht="12.75" x14ac:dyDescent="0.2"/>
    <row r="24" spans="3:13" ht="12.75" x14ac:dyDescent="0.2">
      <c r="C24" s="3" t="s">
        <v>860</v>
      </c>
      <c r="D24" s="3" t="s">
        <v>861</v>
      </c>
      <c r="E24" s="3" t="s">
        <v>862</v>
      </c>
      <c r="F24" s="3" t="s">
        <v>863</v>
      </c>
      <c r="G24" s="3" t="s">
        <v>861</v>
      </c>
      <c r="H24" s="3" t="s">
        <v>864</v>
      </c>
      <c r="I24" s="3" t="s">
        <v>865</v>
      </c>
      <c r="J24" s="3" t="s">
        <v>866</v>
      </c>
      <c r="K24" s="3" t="s">
        <v>867</v>
      </c>
      <c r="L24" s="3" t="s">
        <v>868</v>
      </c>
      <c r="M24" s="3" t="s">
        <v>869</v>
      </c>
    </row>
    <row r="25" spans="3:13" ht="12.75" x14ac:dyDescent="0.2">
      <c r="C25" s="3" t="s">
        <v>870</v>
      </c>
      <c r="D25" s="3" t="s">
        <v>871</v>
      </c>
      <c r="E25" s="3" t="s">
        <v>871</v>
      </c>
      <c r="F25" s="3" t="s">
        <v>871</v>
      </c>
      <c r="G25" s="3" t="s">
        <v>871</v>
      </c>
      <c r="H25" s="3" t="s">
        <v>856</v>
      </c>
      <c r="I25" s="3" t="s">
        <v>851</v>
      </c>
      <c r="J25" s="3" t="s">
        <v>853</v>
      </c>
      <c r="K25" s="3" t="s">
        <v>851</v>
      </c>
      <c r="L25" s="3" t="s">
        <v>851</v>
      </c>
      <c r="M25" s="3" t="s">
        <v>872</v>
      </c>
    </row>
    <row r="26" spans="3:13" ht="12.75" x14ac:dyDescent="0.2">
      <c r="C26" s="3" t="s">
        <v>873</v>
      </c>
      <c r="D26" s="3" t="s">
        <v>874</v>
      </c>
      <c r="E26" s="3" t="s">
        <v>875</v>
      </c>
      <c r="F26" s="3" t="s">
        <v>876</v>
      </c>
      <c r="G26" s="3" t="s">
        <v>877</v>
      </c>
      <c r="H26" s="3" t="s">
        <v>878</v>
      </c>
      <c r="I26" s="3" t="s">
        <v>879</v>
      </c>
      <c r="J26" s="3" t="s">
        <v>877</v>
      </c>
      <c r="K26" s="3" t="s">
        <v>880</v>
      </c>
      <c r="L26" s="3" t="s">
        <v>881</v>
      </c>
      <c r="M26" s="3" t="s">
        <v>882</v>
      </c>
    </row>
    <row r="27" spans="3:13" ht="12.75" x14ac:dyDescent="0.2">
      <c r="C27" s="3" t="s">
        <v>883</v>
      </c>
      <c r="D27" s="3" t="s">
        <v>845</v>
      </c>
      <c r="E27" s="3" t="s">
        <v>884</v>
      </c>
      <c r="F27" s="3" t="s">
        <v>847</v>
      </c>
      <c r="G27" s="3" t="s">
        <v>845</v>
      </c>
      <c r="H27" s="3" t="s">
        <v>884</v>
      </c>
      <c r="I27" s="3" t="s">
        <v>845</v>
      </c>
      <c r="J27" s="3" t="s">
        <v>844</v>
      </c>
      <c r="K27" s="3" t="s">
        <v>884</v>
      </c>
      <c r="L27" s="3" t="s">
        <v>872</v>
      </c>
      <c r="M27" s="3" t="s">
        <v>885</v>
      </c>
    </row>
    <row r="28" spans="3:13" ht="12.75" x14ac:dyDescent="0.2"/>
    <row r="29" spans="3:13" ht="12.75" x14ac:dyDescent="0.2">
      <c r="C29" s="3" t="s">
        <v>886</v>
      </c>
      <c r="D29" s="3">
        <v>5.4</v>
      </c>
      <c r="E29" s="3">
        <v>5</v>
      </c>
      <c r="F29" s="3">
        <v>4.5999999999999996</v>
      </c>
      <c r="G29" s="3">
        <v>4.4000000000000004</v>
      </c>
      <c r="H29" s="3">
        <v>5.2</v>
      </c>
      <c r="I29" s="3">
        <v>5.3</v>
      </c>
      <c r="J29" s="3">
        <v>5</v>
      </c>
      <c r="K29" s="3">
        <v>4.7</v>
      </c>
      <c r="L29" s="3">
        <v>4.3</v>
      </c>
      <c r="M29" s="3">
        <v>4.5</v>
      </c>
    </row>
    <row r="30" spans="3:13" ht="12.75" x14ac:dyDescent="0.2">
      <c r="C30" s="3" t="s">
        <v>887</v>
      </c>
      <c r="D30" s="3">
        <v>7</v>
      </c>
      <c r="E30" s="3">
        <v>5</v>
      </c>
      <c r="F30" s="3">
        <v>4</v>
      </c>
      <c r="G30" s="3">
        <v>5</v>
      </c>
      <c r="H30" s="3">
        <v>7</v>
      </c>
      <c r="I30" s="3">
        <v>5</v>
      </c>
      <c r="J30" s="3">
        <v>4</v>
      </c>
      <c r="K30" s="3">
        <v>5</v>
      </c>
      <c r="L30" s="3">
        <v>5</v>
      </c>
      <c r="M30" s="3">
        <v>4</v>
      </c>
    </row>
    <row r="31" spans="3:13" ht="12.75" x14ac:dyDescent="0.2">
      <c r="C31" s="3" t="s">
        <v>888</v>
      </c>
      <c r="D31" s="3">
        <v>0.36</v>
      </c>
      <c r="E31" s="3">
        <v>0.8</v>
      </c>
      <c r="F31" s="3">
        <v>0.88</v>
      </c>
      <c r="G31" s="3">
        <v>0.96</v>
      </c>
      <c r="H31" s="3">
        <v>1.01</v>
      </c>
      <c r="I31" s="3">
        <v>1.0900000000000001</v>
      </c>
      <c r="J31" s="3">
        <v>1.165</v>
      </c>
      <c r="K31" s="3">
        <v>1.2447999999999999</v>
      </c>
      <c r="L31" s="3">
        <v>1.3096000000000001</v>
      </c>
      <c r="M31" s="3">
        <v>1.4044000000000001</v>
      </c>
    </row>
    <row r="32" spans="3:13" ht="12.75" x14ac:dyDescent="0.2">
      <c r="C32" s="3" t="s">
        <v>889</v>
      </c>
      <c r="D32" s="3" t="s">
        <v>890</v>
      </c>
      <c r="E32" s="3" t="s">
        <v>891</v>
      </c>
      <c r="F32" s="3" t="s">
        <v>892</v>
      </c>
      <c r="G32" s="3" t="s">
        <v>893</v>
      </c>
      <c r="H32" s="3" t="s">
        <v>894</v>
      </c>
      <c r="I32" s="3" t="s">
        <v>380</v>
      </c>
      <c r="J32" s="3" t="s">
        <v>894</v>
      </c>
      <c r="K32" s="3" t="s">
        <v>891</v>
      </c>
      <c r="L32" s="3" t="s">
        <v>895</v>
      </c>
      <c r="M32" s="3" t="s">
        <v>894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1A62-ABBD-4114-A1EA-B78CF67B31CE}">
  <dimension ref="A3:BJ22"/>
  <sheetViews>
    <sheetView showGridLines="0" tabSelected="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896</v>
      </c>
      <c r="C3" s="37"/>
      <c r="D3" s="37"/>
      <c r="E3" s="37"/>
      <c r="F3" s="37"/>
      <c r="H3" s="37" t="s">
        <v>897</v>
      </c>
      <c r="I3" s="37"/>
      <c r="J3" s="37"/>
      <c r="K3" s="37"/>
      <c r="L3" s="37"/>
      <c r="N3" s="38" t="s">
        <v>898</v>
      </c>
      <c r="O3" s="38"/>
      <c r="P3" s="38"/>
      <c r="Q3" s="38"/>
      <c r="R3" s="38"/>
      <c r="S3" s="38"/>
      <c r="T3" s="38"/>
      <c r="V3" s="37" t="s">
        <v>899</v>
      </c>
      <c r="W3" s="37"/>
      <c r="X3" s="37"/>
      <c r="Y3" s="37"/>
      <c r="AA3" s="37" t="s">
        <v>900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901</v>
      </c>
      <c r="C4" s="9" t="s">
        <v>902</v>
      </c>
      <c r="D4" s="8" t="s">
        <v>903</v>
      </c>
      <c r="E4" s="9" t="s">
        <v>904</v>
      </c>
      <c r="F4" s="8" t="s">
        <v>905</v>
      </c>
      <c r="H4" s="10" t="s">
        <v>906</v>
      </c>
      <c r="I4" s="11" t="s">
        <v>907</v>
      </c>
      <c r="J4" s="10" t="s">
        <v>908</v>
      </c>
      <c r="K4" s="11" t="s">
        <v>909</v>
      </c>
      <c r="L4" s="10" t="s">
        <v>910</v>
      </c>
      <c r="N4" s="12" t="s">
        <v>911</v>
      </c>
      <c r="O4" s="13" t="s">
        <v>912</v>
      </c>
      <c r="P4" s="12" t="s">
        <v>913</v>
      </c>
      <c r="Q4" s="13" t="s">
        <v>914</v>
      </c>
      <c r="R4" s="12" t="s">
        <v>915</v>
      </c>
      <c r="S4" s="13" t="s">
        <v>916</v>
      </c>
      <c r="T4" s="12" t="s">
        <v>917</v>
      </c>
      <c r="V4" s="13" t="s">
        <v>918</v>
      </c>
      <c r="W4" s="12" t="s">
        <v>919</v>
      </c>
      <c r="X4" s="13" t="s">
        <v>920</v>
      </c>
      <c r="Y4" s="12" t="s">
        <v>921</v>
      </c>
      <c r="AA4" s="14" t="s">
        <v>518</v>
      </c>
      <c r="AB4" s="15" t="s">
        <v>800</v>
      </c>
      <c r="AC4" s="14" t="s">
        <v>810</v>
      </c>
      <c r="AD4" s="15" t="s">
        <v>832</v>
      </c>
      <c r="AE4" s="14" t="s">
        <v>843</v>
      </c>
      <c r="AF4" s="15" t="s">
        <v>850</v>
      </c>
      <c r="AG4" s="14" t="s">
        <v>860</v>
      </c>
      <c r="AH4" s="15" t="s">
        <v>870</v>
      </c>
      <c r="AI4" s="14" t="s">
        <v>888</v>
      </c>
      <c r="AJ4" s="16"/>
      <c r="AK4" s="15" t="s">
        <v>886</v>
      </c>
      <c r="AL4" s="14" t="s">
        <v>887</v>
      </c>
    </row>
    <row r="5" spans="1:62" ht="63" x14ac:dyDescent="0.2">
      <c r="A5" s="17" t="s">
        <v>922</v>
      </c>
      <c r="B5" s="12" t="s">
        <v>923</v>
      </c>
      <c r="C5" s="18" t="s">
        <v>924</v>
      </c>
      <c r="D5" s="19" t="s">
        <v>925</v>
      </c>
      <c r="E5" s="13" t="s">
        <v>926</v>
      </c>
      <c r="F5" s="12" t="s">
        <v>923</v>
      </c>
      <c r="H5" s="13" t="s">
        <v>927</v>
      </c>
      <c r="I5" s="12" t="s">
        <v>928</v>
      </c>
      <c r="J5" s="13" t="s">
        <v>929</v>
      </c>
      <c r="K5" s="12" t="s">
        <v>930</v>
      </c>
      <c r="L5" s="13" t="s">
        <v>931</v>
      </c>
      <c r="N5" s="12" t="s">
        <v>932</v>
      </c>
      <c r="O5" s="13" t="s">
        <v>933</v>
      </c>
      <c r="P5" s="12" t="s">
        <v>934</v>
      </c>
      <c r="Q5" s="13" t="s">
        <v>935</v>
      </c>
      <c r="R5" s="12" t="s">
        <v>936</v>
      </c>
      <c r="S5" s="13" t="s">
        <v>937</v>
      </c>
      <c r="T5" s="12" t="s">
        <v>938</v>
      </c>
      <c r="V5" s="13" t="s">
        <v>939</v>
      </c>
      <c r="W5" s="12" t="s">
        <v>940</v>
      </c>
      <c r="X5" s="13" t="s">
        <v>941</v>
      </c>
      <c r="Y5" s="12" t="s">
        <v>942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0.70597150651712637</v>
      </c>
      <c r="C7" s="25">
        <f>(sheet!D18-sheet!D15)/sheet!D35</f>
        <v>0.60715368293422245</v>
      </c>
      <c r="D7" s="25">
        <f>sheet!D12/sheet!D35</f>
        <v>0.10184904516520157</v>
      </c>
      <c r="E7" s="25">
        <f>Sheet2!D20/sheet!D35</f>
        <v>0.98393452561382233</v>
      </c>
      <c r="F7" s="25">
        <f>sheet!D18/sheet!D35</f>
        <v>0.70597150651712637</v>
      </c>
      <c r="G7" s="23"/>
      <c r="H7" s="26">
        <f>Sheet1!D33/sheet!D51</f>
        <v>0.16144728633811603</v>
      </c>
      <c r="I7" s="26">
        <f>Sheet1!D33/Sheet1!D12</f>
        <v>0.11414961185603388</v>
      </c>
      <c r="J7" s="26">
        <f>Sheet1!D12/sheet!D27</f>
        <v>0.52564221459705096</v>
      </c>
      <c r="K7" s="26">
        <f>Sheet1!D30/sheet!D27</f>
        <v>6.0001854771399424E-2</v>
      </c>
      <c r="L7" s="26">
        <f>Sheet1!D38</f>
        <v>1.01</v>
      </c>
      <c r="M7" s="23"/>
      <c r="N7" s="26">
        <f>sheet!D40/sheet!D27</f>
        <v>0.62835018084021144</v>
      </c>
      <c r="O7" s="26">
        <f>sheet!D51/sheet!D27</f>
        <v>0.37164981915978856</v>
      </c>
      <c r="P7" s="26">
        <f>sheet!D40/sheet!D51</f>
        <v>1.6907049282595135</v>
      </c>
      <c r="Q7" s="25">
        <f>Sheet1!D24/Sheet1!D26</f>
        <v>-5.7783783783783784</v>
      </c>
      <c r="R7" s="25">
        <f>ABS(Sheet2!D20/(Sheet1!D26+Sheet2!D30))</f>
        <v>0.8667556742323097</v>
      </c>
      <c r="S7" s="25">
        <f>sheet!D40/Sheet1!D43</f>
        <v>3.6893547508848354</v>
      </c>
      <c r="T7" s="25">
        <f>Sheet2!D20/sheet!D40</f>
        <v>0.23953951737879123</v>
      </c>
      <c r="V7" s="25">
        <f>ABS(Sheet1!D15/sheet!D15)</f>
        <v>22.521472392638035</v>
      </c>
      <c r="W7" s="25">
        <f>Sheet1!D12/sheet!D14</f>
        <v>8.7536679536679536</v>
      </c>
      <c r="X7" s="25">
        <f>Sheet1!D12/sheet!D27</f>
        <v>0.52564221459705096</v>
      </c>
      <c r="Y7" s="25">
        <f>Sheet1!D12/(sheet!D18-sheet!D35)</f>
        <v>-11.686597938144329</v>
      </c>
      <c r="AA7" s="11" t="str">
        <f>Sheet1!D43</f>
        <v>3,673,000</v>
      </c>
      <c r="AB7" s="11" t="str">
        <f>Sheet3!D17</f>
        <v>8.3x</v>
      </c>
      <c r="AC7" s="11" t="str">
        <f>Sheet3!D18</f>
        <v>13.7x</v>
      </c>
      <c r="AD7" s="11" t="str">
        <f>Sheet3!D20</f>
        <v>23.3x</v>
      </c>
      <c r="AE7" s="11" t="str">
        <f>Sheet3!D21</f>
        <v>2.1x</v>
      </c>
      <c r="AF7" s="11" t="str">
        <f>Sheet3!D22</f>
        <v>2.7x</v>
      </c>
      <c r="AG7" s="11" t="str">
        <f>Sheet3!D24</f>
        <v>18.0x</v>
      </c>
      <c r="AH7" s="11" t="str">
        <f>Sheet3!D25</f>
        <v>3.1x</v>
      </c>
      <c r="AI7" s="11">
        <f>Sheet3!D31</f>
        <v>0.36</v>
      </c>
      <c r="AK7" s="11">
        <f>Sheet3!D29</f>
        <v>5.4</v>
      </c>
      <c r="AL7" s="11">
        <f>Sheet3!D30</f>
        <v>7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0.62474992855101452</v>
      </c>
      <c r="C8" s="28">
        <f>(sheet!E18-sheet!E15)/sheet!E35</f>
        <v>0.53329522720777367</v>
      </c>
      <c r="D8" s="28">
        <f>sheet!E12/sheet!E35</f>
        <v>1.7147756501857674E-2</v>
      </c>
      <c r="E8" s="28">
        <f>Sheet2!E20/sheet!E35</f>
        <v>0.97370677336381828</v>
      </c>
      <c r="F8" s="28">
        <f>sheet!E18/sheet!E35</f>
        <v>0.62474992855101452</v>
      </c>
      <c r="G8" s="23"/>
      <c r="H8" s="29">
        <f>Sheet1!E33/sheet!E51</f>
        <v>0.19117252481888919</v>
      </c>
      <c r="I8" s="29">
        <f>Sheet1!E33/Sheet1!E12</f>
        <v>0.11947681730527375</v>
      </c>
      <c r="J8" s="29">
        <f>Sheet1!E12/sheet!E27</f>
        <v>0.5137183960029289</v>
      </c>
      <c r="K8" s="29">
        <f>Sheet1!E30/sheet!E27</f>
        <v>6.1377438945600209E-2</v>
      </c>
      <c r="L8" s="29">
        <f>Sheet1!E38</f>
        <v>1.1599999999999999</v>
      </c>
      <c r="M8" s="23"/>
      <c r="N8" s="29">
        <f>sheet!E40/sheet!E27</f>
        <v>0.67894215445578676</v>
      </c>
      <c r="O8" s="29">
        <f>sheet!E51/sheet!E27</f>
        <v>0.32105784554421329</v>
      </c>
      <c r="P8" s="29">
        <f>sheet!E40/sheet!E51</f>
        <v>2.1147035148913336</v>
      </c>
      <c r="Q8" s="28">
        <f>Sheet1!E24/Sheet1!E26</f>
        <v>-5.2422907488986787</v>
      </c>
      <c r="R8" s="28">
        <f>ABS(Sheet2!E20/(Sheet1!E26+Sheet2!E30))</f>
        <v>0.57706639566395668</v>
      </c>
      <c r="S8" s="28">
        <f>sheet!E40/Sheet1!E43</f>
        <v>4.0366197183098596</v>
      </c>
      <c r="T8" s="28">
        <f>Sheet2!E20/sheet!E40</f>
        <v>0.21613905982363762</v>
      </c>
      <c r="U8" s="6"/>
      <c r="V8" s="28">
        <f>ABS(Sheet1!E15/sheet!E15)</f>
        <v>24.106249999999999</v>
      </c>
      <c r="W8" s="28">
        <f>Sheet1!E12/sheet!E14</f>
        <v>9.2457364341085277</v>
      </c>
      <c r="X8" s="28">
        <f>Sheet1!E12/sheet!E27</f>
        <v>0.5137183960029289</v>
      </c>
      <c r="Y8" s="28">
        <f>Sheet1!E12/(sheet!E18-sheet!E35)</f>
        <v>-9.0837776085300845</v>
      </c>
      <c r="Z8" s="6"/>
      <c r="AA8" s="30" t="str">
        <f>Sheet1!E43</f>
        <v>3,905,000</v>
      </c>
      <c r="AB8" s="30" t="str">
        <f>Sheet3!E17</f>
        <v>9.1x</v>
      </c>
      <c r="AC8" s="30" t="str">
        <f>Sheet3!E18</f>
        <v>14.6x</v>
      </c>
      <c r="AD8" s="30" t="str">
        <f>Sheet3!E20</f>
        <v>31.0x</v>
      </c>
      <c r="AE8" s="30" t="str">
        <f>Sheet3!E21</f>
        <v>2.0x</v>
      </c>
      <c r="AF8" s="30" t="str">
        <f>Sheet3!E22</f>
        <v>3.0x</v>
      </c>
      <c r="AG8" s="30" t="str">
        <f>Sheet3!E24</f>
        <v>18.2x</v>
      </c>
      <c r="AH8" s="30" t="str">
        <f>Sheet3!E25</f>
        <v>3.1x</v>
      </c>
      <c r="AI8" s="30">
        <f>Sheet3!E31</f>
        <v>0.8</v>
      </c>
      <c r="AK8" s="30">
        <f>Sheet3!E29</f>
        <v>5</v>
      </c>
      <c r="AL8" s="30">
        <f>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0.54513564078578114</v>
      </c>
      <c r="C9" s="25">
        <f>(sheet!F18-sheet!F15)/sheet!F35</f>
        <v>0.46094480823199252</v>
      </c>
      <c r="D9" s="25">
        <f>sheet!F12/sheet!F35</f>
        <v>5.2151543498596818E-2</v>
      </c>
      <c r="E9" s="25">
        <f>Sheet2!F20/sheet!F35</f>
        <v>0.83161833489242287</v>
      </c>
      <c r="F9" s="25">
        <f>sheet!F18/sheet!F35</f>
        <v>0.54513564078578114</v>
      </c>
      <c r="G9" s="23"/>
      <c r="H9" s="26">
        <f>Sheet1!F33/sheet!F51</f>
        <v>0.18013555787278415</v>
      </c>
      <c r="I9" s="26">
        <f>Sheet1!F33/Sheet1!F12</f>
        <v>0.11118262268704747</v>
      </c>
      <c r="J9" s="26">
        <f>Sheet1!F12/sheet!F27</f>
        <v>0.47072635007195335</v>
      </c>
      <c r="K9" s="26">
        <f>Sheet1!F30/sheet!F27</f>
        <v>5.2336590168901007E-2</v>
      </c>
      <c r="L9" s="26">
        <f>Sheet1!F38</f>
        <v>1.1499999999999999</v>
      </c>
      <c r="M9" s="23"/>
      <c r="N9" s="26">
        <f>sheet!F40/sheet!F27</f>
        <v>0.70945997121866244</v>
      </c>
      <c r="O9" s="26">
        <f>sheet!F51/sheet!F27</f>
        <v>0.29054002878133756</v>
      </c>
      <c r="P9" s="26">
        <f>sheet!F40/sheet!F51</f>
        <v>2.4418665276329512</v>
      </c>
      <c r="Q9" s="25">
        <f>Sheet1!F24/Sheet1!F26</f>
        <v>-5.3122171945701355</v>
      </c>
      <c r="R9" s="25">
        <f>ABS(Sheet2!F20/(Sheet1!F26+Sheet2!F30))</f>
        <v>0.53106332138590207</v>
      </c>
      <c r="S9" s="25">
        <f>sheet!F40/Sheet1!F43</f>
        <v>4.625679012345679</v>
      </c>
      <c r="T9" s="25">
        <f>Sheet2!F20/sheet!F40</f>
        <v>0.18981530906373439</v>
      </c>
      <c r="V9" s="25">
        <f>ABS(Sheet1!F15/sheet!F15)</f>
        <v>22.336111111111112</v>
      </c>
      <c r="W9" s="25">
        <f>Sheet1!F12/sheet!F14</f>
        <v>9.7490196078431364</v>
      </c>
      <c r="X9" s="25">
        <f>Sheet1!F12/sheet!F27</f>
        <v>0.47072635007195335</v>
      </c>
      <c r="Y9" s="25">
        <f>Sheet1!F12/(sheet!F18-sheet!F35)</f>
        <v>-6.3907455012853474</v>
      </c>
      <c r="AA9" s="11" t="str">
        <f>Sheet1!F43</f>
        <v>4,050,000</v>
      </c>
      <c r="AB9" s="11" t="str">
        <f>Sheet3!F17</f>
        <v>8.5x</v>
      </c>
      <c r="AC9" s="11" t="str">
        <f>Sheet3!F18</f>
        <v>13.5x</v>
      </c>
      <c r="AD9" s="11" t="str">
        <f>Sheet3!F20</f>
        <v>40.8x</v>
      </c>
      <c r="AE9" s="11" t="str">
        <f>Sheet3!F21</f>
        <v>1.8x</v>
      </c>
      <c r="AF9" s="11" t="str">
        <f>Sheet3!F22</f>
        <v>2.8x</v>
      </c>
      <c r="AG9" s="11" t="str">
        <f>Sheet3!F24</f>
        <v>16.0x</v>
      </c>
      <c r="AH9" s="11" t="str">
        <f>Sheet3!F25</f>
        <v>3.1x</v>
      </c>
      <c r="AI9" s="11">
        <f>Sheet3!F31</f>
        <v>0.88</v>
      </c>
      <c r="AK9" s="11">
        <f>Sheet3!F29</f>
        <v>4.5999999999999996</v>
      </c>
      <c r="AL9" s="11">
        <f>Sheet3!F30</f>
        <v>4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0.49969703090284789</v>
      </c>
      <c r="C10" s="28">
        <f>(sheet!G18-sheet!G15)/sheet!G35</f>
        <v>0.43546758230660471</v>
      </c>
      <c r="D10" s="28">
        <f>sheet!G12/sheet!G35</f>
        <v>8.7255099979802062E-2</v>
      </c>
      <c r="E10" s="28">
        <f>Sheet2!G20/sheet!G35</f>
        <v>0.65017168248838619</v>
      </c>
      <c r="F10" s="28">
        <f>sheet!G18/sheet!G35</f>
        <v>0.49969703090284789</v>
      </c>
      <c r="G10" s="23"/>
      <c r="H10" s="29">
        <f>Sheet1!G33/sheet!G51</f>
        <v>0.15410786290322581</v>
      </c>
      <c r="I10" s="29">
        <f>Sheet1!G33/Sheet1!G12</f>
        <v>9.6110019646365424E-2</v>
      </c>
      <c r="J10" s="29">
        <f>Sheet1!G12/sheet!G27</f>
        <v>0.45890583865267409</v>
      </c>
      <c r="K10" s="29">
        <f>Sheet1!G30/sheet!G27</f>
        <v>4.457427242237369E-2</v>
      </c>
      <c r="L10" s="29">
        <f>Sheet1!G38</f>
        <v>1.03</v>
      </c>
      <c r="M10" s="23"/>
      <c r="N10" s="29">
        <f>sheet!G40/sheet!G27</f>
        <v>0.71380143532042262</v>
      </c>
      <c r="O10" s="29">
        <f>sheet!G51/sheet!G27</f>
        <v>0.28619856467957733</v>
      </c>
      <c r="P10" s="29">
        <f>sheet!G40/sheet!G51</f>
        <v>2.494077620967742</v>
      </c>
      <c r="Q10" s="28">
        <f>Sheet1!G24/Sheet1!G26</f>
        <v>-4.3373493975903612</v>
      </c>
      <c r="R10" s="28">
        <f>ABS(Sheet2!G20/(Sheet1!G26+Sheet2!G30))</f>
        <v>0.60269612432128816</v>
      </c>
      <c r="S10" s="28">
        <f>sheet!G40/Sheet1!G43</f>
        <v>4.6814096499526965</v>
      </c>
      <c r="T10" s="28">
        <f>Sheet2!G20/sheet!G40</f>
        <v>0.16263325418077099</v>
      </c>
      <c r="U10" s="6"/>
      <c r="V10" s="28">
        <f>ABS(Sheet1!G15/sheet!G15)</f>
        <v>25.462264150943398</v>
      </c>
      <c r="W10" s="28">
        <f>Sheet1!G12/sheet!G14</f>
        <v>9.8338485316846977</v>
      </c>
      <c r="X10" s="28">
        <f>Sheet1!G12/sheet!G27</f>
        <v>0.45890583865267409</v>
      </c>
      <c r="Y10" s="28">
        <f>Sheet1!G12/(sheet!G18-sheet!G35)</f>
        <v>-5.1372628179249089</v>
      </c>
      <c r="Z10" s="6"/>
      <c r="AA10" s="30" t="str">
        <f>Sheet1!G43</f>
        <v>4,228,000</v>
      </c>
      <c r="AB10" s="30" t="str">
        <f>Sheet3!G17</f>
        <v>8.9x</v>
      </c>
      <c r="AC10" s="30" t="str">
        <f>Sheet3!G18</f>
        <v>14.5x</v>
      </c>
      <c r="AD10" s="30" t="str">
        <f>Sheet3!G20</f>
        <v>28.0x</v>
      </c>
      <c r="AE10" s="30" t="str">
        <f>Sheet3!G21</f>
        <v>1.8x</v>
      </c>
      <c r="AF10" s="30" t="str">
        <f>Sheet3!G22</f>
        <v>3.0x</v>
      </c>
      <c r="AG10" s="30" t="str">
        <f>Sheet3!G24</f>
        <v>18.0x</v>
      </c>
      <c r="AH10" s="30" t="str">
        <f>Sheet3!G25</f>
        <v>3.1x</v>
      </c>
      <c r="AI10" s="30">
        <f>Sheet3!G31</f>
        <v>0.96</v>
      </c>
      <c r="AK10" s="30">
        <f>Sheet3!G29</f>
        <v>4.4000000000000004</v>
      </c>
      <c r="AL10" s="30">
        <f>Sheet3!G30</f>
        <v>5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0.76726190476190481</v>
      </c>
      <c r="C11" s="25">
        <f>(sheet!H18-sheet!H15)/sheet!H35</f>
        <v>0.69186507936507935</v>
      </c>
      <c r="D11" s="25">
        <f>sheet!H12/sheet!H35</f>
        <v>0.10099206349206349</v>
      </c>
      <c r="E11" s="25">
        <f>Sheet2!H20/sheet!H35</f>
        <v>0.78313492063492063</v>
      </c>
      <c r="F11" s="25">
        <f>sheet!H18/sheet!H35</f>
        <v>0.76726190476190481</v>
      </c>
      <c r="G11" s="23"/>
      <c r="H11" s="26">
        <f>Sheet1!H33/sheet!H51</f>
        <v>0.16483400296045675</v>
      </c>
      <c r="I11" s="26">
        <f>Sheet1!H33/Sheet1!H12</f>
        <v>0.11717399473881999</v>
      </c>
      <c r="J11" s="26">
        <f>Sheet1!H12/sheet!H27</f>
        <v>0.42846101825910538</v>
      </c>
      <c r="K11" s="26">
        <f>Sheet1!H30/sheet!H27</f>
        <v>5.0816346246739447E-2</v>
      </c>
      <c r="L11" s="26">
        <f>Sheet1!H38</f>
        <v>1.31</v>
      </c>
      <c r="M11" s="23"/>
      <c r="N11" s="26">
        <f>sheet!H40/sheet!H27</f>
        <v>0.6954239525971726</v>
      </c>
      <c r="O11" s="26">
        <f>sheet!H51/sheet!H27</f>
        <v>0.3045760474028274</v>
      </c>
      <c r="P11" s="26">
        <f>sheet!H40/sheet!H51</f>
        <v>2.2832522732078662</v>
      </c>
      <c r="Q11" s="25">
        <f>Sheet1!H24/Sheet1!H26</f>
        <v>-4.79020979020979</v>
      </c>
      <c r="R11" s="25">
        <f>ABS(Sheet2!H20/(Sheet1!H26+Sheet2!H30))</f>
        <v>0.6498189002304906</v>
      </c>
      <c r="S11" s="25">
        <f>sheet!H40/Sheet1!H43</f>
        <v>4.8528089887640453</v>
      </c>
      <c r="T11" s="25">
        <f>Sheet2!H20/sheet!H40</f>
        <v>0.18277379022921972</v>
      </c>
      <c r="V11" s="25">
        <f>ABS(Sheet1!H15/sheet!H15)</f>
        <v>22.071052631578947</v>
      </c>
      <c r="W11" s="25">
        <f>Sheet1!H12/sheet!H14</f>
        <v>6.4306428226196228</v>
      </c>
      <c r="X11" s="25">
        <f>Sheet1!H12/sheet!H27</f>
        <v>0.42846101825910538</v>
      </c>
      <c r="Y11" s="25">
        <f>Sheet1!H12/(sheet!H18-sheet!H35)</f>
        <v>-11.342710997442456</v>
      </c>
      <c r="AA11" s="11" t="str">
        <f>Sheet1!H43</f>
        <v>4,450,000</v>
      </c>
      <c r="AB11" s="11" t="str">
        <f>Sheet3!H17</f>
        <v>9.5x</v>
      </c>
      <c r="AC11" s="11" t="str">
        <f>Sheet3!H18</f>
        <v>15.5x</v>
      </c>
      <c r="AD11" s="11" t="str">
        <f>Sheet3!H20</f>
        <v>70.5x</v>
      </c>
      <c r="AE11" s="11" t="str">
        <f>Sheet3!H21</f>
        <v>1.9x</v>
      </c>
      <c r="AF11" s="11" t="str">
        <f>Sheet3!H22</f>
        <v>3.2x</v>
      </c>
      <c r="AG11" s="11" t="str">
        <f>Sheet3!H24</f>
        <v>22.0x</v>
      </c>
      <c r="AH11" s="11" t="str">
        <f>Sheet3!H25</f>
        <v>3.3x</v>
      </c>
      <c r="AI11" s="11">
        <f>Sheet3!H31</f>
        <v>1.01</v>
      </c>
      <c r="AK11" s="11">
        <f>Sheet3!H29</f>
        <v>5.2</v>
      </c>
      <c r="AL11" s="11">
        <f>Sheet3!H30</f>
        <v>7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0.79293971924029727</v>
      </c>
      <c r="C12" s="28">
        <f>(sheet!I18-sheet!I15)/sheet!I35</f>
        <v>0.71531791907514453</v>
      </c>
      <c r="D12" s="28">
        <f>sheet!I12/sheet!I35</f>
        <v>8.5466556564822466E-2</v>
      </c>
      <c r="E12" s="28">
        <f>Sheet2!I20/sheet!I35</f>
        <v>0.83773740710156896</v>
      </c>
      <c r="F12" s="28">
        <f>sheet!I18/sheet!I35</f>
        <v>0.79293971924029727</v>
      </c>
      <c r="G12" s="23"/>
      <c r="H12" s="29">
        <f>Sheet1!I33/sheet!I51</f>
        <v>0.15472391451503723</v>
      </c>
      <c r="I12" s="29">
        <f>Sheet1!I33/Sheet1!I12</f>
        <v>0.11351543100390209</v>
      </c>
      <c r="J12" s="29">
        <f>Sheet1!I12/sheet!I27</f>
        <v>0.42638472940678224</v>
      </c>
      <c r="K12" s="29">
        <f>Sheet1!I30/sheet!I27</f>
        <v>4.912726502707445E-2</v>
      </c>
      <c r="L12" s="29">
        <f>Sheet1!I38</f>
        <v>1.34</v>
      </c>
      <c r="M12" s="23"/>
      <c r="N12" s="29">
        <f>sheet!I40/sheet!I27</f>
        <v>0.68717669479989107</v>
      </c>
      <c r="O12" s="29">
        <f>sheet!I51/sheet!I27</f>
        <v>0.31282330520010893</v>
      </c>
      <c r="P12" s="29">
        <f>sheet!I40/sheet!I51</f>
        <v>2.1966927763272412</v>
      </c>
      <c r="Q12" s="28">
        <f>Sheet1!I24/Sheet1!I26</f>
        <v>-4.5497553017944536</v>
      </c>
      <c r="R12" s="28">
        <f>ABS(Sheet2!I20/(Sheet1!I26+Sheet2!I30))</f>
        <v>0.67746243739565948</v>
      </c>
      <c r="S12" s="28">
        <f>sheet!I40/Sheet1!I43</f>
        <v>4.9211438474870022</v>
      </c>
      <c r="T12" s="28">
        <f>Sheet2!I20/sheet!I40</f>
        <v>0.17864060574044727</v>
      </c>
      <c r="U12" s="6"/>
      <c r="V12" s="28">
        <f>ABS(Sheet1!I15/sheet!I15)</f>
        <v>23.840425531914892</v>
      </c>
      <c r="W12" s="28">
        <f>Sheet1!I12/sheet!I14</f>
        <v>6.2783964365256129</v>
      </c>
      <c r="X12" s="28">
        <f>Sheet1!I12/sheet!I27</f>
        <v>0.42638472940678224</v>
      </c>
      <c r="Y12" s="28">
        <f>Sheet1!I12/(sheet!I18-sheet!I35)</f>
        <v>-14.052841475573279</v>
      </c>
      <c r="Z12" s="6"/>
      <c r="AA12" s="30" t="str">
        <f>Sheet1!I43</f>
        <v>4,616,000</v>
      </c>
      <c r="AB12" s="30" t="str">
        <f>Sheet3!I17</f>
        <v>8.8x</v>
      </c>
      <c r="AC12" s="30" t="str">
        <f>Sheet3!I18</f>
        <v>14.2x</v>
      </c>
      <c r="AD12" s="30" t="str">
        <f>Sheet3!I20</f>
        <v>-591.7x</v>
      </c>
      <c r="AE12" s="30" t="str">
        <f>Sheet3!I21</f>
        <v>1.7x</v>
      </c>
      <c r="AF12" s="30" t="str">
        <f>Sheet3!I22</f>
        <v>2.9x</v>
      </c>
      <c r="AG12" s="30" t="str">
        <f>Sheet3!I24</f>
        <v>17.0x</v>
      </c>
      <c r="AH12" s="30" t="str">
        <f>Sheet3!I25</f>
        <v>2.7x</v>
      </c>
      <c r="AI12" s="30">
        <f>Sheet3!I31</f>
        <v>1.0900000000000001</v>
      </c>
      <c r="AK12" s="30">
        <f>Sheet3!I29</f>
        <v>5.3</v>
      </c>
      <c r="AL12" s="30">
        <f>Sheet3!I30</f>
        <v>5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0.78094725511302476</v>
      </c>
      <c r="C13" s="25">
        <f>(sheet!J18-sheet!J15)/sheet!J35</f>
        <v>0.70254754216002868</v>
      </c>
      <c r="D13" s="25">
        <f>sheet!J12/sheet!J35</f>
        <v>9.5981341944743448E-2</v>
      </c>
      <c r="E13" s="25">
        <f>Sheet2!J20/sheet!J35</f>
        <v>0.70452099031216364</v>
      </c>
      <c r="F13" s="25">
        <f>sheet!J18/sheet!J35</f>
        <v>0.78094725511302476</v>
      </c>
      <c r="G13" s="23"/>
      <c r="H13" s="26">
        <f>Sheet1!J33/sheet!J51</f>
        <v>0.16380523501266536</v>
      </c>
      <c r="I13" s="26">
        <f>Sheet1!J33/Sheet1!J12</f>
        <v>0.11967921036397286</v>
      </c>
      <c r="J13" s="26">
        <f>Sheet1!J12/sheet!J27</f>
        <v>0.3840726602606292</v>
      </c>
      <c r="K13" s="26">
        <f>Sheet1!J30/sheet!J27</f>
        <v>4.6755298144004212E-2</v>
      </c>
      <c r="L13" s="26">
        <f>Sheet1!J38</f>
        <v>1.45</v>
      </c>
      <c r="M13" s="23"/>
      <c r="N13" s="26">
        <f>sheet!J40/sheet!J27</f>
        <v>0.71938923259181253</v>
      </c>
      <c r="O13" s="26">
        <f>sheet!J51/sheet!J27</f>
        <v>0.28061076740818747</v>
      </c>
      <c r="P13" s="26">
        <f>sheet!J40/sheet!J51</f>
        <v>2.5636551271226193</v>
      </c>
      <c r="Q13" s="25">
        <f>Sheet1!J24/Sheet1!J26</f>
        <v>-4.2195121951219514</v>
      </c>
      <c r="R13" s="25">
        <f>ABS(Sheet2!J20/(Sheet1!J26+Sheet2!J30))</f>
        <v>0.6591137965760322</v>
      </c>
      <c r="S13" s="25">
        <f>sheet!J40/Sheet1!J43</f>
        <v>5.6076339010876257</v>
      </c>
      <c r="T13" s="25">
        <f>Sheet2!J20/sheet!J40</f>
        <v>0.14370928785771792</v>
      </c>
      <c r="V13" s="25">
        <f>ABS(Sheet1!J15/sheet!J15)</f>
        <v>20.528604118993137</v>
      </c>
      <c r="W13" s="25">
        <f>Sheet1!J12/sheet!J14</f>
        <v>5.9766489143793526</v>
      </c>
      <c r="X13" s="25">
        <f>Sheet1!J12/sheet!J27</f>
        <v>0.3840726602606292</v>
      </c>
      <c r="Y13" s="25">
        <f>Sheet1!J12/(sheet!J18-sheet!J35)</f>
        <v>-11.948402948402949</v>
      </c>
      <c r="AA13" s="11" t="str">
        <f>Sheet1!J43</f>
        <v>4,873,000</v>
      </c>
      <c r="AB13" s="11" t="str">
        <f>Sheet3!J17</f>
        <v>9.5x</v>
      </c>
      <c r="AC13" s="11" t="str">
        <f>Sheet3!J18</f>
        <v>15.6x</v>
      </c>
      <c r="AD13" s="11" t="str">
        <f>Sheet3!J20</f>
        <v>35.0x</v>
      </c>
      <c r="AE13" s="11" t="str">
        <f>Sheet3!J21</f>
        <v>1.7x</v>
      </c>
      <c r="AF13" s="11" t="str">
        <f>Sheet3!J22</f>
        <v>3.3x</v>
      </c>
      <c r="AG13" s="11" t="str">
        <f>Sheet3!J24</f>
        <v>17.5x</v>
      </c>
      <c r="AH13" s="11" t="str">
        <f>Sheet3!J25</f>
        <v>2.8x</v>
      </c>
      <c r="AI13" s="11">
        <f>Sheet3!J31</f>
        <v>1.165</v>
      </c>
      <c r="AK13" s="11">
        <f>Sheet3!J29</f>
        <v>5</v>
      </c>
      <c r="AL13" s="11">
        <f>Sheet3!J30</f>
        <v>4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0.79204064352243864</v>
      </c>
      <c r="C14" s="28">
        <f>(sheet!K18-sheet!K15)/sheet!K35</f>
        <v>0.72311600338696025</v>
      </c>
      <c r="D14" s="28">
        <f>sheet!K12/sheet!K35</f>
        <v>0.14360711261642675</v>
      </c>
      <c r="E14" s="28">
        <f>Sheet2!K20/sheet!K35</f>
        <v>0.77459779847586796</v>
      </c>
      <c r="F14" s="28">
        <f>sheet!K18/sheet!K35</f>
        <v>0.79204064352243864</v>
      </c>
      <c r="G14" s="23"/>
      <c r="H14" s="29">
        <f>Sheet1!K33/sheet!K51</f>
        <v>9.6037555697008281E-2</v>
      </c>
      <c r="I14" s="29">
        <f>Sheet1!K33/Sheet1!K12</f>
        <v>7.8678052278208718E-2</v>
      </c>
      <c r="J14" s="29">
        <f>Sheet1!K12/sheet!K27</f>
        <v>0.35451667321424446</v>
      </c>
      <c r="K14" s="29">
        <f>Sheet1!K30/sheet!K27</f>
        <v>2.9117463545397824E-2</v>
      </c>
      <c r="L14" s="29">
        <f>Sheet1!K38</f>
        <v>0.95</v>
      </c>
      <c r="M14" s="23"/>
      <c r="N14" s="29">
        <f>sheet!K40/sheet!K27</f>
        <v>0.70956485568368266</v>
      </c>
      <c r="O14" s="29">
        <f>sheet!K51/sheet!K27</f>
        <v>0.29043514431631734</v>
      </c>
      <c r="P14" s="29">
        <f>sheet!K40/sheet!K51</f>
        <v>2.4431094844048378</v>
      </c>
      <c r="Q14" s="28">
        <f>Sheet1!K24/Sheet1!K26</f>
        <v>-3.3796940194714882</v>
      </c>
      <c r="R14" s="28">
        <f>ABS(Sheet2!K20/(Sheet1!K26+Sheet2!K30))</f>
        <v>0.99825403753819297</v>
      </c>
      <c r="S14" s="28">
        <f>sheet!K40/Sheet1!K43</f>
        <v>6.5385434412265759</v>
      </c>
      <c r="T14" s="28">
        <f>Sheet2!K20/sheet!K40</f>
        <v>0.14896596645497476</v>
      </c>
      <c r="U14" s="6"/>
      <c r="V14" s="28">
        <f>ABS(Sheet1!K15/sheet!K15)</f>
        <v>23.896805896805898</v>
      </c>
      <c r="W14" s="28">
        <f>Sheet1!K12/sheet!K14</f>
        <v>6.0231645072634468</v>
      </c>
      <c r="X14" s="28">
        <f>Sheet1!K12/sheet!K27</f>
        <v>0.35451667321424446</v>
      </c>
      <c r="Y14" s="28">
        <f>Sheet1!K12/(sheet!K18-sheet!K35)</f>
        <v>-12.492671009771987</v>
      </c>
      <c r="Z14" s="6"/>
      <c r="AA14" s="30" t="str">
        <f>Sheet1!K43</f>
        <v>4,696,000</v>
      </c>
      <c r="AB14" s="30" t="str">
        <f>Sheet3!K17</f>
        <v>10.6x</v>
      </c>
      <c r="AC14" s="30" t="str">
        <f>Sheet3!K18</f>
        <v>18.9x</v>
      </c>
      <c r="AD14" s="30" t="str">
        <f>Sheet3!K20</f>
        <v>31.8x</v>
      </c>
      <c r="AE14" s="30" t="str">
        <f>Sheet3!K21</f>
        <v>1.6x</v>
      </c>
      <c r="AF14" s="30" t="str">
        <f>Sheet3!K22</f>
        <v>3.4x</v>
      </c>
      <c r="AG14" s="30" t="str">
        <f>Sheet3!K24</f>
        <v>24.7x</v>
      </c>
      <c r="AH14" s="30" t="str">
        <f>Sheet3!K25</f>
        <v>2.7x</v>
      </c>
      <c r="AI14" s="30">
        <f>Sheet3!K31</f>
        <v>1.2447999999999999</v>
      </c>
      <c r="AK14" s="30">
        <f>Sheet3!K29</f>
        <v>4.7</v>
      </c>
      <c r="AL14" s="30">
        <f>Sheet3!K30</f>
        <v>5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0.60824368427414477</v>
      </c>
      <c r="C15" s="25">
        <f>(sheet!L18-sheet!L15)/sheet!L35</f>
        <v>0.55409162335307627</v>
      </c>
      <c r="D15" s="25">
        <f>sheet!L12/sheet!L35</f>
        <v>8.7392723316813734E-2</v>
      </c>
      <c r="E15" s="25">
        <f>Sheet2!L20/sheet!L35</f>
        <v>0.53040009670010879</v>
      </c>
      <c r="F15" s="25">
        <f>sheet!L18/sheet!L35</f>
        <v>0.60824368427414477</v>
      </c>
      <c r="G15" s="23"/>
      <c r="H15" s="26">
        <f>Sheet1!L33/sheet!L51</f>
        <v>0.10305747555887665</v>
      </c>
      <c r="I15" s="26">
        <f>Sheet1!L33/Sheet1!L12</f>
        <v>9.828958308587718E-2</v>
      </c>
      <c r="J15" s="26">
        <f>Sheet1!L12/sheet!L27</f>
        <v>0.35091594939874537</v>
      </c>
      <c r="K15" s="26">
        <f>Sheet1!L30/sheet!L27</f>
        <v>3.5387533084634139E-2</v>
      </c>
      <c r="L15" s="26">
        <f>Sheet1!L38</f>
        <v>1.23</v>
      </c>
      <c r="M15" s="23"/>
      <c r="N15" s="26">
        <f>sheet!L40/sheet!L27</f>
        <v>0.66531896713419336</v>
      </c>
      <c r="O15" s="26">
        <f>sheet!L51/sheet!L27</f>
        <v>0.33468103286580664</v>
      </c>
      <c r="P15" s="26">
        <f>sheet!L40/sheet!L51</f>
        <v>1.9879195466716484</v>
      </c>
      <c r="Q15" s="25">
        <f>Sheet1!L24/Sheet1!L26</f>
        <v>-4.0013175230566533</v>
      </c>
      <c r="R15" s="25">
        <f>ABS(Sheet2!L20/(Sheet1!L26+Sheet2!L30))</f>
        <v>0.76566044320362936</v>
      </c>
      <c r="S15" s="25">
        <f>sheet!L40/Sheet1!L43</f>
        <v>6.3937512517524535</v>
      </c>
      <c r="T15" s="25">
        <f>Sheet2!L20/sheet!L40</f>
        <v>0.13745144718706928</v>
      </c>
      <c r="V15" s="25">
        <f>ABS(Sheet1!L15/sheet!L15)</f>
        <v>24.125</v>
      </c>
      <c r="W15" s="25">
        <f>Sheet1!L12/sheet!L14</f>
        <v>5.8546592489568843</v>
      </c>
      <c r="X15" s="25">
        <f>Sheet1!L12/sheet!L27</f>
        <v>0.35091594939874537</v>
      </c>
      <c r="Y15" s="25">
        <f>Sheet1!L12/(sheet!L18-sheet!L35)</f>
        <v>-5.1953100894785562</v>
      </c>
      <c r="AA15" s="11" t="str">
        <f>Sheet1!L43</f>
        <v>4,993,000</v>
      </c>
      <c r="AB15" s="11" t="str">
        <f>Sheet3!L17</f>
        <v>12.0x</v>
      </c>
      <c r="AC15" s="11" t="str">
        <f>Sheet3!L18</f>
        <v>21.7x</v>
      </c>
      <c r="AD15" s="11" t="str">
        <f>Sheet3!L20</f>
        <v>34.8x</v>
      </c>
      <c r="AE15" s="11" t="str">
        <f>Sheet3!L21</f>
        <v>1.6x</v>
      </c>
      <c r="AF15" s="11" t="str">
        <f>Sheet3!L22</f>
        <v>3.7x</v>
      </c>
      <c r="AG15" s="11" t="str">
        <f>Sheet3!L24</f>
        <v>31.9x</v>
      </c>
      <c r="AH15" s="11" t="str">
        <f>Sheet3!L25</f>
        <v>2.7x</v>
      </c>
      <c r="AI15" s="11">
        <f>Sheet3!L31</f>
        <v>1.3096000000000001</v>
      </c>
      <c r="AK15" s="11">
        <f>Sheet3!L29</f>
        <v>4.3</v>
      </c>
      <c r="AL15" s="11">
        <f>Sheet3!L30</f>
        <v>5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0.73565994445115324</v>
      </c>
      <c r="C16" s="28">
        <f>(sheet!M18-sheet!M15)/sheet!M35</f>
        <v>0.67081270377973679</v>
      </c>
      <c r="D16" s="28">
        <f>sheet!M12/sheet!M35</f>
        <v>0.11761864509117256</v>
      </c>
      <c r="E16" s="28">
        <f>Sheet2!M20/sheet!M35</f>
        <v>0.58096848206738316</v>
      </c>
      <c r="F16" s="28">
        <f>sheet!M18/sheet!M35</f>
        <v>0.73565994445115324</v>
      </c>
      <c r="G16" s="23"/>
      <c r="H16" s="29">
        <f>Sheet1!M33/sheet!M51</f>
        <v>9.145996149054253E-2</v>
      </c>
      <c r="I16" s="29">
        <f>Sheet1!M33/Sheet1!M12</f>
        <v>8.8289962825278817E-2</v>
      </c>
      <c r="J16" s="29">
        <f>Sheet1!M12/sheet!M27</f>
        <v>0.33845242941198239</v>
      </c>
      <c r="K16" s="29">
        <f>Sheet1!M30/sheet!M27</f>
        <v>3.1787736372719533E-2</v>
      </c>
      <c r="L16" s="29">
        <f>Sheet1!M38</f>
        <v>1.1599999999999999</v>
      </c>
      <c r="M16" s="23"/>
      <c r="N16" s="29">
        <f>sheet!M40/sheet!M27</f>
        <v>0.67327831846945196</v>
      </c>
      <c r="O16" s="29">
        <f>sheet!M51/sheet!M27</f>
        <v>0.32672168153054804</v>
      </c>
      <c r="P16" s="29">
        <f>sheet!M40/sheet!M51</f>
        <v>2.0607090270698833</v>
      </c>
      <c r="Q16" s="28">
        <f>Sheet1!M24/Sheet1!M26</f>
        <v>-3.7708830548926016</v>
      </c>
      <c r="R16" s="28">
        <f>ABS(Sheet2!M20/(Sheet1!M26+Sheet2!M30))</f>
        <v>0.54135253741420053</v>
      </c>
      <c r="S16" s="28">
        <f>sheet!M40/Sheet1!M43</f>
        <v>6.7385185185185188</v>
      </c>
      <c r="T16" s="28">
        <f>Sheet2!M20/sheet!M40</f>
        <v>0.13221391667582719</v>
      </c>
      <c r="U16" s="6"/>
      <c r="V16" s="28">
        <f>ABS(Sheet1!M15/sheet!M15)</f>
        <v>21.925512104283055</v>
      </c>
      <c r="W16" s="28">
        <f>Sheet1!M12/sheet!M14</f>
        <v>5.3004926108374386</v>
      </c>
      <c r="X16" s="28">
        <f>Sheet1!M12/sheet!M27</f>
        <v>0.33845242941198239</v>
      </c>
      <c r="Y16" s="28">
        <f>Sheet1!M12/(sheet!M18-sheet!M35)</f>
        <v>-8.3563270899954318</v>
      </c>
      <c r="Z16" s="6"/>
      <c r="AA16" s="30" t="str">
        <f>Sheet1!M43</f>
        <v>5,400,000</v>
      </c>
      <c r="AB16" s="30" t="str">
        <f>Sheet3!M17</f>
        <v>12.3x</v>
      </c>
      <c r="AC16" s="30" t="str">
        <f>Sheet3!M18</f>
        <v>21.6x</v>
      </c>
      <c r="AD16" s="30" t="str">
        <f>Sheet3!M20</f>
        <v>109.6x</v>
      </c>
      <c r="AE16" s="30" t="str">
        <f>Sheet3!M21</f>
        <v>1.6x</v>
      </c>
      <c r="AF16" s="30" t="str">
        <f>Sheet3!M22</f>
        <v>3.6x</v>
      </c>
      <c r="AG16" s="30" t="str">
        <f>Sheet3!M24</f>
        <v>25.6x</v>
      </c>
      <c r="AH16" s="30" t="str">
        <f>Sheet3!M25</f>
        <v>2.5x</v>
      </c>
      <c r="AI16" s="30">
        <f>Sheet3!M31</f>
        <v>1.4044000000000001</v>
      </c>
      <c r="AK16" s="30">
        <f>Sheet3!M29</f>
        <v>4.5</v>
      </c>
      <c r="AL16" s="30">
        <f>Sheet3!M30</f>
        <v>4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2023-04-30T14:24:36Z</dcterms:created>
  <dcterms:modified xsi:type="dcterms:W3CDTF">2023-05-10T17:27:00Z</dcterms:modified>
  <cp:category/>
  <dc:identifier/>
  <cp:version/>
</cp:coreProperties>
</file>