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58" documentId="8_{F1ABBC45-A6A9-475B-8229-5787CE13CAFA}" xr6:coauthVersionLast="47" xr6:coauthVersionMax="47" xr10:uidLastSave="{E60AE922-72A4-4ADE-B19C-9627A3912A6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<sst xmlns="http://schemas.openxmlformats.org/spreadsheetml/2006/main" count="940" uniqueCount="625">
  <si>
    <t>Brookfield Renewable Corp</t>
  </si>
  <si>
    <t>Premium Export</t>
  </si>
  <si>
    <t>Balance Sheet</t>
  </si>
  <si>
    <t/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</si>
  <si>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</si>
  <si>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</si>
  <si>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</si>
  <si>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</si>
  <si>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</si>
  <si>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</si>
  <si>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</si>
  <si>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</si>
  <si>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</si>
  <si>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</si>
  <si>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</si>
  <si>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</si>
  <si>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</si>
  <si>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</si>
  <si>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</si>
  <si>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</si>
  <si>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</si>
  <si>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94,289.25</t>
  </si>
  <si>
    <t>128,308.12</t>
  </si>
  <si>
    <t>394,740.96</t>
  </si>
  <si>
    <t>451,709.1</t>
  </si>
  <si>
    <t>663,878.25</t>
  </si>
  <si>
    <t>869,235.9</t>
  </si>
  <si>
    <t>Short Term Investments</t>
  </si>
  <si>
    <t>Accounts Receivable, Net</t>
  </si>
  <si>
    <t>350,756.01</t>
  </si>
  <si>
    <t>768,483.74</t>
  </si>
  <si>
    <t>824,541.15</t>
  </si>
  <si>
    <t>1,123,546.86</t>
  </si>
  <si>
    <t>1,327,756.5</t>
  </si>
  <si>
    <t>1,517,777.95</t>
  </si>
  <si>
    <t>Inventory</t>
  </si>
  <si>
    <t>48,044.13</t>
  </si>
  <si>
    <t>27,993.24</t>
  </si>
  <si>
    <t>25,290.6</t>
  </si>
  <si>
    <t>24,371.1</t>
  </si>
  <si>
    <t>Prepaid Expenses</t>
  </si>
  <si>
    <t>44,001.65</t>
  </si>
  <si>
    <t>139,227.96</t>
  </si>
  <si>
    <t>81,804.87</t>
  </si>
  <si>
    <t>57,258.9</t>
  </si>
  <si>
    <t>104,955.99</t>
  </si>
  <si>
    <t>71,759.35</t>
  </si>
  <si>
    <t>Other Current Assets</t>
  </si>
  <si>
    <t>57,830.74</t>
  </si>
  <si>
    <t>177,447.4</t>
  </si>
  <si>
    <t>420,710.76</t>
  </si>
  <si>
    <t>355,005.18</t>
  </si>
  <si>
    <t>832,060.74</t>
  </si>
  <si>
    <t>2,155,488.4</t>
  </si>
  <si>
    <t>Total Current Assets</t>
  </si>
  <si>
    <t>546,877.65</t>
  </si>
  <si>
    <t>1,213,467.22</t>
  </si>
  <si>
    <t>1,769,841.87</t>
  </si>
  <si>
    <t>2,015,513.28</t>
  </si>
  <si>
    <t>2,953,942.08</t>
  </si>
  <si>
    <t>4,638,632.7</t>
  </si>
  <si>
    <t>Property Plant And Equipment, Net</t>
  </si>
  <si>
    <t>9,100,798.41</t>
  </si>
  <si>
    <t>29,031,759.62</t>
  </si>
  <si>
    <t>42,391,803.03</t>
  </si>
  <si>
    <t>45,930,544.74</t>
  </si>
  <si>
    <t>47,944,654.95</t>
  </si>
  <si>
    <t>51,217,220.6</t>
  </si>
  <si>
    <t>Real Estate Owned</t>
  </si>
  <si>
    <t>Capitalized / Purchased Software</t>
  </si>
  <si>
    <t>Long-term Investments</t>
  </si>
  <si>
    <t>35,201.32</t>
  </si>
  <si>
    <t>397,209.18</t>
  </si>
  <si>
    <t>467,456.4</t>
  </si>
  <si>
    <t>473,340.24</t>
  </si>
  <si>
    <t>575,361.15</t>
  </si>
  <si>
    <t>610,631.45</t>
  </si>
  <si>
    <t>Goodwill</t>
  </si>
  <si>
    <t>1,132,728.19</t>
  </si>
  <si>
    <t>1,130,203.44</t>
  </si>
  <si>
    <t>1,232,267.01</t>
  </si>
  <si>
    <t>1,234,247.4</t>
  </si>
  <si>
    <t>1,073,585.97</t>
  </si>
  <si>
    <t>978,905.85</t>
  </si>
  <si>
    <t>Other Intangibles</t>
  </si>
  <si>
    <t>312,936.09</t>
  </si>
  <si>
    <t>296,473.86</t>
  </si>
  <si>
    <t>275,667.54</t>
  </si>
  <si>
    <t>281,621.6</t>
  </si>
  <si>
    <t>Other Long-term Assets</t>
  </si>
  <si>
    <t>59,087.93</t>
  </si>
  <si>
    <t>124,213.18</t>
  </si>
  <si>
    <t>255,802.53</t>
  </si>
  <si>
    <t>276,115.14</t>
  </si>
  <si>
    <t>269,344.89</t>
  </si>
  <si>
    <t>882,775.4</t>
  </si>
  <si>
    <t>Total Assets</t>
  </si>
  <si>
    <t>10,874,693.5</t>
  </si>
  <si>
    <t>31,896,852.64</t>
  </si>
  <si>
    <t>46,430,106.93</t>
  </si>
  <si>
    <t>50,226,234.66</t>
  </si>
  <si>
    <t>53,092,556.58</t>
  </si>
  <si>
    <t>58,609,787.6</t>
  </si>
  <si>
    <t>Accounts Payable</t>
  </si>
  <si>
    <t>110,632.72</t>
  </si>
  <si>
    <t>217,031.82</t>
  </si>
  <si>
    <t>414,218.31</t>
  </si>
  <si>
    <t>827,073</t>
  </si>
  <si>
    <t>969,894.51</t>
  </si>
  <si>
    <t>701,346.1</t>
  </si>
  <si>
    <t>Accrued Expenses</t>
  </si>
  <si>
    <t>140,805.28</t>
  </si>
  <si>
    <t>271,631.02</t>
  </si>
  <si>
    <t>367,472.67</t>
  </si>
  <si>
    <t>341,008.56</t>
  </si>
  <si>
    <t>336,364.98</t>
  </si>
  <si>
    <t>464,404.85</t>
  </si>
  <si>
    <t>Short-term Borrowings</t>
  </si>
  <si>
    <t>Current Portion of LT Debt</t>
  </si>
  <si>
    <t>138,290.9</t>
  </si>
  <si>
    <t>496,852.72</t>
  </si>
  <si>
    <t>785,586.45</t>
  </si>
  <si>
    <t>986,125.5</t>
  </si>
  <si>
    <t>1,836,097.56</t>
  </si>
  <si>
    <t>1,758,781.05</t>
  </si>
  <si>
    <t>Current Portion of Capital Lease Obligations</t>
  </si>
  <si>
    <t>23,372.82</t>
  </si>
  <si>
    <t>38,172.6</t>
  </si>
  <si>
    <t>31,613.25</t>
  </si>
  <si>
    <t>35,202.7</t>
  </si>
  <si>
    <t>Other Current Liabilities</t>
  </si>
  <si>
    <t>31,429.75</t>
  </si>
  <si>
    <t>120,118.24</t>
  </si>
  <si>
    <t>258,399.51</t>
  </si>
  <si>
    <t>10,326,960.72</t>
  </si>
  <si>
    <t>8,175,186.45</t>
  </si>
  <si>
    <t>6,857,756.75</t>
  </si>
  <si>
    <t>Total Current Liabilities</t>
  </si>
  <si>
    <t>421,158.65</t>
  </si>
  <si>
    <t>1,105,633.8</t>
  </si>
  <si>
    <t>1,849,049.76</t>
  </si>
  <si>
    <t>12,519,340.38</t>
  </si>
  <si>
    <t>11,349,156.75</t>
  </si>
  <si>
    <t>9,817,491.45</t>
  </si>
  <si>
    <t>Long-term Debt</t>
  </si>
  <si>
    <t>2,374,831.91</t>
  </si>
  <si>
    <t>7,069,231.42</t>
  </si>
  <si>
    <t>14,741,756.97</t>
  </si>
  <si>
    <t>15,328,843.74</t>
  </si>
  <si>
    <t>15,250,231.8</t>
  </si>
  <si>
    <t>16,810,643.2</t>
  </si>
  <si>
    <t>Capital Leases</t>
  </si>
  <si>
    <t>424,606.23</t>
  </si>
  <si>
    <t>460,616.04</t>
  </si>
  <si>
    <t>437,527.38</t>
  </si>
  <si>
    <t>457,635.1</t>
  </si>
  <si>
    <t>Other Non-current Liabilities</t>
  </si>
  <si>
    <t>1,801,553.27</t>
  </si>
  <si>
    <t>4,208,233.34</t>
  </si>
  <si>
    <t>6,205,483.71</t>
  </si>
  <si>
    <t>6,998,310</t>
  </si>
  <si>
    <t>8,067,701.4</t>
  </si>
  <si>
    <t>8,745,163.05</t>
  </si>
  <si>
    <t>Total Liabilities</t>
  </si>
  <si>
    <t>4,597,543.83</t>
  </si>
  <si>
    <t>12,383,098.56</t>
  </si>
  <si>
    <t>23,220,896.67</t>
  </si>
  <si>
    <t>35,307,110.16</t>
  </si>
  <si>
    <t>35,104,617.33</t>
  </si>
  <si>
    <t>35,830,932.8</t>
  </si>
  <si>
    <t>Common Stock</t>
  </si>
  <si>
    <t>1,360,279.58</t>
  </si>
  <si>
    <t>2,738,149.88</t>
  </si>
  <si>
    <t>1,885,407.48</t>
  </si>
  <si>
    <t>-7,413,118.92</t>
  </si>
  <si>
    <t>Additional Paid In Capital</t>
  </si>
  <si>
    <t>Retained Earnings</t>
  </si>
  <si>
    <t>Treasury Stock</t>
  </si>
  <si>
    <t>Other Common Equity Adj</t>
  </si>
  <si>
    <t>1,670,805.51</t>
  </si>
  <si>
    <t>7,748,991.46</t>
  </si>
  <si>
    <t>7,655,897.04</t>
  </si>
  <si>
    <t>8,910,757.26</t>
  </si>
  <si>
    <t>4,637,031.51</t>
  </si>
  <si>
    <t>7,951,748.35</t>
  </si>
  <si>
    <t>Common Equity</t>
  </si>
  <si>
    <t>3,031,085.09</t>
  </si>
  <si>
    <t>10,487,141.34</t>
  </si>
  <si>
    <t>9,541,304.52</t>
  </si>
  <si>
    <t>1,497,638.34</t>
  </si>
  <si>
    <t>Total Preferred Equity</t>
  </si>
  <si>
    <t>Minority Interest, Total</t>
  </si>
  <si>
    <t>3,246,064.58</t>
  </si>
  <si>
    <t>9,026,612.74</t>
  </si>
  <si>
    <t>13,667,905.74</t>
  </si>
  <si>
    <t>13,421,486.16</t>
  </si>
  <si>
    <t>13,350,907.74</t>
  </si>
  <si>
    <t>14,827,106.45</t>
  </si>
  <si>
    <t>Other Equity</t>
  </si>
  <si>
    <t>Total Equity</t>
  </si>
  <si>
    <t>6,277,149.67</t>
  </si>
  <si>
    <t>19,513,754.08</t>
  </si>
  <si>
    <t>23,209,210.26</t>
  </si>
  <si>
    <t>14,919,124.5</t>
  </si>
  <si>
    <t>17,987,939.25</t>
  </si>
  <si>
    <t>22,778,854.8</t>
  </si>
  <si>
    <t>Total Liabilities And Equity</t>
  </si>
  <si>
    <t>Cash And Short Term Investments</t>
  </si>
  <si>
    <t>Total Debt</t>
  </si>
  <si>
    <t>2,513,122.81</t>
  </si>
  <si>
    <t>7,566,084.14</t>
  </si>
  <si>
    <t>15,975,322.47</t>
  </si>
  <si>
    <t>16,813,757.88</t>
  </si>
  <si>
    <t>17,555,469.99</t>
  </si>
  <si>
    <t>19,062,262.05</t>
  </si>
  <si>
    <t>Income Statement</t>
  </si>
  <si>
    <t>Revenue</t>
  </si>
  <si>
    <t>1,384,447.42</t>
  </si>
  <si>
    <t>2,592,325.78</t>
  </si>
  <si>
    <t>4,122,239.6</t>
  </si>
  <si>
    <t>4,291,509.45</t>
  </si>
  <si>
    <t>4,053,930.12</t>
  </si>
  <si>
    <t>4,333,544.31</t>
  </si>
  <si>
    <t>5,241,140.45</t>
  </si>
  <si>
    <t>Revenue Growth (YoY)</t>
  </si>
  <si>
    <t>NM</t>
  </si>
  <si>
    <t>100.0%</t>
  </si>
  <si>
    <t>46.5%</t>
  </si>
  <si>
    <t>9.4%</t>
  </si>
  <si>
    <t>-3.6%</t>
  </si>
  <si>
    <t>7.6%</t>
  </si>
  <si>
    <t>13.0%</t>
  </si>
  <si>
    <t>Cost of Revenues</t>
  </si>
  <si>
    <t>-702,294.86</t>
  </si>
  <si>
    <t>-1,045,982.08</t>
  </si>
  <si>
    <t>-1,437,323.94</t>
  </si>
  <si>
    <t>-1,367,309.97</t>
  </si>
  <si>
    <t>-1,350,037.62</t>
  </si>
  <si>
    <t>-1,498,468.05</t>
  </si>
  <si>
    <t>-1,589,537.3</t>
  </si>
  <si>
    <t>Gross Profit</t>
  </si>
  <si>
    <t>682,152.56</t>
  </si>
  <si>
    <t>1,546,343.7</t>
  </si>
  <si>
    <t>2,684,915.66</t>
  </si>
  <si>
    <t>2,924,199.48</t>
  </si>
  <si>
    <t>2,703,892.5</t>
  </si>
  <si>
    <t>2,835,076.26</t>
  </si>
  <si>
    <t>3,651,603.15</t>
  </si>
  <si>
    <t>Gross Profit Margin</t>
  </si>
  <si>
    <t>49.3%</t>
  </si>
  <si>
    <t>59.7%</t>
  </si>
  <si>
    <t>65.1%</t>
  </si>
  <si>
    <t>68.1%</t>
  </si>
  <si>
    <t>66.7%</t>
  </si>
  <si>
    <t>65.4%</t>
  </si>
  <si>
    <t>69.7%</t>
  </si>
  <si>
    <t>R&amp;D Expenses</t>
  </si>
  <si>
    <t>Selling and Marketing Expense</t>
  </si>
  <si>
    <t>General &amp; Admin Expenses</t>
  </si>
  <si>
    <t>-25,513.58</t>
  </si>
  <si>
    <t>-75,431.4</t>
  </si>
  <si>
    <t>-96,913.58</t>
  </si>
  <si>
    <t>-141,535.41</t>
  </si>
  <si>
    <t>-193,407.84</t>
  </si>
  <si>
    <t>-221,292.75</t>
  </si>
  <si>
    <t>-228,817.55</t>
  </si>
  <si>
    <t>Other Inc / (Exp)</t>
  </si>
  <si>
    <t>-307,505.78</t>
  </si>
  <si>
    <t>-697,740.45</t>
  </si>
  <si>
    <t>-1,310,380.8</t>
  </si>
  <si>
    <t>-1,510,143.87</t>
  </si>
  <si>
    <t>-5,152,028.58</t>
  </si>
  <si>
    <t>-189,679.5</t>
  </si>
  <si>
    <t>639,064.4</t>
  </si>
  <si>
    <t>Operating Expenses</t>
  </si>
  <si>
    <t>-333,019.36</t>
  </si>
  <si>
    <t>-773,171.85</t>
  </si>
  <si>
    <t>-1,407,294.38</t>
  </si>
  <si>
    <t>-1,651,679.28</t>
  </si>
  <si>
    <t>-5,345,436.42</t>
  </si>
  <si>
    <t>-410,972.25</t>
  </si>
  <si>
    <t>410,246.85</t>
  </si>
  <si>
    <t>Operating Income</t>
  </si>
  <si>
    <t>349,133.2</t>
  </si>
  <si>
    <t>773,171.85</t>
  </si>
  <si>
    <t>1,277,621.28</t>
  </si>
  <si>
    <t>1,272,520.2</t>
  </si>
  <si>
    <t>-2,641,543.92</t>
  </si>
  <si>
    <t>2,424,104.01</t>
  </si>
  <si>
    <t>4,061,850</t>
  </si>
  <si>
    <t>Net Interest Expenses</t>
  </si>
  <si>
    <t>-236,336.32</t>
  </si>
  <si>
    <t>-550,649.22</t>
  </si>
  <si>
    <t>-914,536.6</t>
  </si>
  <si>
    <t>-910,241.49</t>
  </si>
  <si>
    <t>-1,038,294.72</t>
  </si>
  <si>
    <t>-1,138,077</t>
  </si>
  <si>
    <t>-1,397,276.4</t>
  </si>
  <si>
    <t>EBT, Incl. Unusual Items</t>
  </si>
  <si>
    <t>112,796.88</t>
  </si>
  <si>
    <t>222,522.63</t>
  </si>
  <si>
    <t>363,084.68</t>
  </si>
  <si>
    <t>362,278.71</t>
  </si>
  <si>
    <t>-3,679,838.64</t>
  </si>
  <si>
    <t>1,286,027.01</t>
  </si>
  <si>
    <t>2,664,573.6</t>
  </si>
  <si>
    <t>Earnings of Discontinued Ops.</t>
  </si>
  <si>
    <t>Income Tax Expense</t>
  </si>
  <si>
    <t>-22,827.94</t>
  </si>
  <si>
    <t>-143,319.66</t>
  </si>
  <si>
    <t>425,873.76</t>
  </si>
  <si>
    <t>-86,998.83</t>
  </si>
  <si>
    <t>92,886.66</t>
  </si>
  <si>
    <t>-110,014.11</t>
  </si>
  <si>
    <t>-159,766.1</t>
  </si>
  <si>
    <t>Net Income to Company</t>
  </si>
  <si>
    <t>89,968.94</t>
  </si>
  <si>
    <t>79,202.97</t>
  </si>
  <si>
    <t>788,958.44</t>
  </si>
  <si>
    <t>275,279.88</t>
  </si>
  <si>
    <t>-3,586,951.98</t>
  </si>
  <si>
    <t>1,176,012.9</t>
  </si>
  <si>
    <t>2,504,807.5</t>
  </si>
  <si>
    <t>Minority Interest in Earnings</t>
  </si>
  <si>
    <t>-111,454.06</t>
  </si>
  <si>
    <t>-86,746.11</t>
  </si>
  <si>
    <t>-690,679.88</t>
  </si>
  <si>
    <t>-61,029.03</t>
  </si>
  <si>
    <t>103,066.02</t>
  </si>
  <si>
    <t>20,232.48</t>
  </si>
  <si>
    <t>-469,820.65</t>
  </si>
  <si>
    <t>Net Income to Stockholders</t>
  </si>
  <si>
    <t>-21,485.12</t>
  </si>
  <si>
    <t>-7,543.14</t>
  </si>
  <si>
    <t>98,278.56</t>
  </si>
  <si>
    <t>214,250.85</t>
  </si>
  <si>
    <t>-3,483,885.96</t>
  </si>
  <si>
    <t>1,196,245.38</t>
  </si>
  <si>
    <t>2,034,986.85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</si>
  <si>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</si>
  <si>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</si>
  <si>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</si>
  <si>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</si>
  <si>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</si>
  <si>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361,780.582</t>
  </si>
  <si>
    <t>361,803.507</t>
  </si>
  <si>
    <t>361,818.263</t>
  </si>
  <si>
    <t>Weighted Average Diluted Shares Out.</t>
  </si>
  <si>
    <t>EBITDA</t>
  </si>
  <si>
    <t>656,638.98</t>
  </si>
  <si>
    <t>1,470,912.3</t>
  </si>
  <si>
    <t>2,588,002.08</t>
  </si>
  <si>
    <t>2,782,664.07</t>
  </si>
  <si>
    <t>2,510,484.66</t>
  </si>
  <si>
    <t>2,613,783.51</t>
  </si>
  <si>
    <t>3,422,785.6</t>
  </si>
  <si>
    <t>EBIT</t>
  </si>
  <si>
    <t>333,019.36</t>
  </si>
  <si>
    <t>768,143.09</t>
  </si>
  <si>
    <t>1,411,389.32</t>
  </si>
  <si>
    <t>1,506,248.4</t>
  </si>
  <si>
    <t>1,155,357.36</t>
  </si>
  <si>
    <t>1,203,832.56</t>
  </si>
  <si>
    <t>1,826,478.55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</si>
  <si>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</si>
  <si>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</si>
  <si>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</si>
  <si>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</si>
  <si>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</si>
  <si>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323,619.62</t>
  </si>
  <si>
    <t>702,769.21</t>
  </si>
  <si>
    <t>1,176,612.76</t>
  </si>
  <si>
    <t>1,276,415.67</t>
  </si>
  <si>
    <t>1,355,127.3</t>
  </si>
  <si>
    <t>1,409,950.95</t>
  </si>
  <si>
    <t>1,596,307.05</t>
  </si>
  <si>
    <t>Amortization of Deferred Charges (CF)</t>
  </si>
  <si>
    <t>Stock-Based Comp</t>
  </si>
  <si>
    <t>Change In Accounts Receivable</t>
  </si>
  <si>
    <t>26,856.4</t>
  </si>
  <si>
    <t>-38,972.89</t>
  </si>
  <si>
    <t>-27,299.6</t>
  </si>
  <si>
    <t>-57,133.56</t>
  </si>
  <si>
    <t>53,441.64</t>
  </si>
  <si>
    <t>-590,535.51</t>
  </si>
  <si>
    <t>-365,566.5</t>
  </si>
  <si>
    <t>Change In Inventories</t>
  </si>
  <si>
    <t>Change in Other Net Operating Assets</t>
  </si>
  <si>
    <t>-46,998.7</t>
  </si>
  <si>
    <t>-158,405.94</t>
  </si>
  <si>
    <t>102,373.5</t>
  </si>
  <si>
    <t>119,461.08</t>
  </si>
  <si>
    <t>-87,796.98</t>
  </si>
  <si>
    <t>94,839.75</t>
  </si>
  <si>
    <t>-35,202.7</t>
  </si>
  <si>
    <t>Other Operating Activities</t>
  </si>
  <si>
    <t>-124,882.26</t>
  </si>
  <si>
    <t>147,091.23</t>
  </si>
  <si>
    <t>278,455.92</t>
  </si>
  <si>
    <t>207,758.4</t>
  </si>
  <si>
    <t>3,425,354.64</t>
  </si>
  <si>
    <t>-1,611,011.22</t>
  </si>
  <si>
    <t>-1,492,052.9</t>
  </si>
  <si>
    <t>Cash from Operations</t>
  </si>
  <si>
    <t>157,109.94</t>
  </si>
  <si>
    <t>644,938.47</t>
  </si>
  <si>
    <t>1,628,421.14</t>
  </si>
  <si>
    <t>1,760,752.44</t>
  </si>
  <si>
    <t>1,262,240.64</t>
  </si>
  <si>
    <t>499,489.35</t>
  </si>
  <si>
    <t>1,738,471.8</t>
  </si>
  <si>
    <t>Capital Expenditures</t>
  </si>
  <si>
    <t>-284,124.94</t>
  </si>
  <si>
    <t>-282,550.86</t>
  </si>
  <si>
    <t>-527,186.94</t>
  </si>
  <si>
    <t>-474,612.66</t>
  </si>
  <si>
    <t>-1,712,173.62</t>
  </si>
  <si>
    <t>-1,146,795.65</t>
  </si>
  <si>
    <t>Cash Acquisitions</t>
  </si>
  <si>
    <t>-2,564,786.2</t>
  </si>
  <si>
    <t>-1,265,336.46</t>
  </si>
  <si>
    <t>-950,494.68</t>
  </si>
  <si>
    <t>-133,604.1</t>
  </si>
  <si>
    <t>-15,174.36</t>
  </si>
  <si>
    <t>-64,989.6</t>
  </si>
  <si>
    <t>Other Investing Activities</t>
  </si>
  <si>
    <t>-95,340.22</t>
  </si>
  <si>
    <t>21,372.23</t>
  </si>
  <si>
    <t>125,578.16</t>
  </si>
  <si>
    <t>46,745.64</t>
  </si>
  <si>
    <t>52,169.22</t>
  </si>
  <si>
    <t>428,675.67</t>
  </si>
  <si>
    <t>212,570.15</t>
  </si>
  <si>
    <t>Cash from Investing</t>
  </si>
  <si>
    <t>-2,785,008.68</t>
  </si>
  <si>
    <t>-262,752.71</t>
  </si>
  <si>
    <t>-1,422,309.16</t>
  </si>
  <si>
    <t>-1,430,935.98</t>
  </si>
  <si>
    <t>-556,047.54</t>
  </si>
  <si>
    <t>-1,298,672.31</t>
  </si>
  <si>
    <t>-999,215.1</t>
  </si>
  <si>
    <t>Dividends Paid (Ex Special Dividends)</t>
  </si>
  <si>
    <t>-338,184.11</t>
  </si>
  <si>
    <t>-675,665.1</t>
  </si>
  <si>
    <t>-815,451.72</t>
  </si>
  <si>
    <t>-299,018.7</t>
  </si>
  <si>
    <t>-105,608.1</t>
  </si>
  <si>
    <t>Special Dividend Paid</t>
  </si>
  <si>
    <t>Long-Term Debt Issued</t>
  </si>
  <si>
    <t>1,187,052.88</t>
  </si>
  <si>
    <t>1,196,844.88</t>
  </si>
  <si>
    <t>3,174,943.48</t>
  </si>
  <si>
    <t>4,314,882.27</t>
  </si>
  <si>
    <t>3,724,373.34</t>
  </si>
  <si>
    <t>5,226,302.49</t>
  </si>
  <si>
    <t>4,684,667</t>
  </si>
  <si>
    <t>Long-Term Debt Repaid</t>
  </si>
  <si>
    <t>-193,366.08</t>
  </si>
  <si>
    <t>-1,204,388.02</t>
  </si>
  <si>
    <t>-2,833,698.48</t>
  </si>
  <si>
    <t>-3,556,564.11</t>
  </si>
  <si>
    <t>-3,707,831.88</t>
  </si>
  <si>
    <t>-3,339,623.73</t>
  </si>
  <si>
    <t>-3,481,005.45</t>
  </si>
  <si>
    <t>Repurchase of Common Stock</t>
  </si>
  <si>
    <t>Other Financing Activities</t>
  </si>
  <si>
    <t>1,823,549.56</t>
  </si>
  <si>
    <t>-109,375.53</t>
  </si>
  <si>
    <t>252,521.3</t>
  </si>
  <si>
    <t>-316,831.56</t>
  </si>
  <si>
    <t>-321,922.26</t>
  </si>
  <si>
    <t>-1,029,327.42</t>
  </si>
  <si>
    <t>-1,642,341.35</t>
  </si>
  <si>
    <t>Cash from Financing</t>
  </si>
  <si>
    <t>2,817,236.36</t>
  </si>
  <si>
    <t>-455,102.78</t>
  </si>
  <si>
    <t>-81,898.8</t>
  </si>
  <si>
    <t>-373,965.12</t>
  </si>
  <si>
    <t>-604,399.5</t>
  </si>
  <si>
    <t>857,351.34</t>
  </si>
  <si>
    <t>-544,287.9</t>
  </si>
  <si>
    <t>Beginning Cash (CF)</t>
  </si>
  <si>
    <t>205,451.46</t>
  </si>
  <si>
    <t>168,463.46</t>
  </si>
  <si>
    <t>466,823.16</t>
  </si>
  <si>
    <t>651,479.04</t>
  </si>
  <si>
    <t>Foreign Exchange Rate Adjustments</t>
  </si>
  <si>
    <t>10,742.56</t>
  </si>
  <si>
    <t>-15,014.78</t>
  </si>
  <si>
    <t>-5,193.96</t>
  </si>
  <si>
    <t>15,269.04</t>
  </si>
  <si>
    <t>-41,729.49</t>
  </si>
  <si>
    <t>-25,725.05</t>
  </si>
  <si>
    <t>Additions / Reductions</t>
  </si>
  <si>
    <t>-36,988</t>
  </si>
  <si>
    <t>313,374.48</t>
  </si>
  <si>
    <t>-66,888.24</t>
  </si>
  <si>
    <t>241,469.04</t>
  </si>
  <si>
    <t>54,128.7</t>
  </si>
  <si>
    <t>231,082.7</t>
  </si>
  <si>
    <t>Ending Cash (CF)</t>
  </si>
  <si>
    <t>Levered Free Cash Flow</t>
  </si>
  <si>
    <t>32,227.68</t>
  </si>
  <si>
    <t>360,813.53</t>
  </si>
  <si>
    <t>1,345,870.28</t>
  </si>
  <si>
    <t>1,233,565.5</t>
  </si>
  <si>
    <t>787,627.98</t>
  </si>
  <si>
    <t>-1,212,684.27</t>
  </si>
  <si>
    <t>591,676.15</t>
  </si>
  <si>
    <t>Cash Interest Paid</t>
  </si>
  <si>
    <t>206,794.28</t>
  </si>
  <si>
    <t>539,334.51</t>
  </si>
  <si>
    <t>820,352.98</t>
  </si>
  <si>
    <t>867,391.32</t>
  </si>
  <si>
    <t>937,773.54</t>
  </si>
  <si>
    <t>1,045,766.31</t>
  </si>
  <si>
    <t>1,299,792</t>
  </si>
  <si>
    <t>Valuation Ratios</t>
  </si>
  <si>
    <t>Price Close (Split Adjusted)</t>
  </si>
  <si>
    <t>Market Cap</t>
  </si>
  <si>
    <t>26,866,122.985</t>
  </si>
  <si>
    <t>16,841,969.543</t>
  </si>
  <si>
    <t>13,484,967.332</t>
  </si>
  <si>
    <t>Total Enterprise Value (TEV)</t>
  </si>
  <si>
    <t>53,618,378.635</t>
  </si>
  <si>
    <t>44,683,617.143</t>
  </si>
  <si>
    <t>44,510,891.432</t>
  </si>
  <si>
    <t>Enterprise Value (EV)</t>
  </si>
  <si>
    <t>NA</t>
  </si>
  <si>
    <t>53,179,393.735</t>
  </si>
  <si>
    <t>44,175,276.086</t>
  </si>
  <si>
    <t>48,731,666.645</t>
  </si>
  <si>
    <t>EV/EBITDA</t>
  </si>
  <si>
    <t>21.1x</t>
  </si>
  <si>
    <t>17.4x</t>
  </si>
  <si>
    <t>14.2x</t>
  </si>
  <si>
    <t>EV / EBIT</t>
  </si>
  <si>
    <t>46.3x</t>
  </si>
  <si>
    <t>38.0x</t>
  </si>
  <si>
    <t>26.7x</t>
  </si>
  <si>
    <t>EV / LTM EBITDA - CAPEX</t>
  </si>
  <si>
    <t>27.9x</t>
  </si>
  <si>
    <t>27.4x</t>
  </si>
  <si>
    <t>21.4x</t>
  </si>
  <si>
    <t>EV / Free Cash Flow</t>
  </si>
  <si>
    <t>5.3x</t>
  </si>
  <si>
    <t>54.9x</t>
  </si>
  <si>
    <t>-36.4x</t>
  </si>
  <si>
    <t>EV / Invested Capital</t>
  </si>
  <si>
    <t>1.9x</t>
  </si>
  <si>
    <t>1.5x</t>
  </si>
  <si>
    <t>1.2x</t>
  </si>
  <si>
    <t>EV / Revenue</t>
  </si>
  <si>
    <t>13.2x</t>
  </si>
  <si>
    <t>10.5x</t>
  </si>
  <si>
    <t>9.3x</t>
  </si>
  <si>
    <t>P/E Ratio</t>
  </si>
  <si>
    <t>-17.8x</t>
  </si>
  <si>
    <t>-19.0x</t>
  </si>
  <si>
    <t>8.0x</t>
  </si>
  <si>
    <t>Price/Book</t>
  </si>
  <si>
    <t>0.0x</t>
  </si>
  <si>
    <t>16.3x</t>
  </si>
  <si>
    <t>8.6x</t>
  </si>
  <si>
    <t>2.1x</t>
  </si>
  <si>
    <t>Price / Operating Cash Flow</t>
  </si>
  <si>
    <t>19.6x</t>
  </si>
  <si>
    <t>46.6x</t>
  </si>
  <si>
    <t>9.4x</t>
  </si>
  <si>
    <t>Price / LTM Sales</t>
  </si>
  <si>
    <t>6.7x</t>
  </si>
  <si>
    <t>4.0x</t>
  </si>
  <si>
    <t>3.1x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</si>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</sst>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C6DE582-2CBF-4259-B9C0-7E2FAA91155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56"/>
  <sheetViews>
    <sheetView showGridLines="0" workbookViewId="0">
      <selection activeCell="G12" sqref="G12:G55"/>
    </sheetView>
  </sheetViews>
  <sheetFormatPr defaultColWidth="15" defaultRowHeight="15" customHeight="1" x14ac:dyDescent="0.2"/>
  <cols>
    <col min="1" max="2" width="2" customWidth="1"/>
    <col min="3" max="3" width="32.5703125" customWidth="1"/>
    <col min="4" max="6" width="11.42578125" style="34" customWidth="1"/>
  </cols>
  <sheetData>
    <row r="1" spans="3:15" ht="13.5" customHeight="1" x14ac:dyDescent="0.2"/>
    <row r="2" spans="3:15" ht="33" customHeight="1" x14ac:dyDescent="0.4">
      <c r="C2" s="36" t="s">
        <v>0</v>
      </c>
      <c r="D2" s="36"/>
      <c r="E2" s="36"/>
      <c r="F2" s="36"/>
      <c r="G2" s="37"/>
      <c r="H2" s="37"/>
    </row>
    <row r="3" spans="3:15" ht="12.75" x14ac:dyDescent="0.2">
      <c r="C3" s="1" t="s">
        <v>1</v>
      </c>
      <c r="D3" s="35"/>
      <c r="E3" s="35"/>
      <c r="F3" s="35"/>
    </row>
    <row r="4" spans="3:15" ht="12.75" x14ac:dyDescent="0.2"/>
    <row r="5" spans="3:15" ht="12.75" x14ac:dyDescent="0.2"/>
    <row r="6" spans="3:15" x14ac:dyDescent="0.25">
      <c r="C6" s="38" t="s">
        <v>2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33"/>
      <c r="E8" s="33"/>
      <c r="F8" s="33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33">
        <v>2013</v>
      </c>
      <c r="E10" s="33">
        <v>2014</v>
      </c>
      <c r="F10" s="33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19</v>
      </c>
      <c r="D12" s="33"/>
      <c r="E12" s="33"/>
      <c r="F12" s="33"/>
      <c r="G12" s="3"/>
      <c r="H12" s="3" t="s">
        <v>21</v>
      </c>
      <c r="I12" s="3" t="s">
        <v>22</v>
      </c>
      <c r="J12" s="3" t="s">
        <v>23</v>
      </c>
      <c r="K12" s="3" t="s">
        <v>24</v>
      </c>
      <c r="L12" s="3" t="s">
        <v>25</v>
      </c>
      <c r="M12" s="3" t="s">
        <v>26</v>
      </c>
    </row>
    <row r="13" spans="3:15" ht="12.75" x14ac:dyDescent="0.2">
      <c r="C13" s="3" t="s">
        <v>27</v>
      </c>
      <c r="D13" s="33"/>
      <c r="E13" s="33"/>
      <c r="F13" s="33"/>
      <c r="G13" s="3"/>
      <c r="H13" s="3" t="s">
        <v>20</v>
      </c>
      <c r="I13" s="3" t="s">
        <v>20</v>
      </c>
      <c r="J13" s="3" t="s">
        <v>20</v>
      </c>
      <c r="K13" s="3" t="s">
        <v>20</v>
      </c>
      <c r="L13" s="3" t="s">
        <v>20</v>
      </c>
      <c r="M13" s="3" t="s">
        <v>20</v>
      </c>
    </row>
    <row r="14" spans="3:15" ht="12.75" x14ac:dyDescent="0.2">
      <c r="C14" s="3" t="s">
        <v>28</v>
      </c>
      <c r="D14" s="33"/>
      <c r="E14" s="33"/>
      <c r="F14" s="33"/>
      <c r="G14" s="3"/>
      <c r="H14" s="3" t="s">
        <v>29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</row>
    <row r="15" spans="3:15" ht="12.75" x14ac:dyDescent="0.2">
      <c r="C15" s="3" t="s">
        <v>35</v>
      </c>
      <c r="D15" s="33"/>
      <c r="E15" s="33"/>
      <c r="F15" s="33"/>
      <c r="G15" s="3"/>
      <c r="H15" s="42">
        <v>0</v>
      </c>
      <c r="I15" s="42">
        <v>0</v>
      </c>
      <c r="J15" s="3" t="s">
        <v>36</v>
      </c>
      <c r="K15" s="3" t="s">
        <v>37</v>
      </c>
      <c r="L15" s="3" t="s">
        <v>38</v>
      </c>
      <c r="M15" s="3" t="s">
        <v>39</v>
      </c>
    </row>
    <row r="16" spans="3:15" ht="12.75" x14ac:dyDescent="0.2">
      <c r="C16" s="3" t="s">
        <v>40</v>
      </c>
      <c r="D16" s="33"/>
      <c r="E16" s="33"/>
      <c r="F16" s="33"/>
      <c r="G16" s="3"/>
      <c r="H16" s="3" t="s">
        <v>41</v>
      </c>
      <c r="I16" s="3" t="s">
        <v>42</v>
      </c>
      <c r="J16" s="3" t="s">
        <v>43</v>
      </c>
      <c r="K16" s="3" t="s">
        <v>44</v>
      </c>
      <c r="L16" s="3" t="s">
        <v>45</v>
      </c>
      <c r="M16" s="3" t="s">
        <v>46</v>
      </c>
    </row>
    <row r="17" spans="3:13" ht="12.75" x14ac:dyDescent="0.2">
      <c r="C17" s="3" t="s">
        <v>47</v>
      </c>
      <c r="D17" s="33"/>
      <c r="E17" s="33"/>
      <c r="F17" s="33"/>
      <c r="G17" s="3"/>
      <c r="H17" s="3" t="s">
        <v>48</v>
      </c>
      <c r="I17" s="3" t="s">
        <v>49</v>
      </c>
      <c r="J17" s="3" t="s">
        <v>50</v>
      </c>
      <c r="K17" s="3" t="s">
        <v>51</v>
      </c>
      <c r="L17" s="3" t="s">
        <v>52</v>
      </c>
      <c r="M17" s="3" t="s">
        <v>53</v>
      </c>
    </row>
    <row r="18" spans="3:13" ht="12.75" x14ac:dyDescent="0.2">
      <c r="C18" s="3" t="s">
        <v>54</v>
      </c>
      <c r="D18" s="33"/>
      <c r="E18" s="33"/>
      <c r="F18" s="33"/>
      <c r="G18" s="3"/>
      <c r="H18" s="3" t="s">
        <v>55</v>
      </c>
      <c r="I18" s="3" t="s">
        <v>56</v>
      </c>
      <c r="J18" s="3" t="s">
        <v>57</v>
      </c>
      <c r="K18" s="3" t="s">
        <v>58</v>
      </c>
      <c r="L18" s="3" t="s">
        <v>59</v>
      </c>
      <c r="M18" s="3" t="s">
        <v>60</v>
      </c>
    </row>
    <row r="19" spans="3:13" ht="12.75" x14ac:dyDescent="0.2">
      <c r="G19" s="3"/>
    </row>
    <row r="20" spans="3:13" ht="12.75" x14ac:dyDescent="0.2">
      <c r="C20" s="3" t="s">
        <v>61</v>
      </c>
      <c r="D20" s="33"/>
      <c r="E20" s="33"/>
      <c r="F20" s="33"/>
      <c r="G20" s="3"/>
      <c r="H20" s="3" t="s">
        <v>62</v>
      </c>
      <c r="I20" s="3" t="s">
        <v>63</v>
      </c>
      <c r="J20" s="3" t="s">
        <v>64</v>
      </c>
      <c r="K20" s="3" t="s">
        <v>65</v>
      </c>
      <c r="L20" s="3" t="s">
        <v>66</v>
      </c>
      <c r="M20" s="3" t="s">
        <v>67</v>
      </c>
    </row>
    <row r="21" spans="3:13" ht="12.75" x14ac:dyDescent="0.2">
      <c r="C21" s="3" t="s">
        <v>68</v>
      </c>
      <c r="D21" s="33"/>
      <c r="E21" s="33"/>
      <c r="F21" s="33"/>
      <c r="G21" s="3"/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</row>
    <row r="22" spans="3:13" ht="12.75" x14ac:dyDescent="0.2">
      <c r="C22" s="3" t="s">
        <v>69</v>
      </c>
      <c r="D22" s="33"/>
      <c r="E22" s="33"/>
      <c r="F22" s="33"/>
      <c r="G22" s="3"/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</row>
    <row r="23" spans="3:13" ht="12.75" x14ac:dyDescent="0.2">
      <c r="C23" s="3" t="s">
        <v>70</v>
      </c>
      <c r="D23" s="33"/>
      <c r="E23" s="33"/>
      <c r="F23" s="33"/>
      <c r="G23" s="3"/>
      <c r="H23" s="3" t="s">
        <v>71</v>
      </c>
      <c r="I23" s="3" t="s">
        <v>72</v>
      </c>
      <c r="J23" s="3" t="s">
        <v>73</v>
      </c>
      <c r="K23" s="3" t="s">
        <v>74</v>
      </c>
      <c r="L23" s="3" t="s">
        <v>75</v>
      </c>
      <c r="M23" s="3" t="s">
        <v>76</v>
      </c>
    </row>
    <row r="24" spans="3:13" ht="12.75" x14ac:dyDescent="0.2">
      <c r="C24" s="3" t="s">
        <v>77</v>
      </c>
      <c r="D24" s="33"/>
      <c r="E24" s="33"/>
      <c r="F24" s="33"/>
      <c r="G24" s="3"/>
      <c r="H24" s="3" t="s">
        <v>78</v>
      </c>
      <c r="I24" s="3" t="s">
        <v>79</v>
      </c>
      <c r="J24" s="3" t="s">
        <v>80</v>
      </c>
      <c r="K24" s="3" t="s">
        <v>81</v>
      </c>
      <c r="L24" s="3" t="s">
        <v>82</v>
      </c>
      <c r="M24" s="3" t="s">
        <v>83</v>
      </c>
    </row>
    <row r="25" spans="3:13" ht="12.75" x14ac:dyDescent="0.2">
      <c r="C25" s="3" t="s">
        <v>84</v>
      </c>
      <c r="D25" s="33"/>
      <c r="E25" s="33"/>
      <c r="F25" s="33"/>
      <c r="G25" s="3"/>
      <c r="H25" s="3" t="s">
        <v>20</v>
      </c>
      <c r="I25" s="3" t="s">
        <v>20</v>
      </c>
      <c r="J25" s="3" t="s">
        <v>85</v>
      </c>
      <c r="K25" s="3" t="s">
        <v>86</v>
      </c>
      <c r="L25" s="3" t="s">
        <v>87</v>
      </c>
      <c r="M25" s="3" t="s">
        <v>88</v>
      </c>
    </row>
    <row r="26" spans="3:13" ht="12.75" x14ac:dyDescent="0.2">
      <c r="C26" s="3" t="s">
        <v>89</v>
      </c>
      <c r="D26" s="33"/>
      <c r="E26" s="33"/>
      <c r="F26" s="33"/>
      <c r="G26" s="3"/>
      <c r="H26" s="3" t="s">
        <v>90</v>
      </c>
      <c r="I26" s="3" t="s">
        <v>91</v>
      </c>
      <c r="J26" s="3" t="s">
        <v>92</v>
      </c>
      <c r="K26" s="3" t="s">
        <v>93</v>
      </c>
      <c r="L26" s="3" t="s">
        <v>94</v>
      </c>
      <c r="M26" s="3" t="s">
        <v>95</v>
      </c>
    </row>
    <row r="27" spans="3:13" ht="12.75" x14ac:dyDescent="0.2">
      <c r="C27" s="3" t="s">
        <v>96</v>
      </c>
      <c r="D27" s="33"/>
      <c r="E27" s="33"/>
      <c r="F27" s="33"/>
      <c r="G27" s="3"/>
      <c r="H27" s="3" t="s">
        <v>97</v>
      </c>
      <c r="I27" s="3" t="s">
        <v>98</v>
      </c>
      <c r="J27" s="3" t="s">
        <v>99</v>
      </c>
      <c r="K27" s="3" t="s">
        <v>100</v>
      </c>
      <c r="L27" s="3" t="s">
        <v>101</v>
      </c>
      <c r="M27" s="3" t="s">
        <v>102</v>
      </c>
    </row>
    <row r="28" spans="3:13" ht="12.75" x14ac:dyDescent="0.2">
      <c r="G28" s="3"/>
    </row>
    <row r="29" spans="3:13" ht="12.75" x14ac:dyDescent="0.2">
      <c r="C29" s="3" t="s">
        <v>103</v>
      </c>
      <c r="D29" s="33"/>
      <c r="E29" s="33"/>
      <c r="F29" s="33"/>
      <c r="G29" s="3"/>
      <c r="H29" s="3" t="s">
        <v>104</v>
      </c>
      <c r="I29" s="3" t="s">
        <v>105</v>
      </c>
      <c r="J29" s="3" t="s">
        <v>106</v>
      </c>
      <c r="K29" s="3" t="s">
        <v>107</v>
      </c>
      <c r="L29" s="3" t="s">
        <v>108</v>
      </c>
      <c r="M29" s="3" t="s">
        <v>109</v>
      </c>
    </row>
    <row r="30" spans="3:13" ht="12.75" x14ac:dyDescent="0.2">
      <c r="C30" s="3" t="s">
        <v>110</v>
      </c>
      <c r="D30" s="33"/>
      <c r="E30" s="33"/>
      <c r="F30" s="33"/>
      <c r="G30" s="3"/>
      <c r="H30" s="3" t="s">
        <v>111</v>
      </c>
      <c r="I30" s="3" t="s">
        <v>112</v>
      </c>
      <c r="J30" s="3" t="s">
        <v>113</v>
      </c>
      <c r="K30" s="3" t="s">
        <v>114</v>
      </c>
      <c r="L30" s="3" t="s">
        <v>115</v>
      </c>
      <c r="M30" s="3" t="s">
        <v>116</v>
      </c>
    </row>
    <row r="31" spans="3:13" ht="12.75" x14ac:dyDescent="0.2">
      <c r="C31" s="3" t="s">
        <v>117</v>
      </c>
      <c r="D31" s="33"/>
      <c r="E31" s="33"/>
      <c r="F31" s="33"/>
      <c r="G31" s="3"/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</row>
    <row r="32" spans="3:13" ht="12.75" x14ac:dyDescent="0.2">
      <c r="C32" s="3" t="s">
        <v>118</v>
      </c>
      <c r="D32" s="33"/>
      <c r="E32" s="33"/>
      <c r="F32" s="33"/>
      <c r="G32" s="3"/>
      <c r="H32" s="3" t="s">
        <v>119</v>
      </c>
      <c r="I32" s="3" t="s">
        <v>120</v>
      </c>
      <c r="J32" s="3" t="s">
        <v>121</v>
      </c>
      <c r="K32" s="3" t="s">
        <v>122</v>
      </c>
      <c r="L32" s="3" t="s">
        <v>123</v>
      </c>
      <c r="M32" s="3" t="s">
        <v>124</v>
      </c>
    </row>
    <row r="33" spans="3:13" ht="12.75" x14ac:dyDescent="0.2">
      <c r="C33" s="3" t="s">
        <v>125</v>
      </c>
      <c r="D33" s="33"/>
      <c r="E33" s="33"/>
      <c r="F33" s="33"/>
      <c r="G33" s="3"/>
      <c r="H33" s="3" t="s">
        <v>20</v>
      </c>
      <c r="I33" s="3" t="s">
        <v>20</v>
      </c>
      <c r="J33" s="3" t="s">
        <v>126</v>
      </c>
      <c r="K33" s="3" t="s">
        <v>127</v>
      </c>
      <c r="L33" s="3" t="s">
        <v>128</v>
      </c>
      <c r="M33" s="3" t="s">
        <v>129</v>
      </c>
    </row>
    <row r="34" spans="3:13" ht="12.75" x14ac:dyDescent="0.2">
      <c r="C34" s="3" t="s">
        <v>130</v>
      </c>
      <c r="D34" s="33"/>
      <c r="E34" s="33"/>
      <c r="F34" s="33"/>
      <c r="G34" s="3"/>
      <c r="H34" s="3" t="s">
        <v>131</v>
      </c>
      <c r="I34" s="3" t="s">
        <v>132</v>
      </c>
      <c r="J34" s="3" t="s">
        <v>133</v>
      </c>
      <c r="K34" s="3" t="s">
        <v>134</v>
      </c>
      <c r="L34" s="3" t="s">
        <v>135</v>
      </c>
      <c r="M34" s="3" t="s">
        <v>136</v>
      </c>
    </row>
    <row r="35" spans="3:13" ht="12.75" x14ac:dyDescent="0.2">
      <c r="C35" s="3" t="s">
        <v>137</v>
      </c>
      <c r="D35" s="33"/>
      <c r="E35" s="33"/>
      <c r="F35" s="33"/>
      <c r="G35" s="3"/>
      <c r="H35" s="3" t="s">
        <v>138</v>
      </c>
      <c r="I35" s="3" t="s">
        <v>139</v>
      </c>
      <c r="J35" s="3" t="s">
        <v>140</v>
      </c>
      <c r="K35" s="3" t="s">
        <v>141</v>
      </c>
      <c r="L35" s="3" t="s">
        <v>142</v>
      </c>
      <c r="M35" s="3" t="s">
        <v>143</v>
      </c>
    </row>
    <row r="36" spans="3:13" ht="12.75" x14ac:dyDescent="0.2">
      <c r="G36" s="3"/>
    </row>
    <row r="37" spans="3:13" ht="12.75" x14ac:dyDescent="0.2">
      <c r="C37" s="3" t="s">
        <v>144</v>
      </c>
      <c r="D37" s="33"/>
      <c r="E37" s="33"/>
      <c r="F37" s="33"/>
      <c r="G37" s="3"/>
      <c r="H37" s="3" t="s">
        <v>145</v>
      </c>
      <c r="I37" s="3" t="s">
        <v>146</v>
      </c>
      <c r="J37" s="3" t="s">
        <v>147</v>
      </c>
      <c r="K37" s="3" t="s">
        <v>148</v>
      </c>
      <c r="L37" s="3" t="s">
        <v>149</v>
      </c>
      <c r="M37" s="3" t="s">
        <v>150</v>
      </c>
    </row>
    <row r="38" spans="3:13" ht="12.75" x14ac:dyDescent="0.2">
      <c r="C38" s="3" t="s">
        <v>151</v>
      </c>
      <c r="D38" s="33"/>
      <c r="E38" s="33"/>
      <c r="F38" s="33"/>
      <c r="G38" s="3"/>
      <c r="H38" s="3" t="s">
        <v>20</v>
      </c>
      <c r="I38" s="3" t="s">
        <v>20</v>
      </c>
      <c r="J38" s="3" t="s">
        <v>152</v>
      </c>
      <c r="K38" s="3" t="s">
        <v>153</v>
      </c>
      <c r="L38" s="3" t="s">
        <v>154</v>
      </c>
      <c r="M38" s="3" t="s">
        <v>155</v>
      </c>
    </row>
    <row r="39" spans="3:13" ht="12.75" x14ac:dyDescent="0.2">
      <c r="C39" s="3" t="s">
        <v>156</v>
      </c>
      <c r="D39" s="33"/>
      <c r="E39" s="33"/>
      <c r="F39" s="33"/>
      <c r="G39" s="3"/>
      <c r="H39" s="3" t="s">
        <v>157</v>
      </c>
      <c r="I39" s="3" t="s">
        <v>158</v>
      </c>
      <c r="J39" s="3" t="s">
        <v>159</v>
      </c>
      <c r="K39" s="3" t="s">
        <v>160</v>
      </c>
      <c r="L39" s="3" t="s">
        <v>161</v>
      </c>
      <c r="M39" s="3" t="s">
        <v>162</v>
      </c>
    </row>
    <row r="40" spans="3:13" ht="12.75" x14ac:dyDescent="0.2">
      <c r="C40" s="3" t="s">
        <v>163</v>
      </c>
      <c r="D40" s="33"/>
      <c r="E40" s="33"/>
      <c r="F40" s="33"/>
      <c r="G40" s="3"/>
      <c r="H40" s="3" t="s">
        <v>164</v>
      </c>
      <c r="I40" s="3" t="s">
        <v>165</v>
      </c>
      <c r="J40" s="3" t="s">
        <v>166</v>
      </c>
      <c r="K40" s="3" t="s">
        <v>167</v>
      </c>
      <c r="L40" s="3" t="s">
        <v>168</v>
      </c>
      <c r="M40" s="3" t="s">
        <v>169</v>
      </c>
    </row>
    <row r="41" spans="3:13" ht="12.75" x14ac:dyDescent="0.2">
      <c r="G41" s="3"/>
    </row>
    <row r="42" spans="3:13" ht="12.75" x14ac:dyDescent="0.2">
      <c r="C42" s="3" t="s">
        <v>170</v>
      </c>
      <c r="D42" s="33"/>
      <c r="E42" s="33"/>
      <c r="F42" s="33"/>
      <c r="G42" s="3"/>
      <c r="H42" s="3" t="s">
        <v>171</v>
      </c>
      <c r="I42" s="3" t="s">
        <v>172</v>
      </c>
      <c r="J42" s="3" t="s">
        <v>173</v>
      </c>
      <c r="K42" s="3" t="s">
        <v>174</v>
      </c>
      <c r="L42" s="3" t="s">
        <v>20</v>
      </c>
      <c r="M42" s="3" t="s">
        <v>20</v>
      </c>
    </row>
    <row r="43" spans="3:13" ht="12.75" x14ac:dyDescent="0.2">
      <c r="C43" s="3" t="s">
        <v>175</v>
      </c>
      <c r="D43" s="33"/>
      <c r="E43" s="33"/>
      <c r="F43" s="33"/>
      <c r="G43" s="3"/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</row>
    <row r="44" spans="3:13" ht="12.75" x14ac:dyDescent="0.2">
      <c r="C44" s="3" t="s">
        <v>176</v>
      </c>
      <c r="D44" s="33"/>
      <c r="E44" s="33"/>
      <c r="F44" s="33"/>
      <c r="G44" s="3"/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</row>
    <row r="45" spans="3:13" ht="12.75" x14ac:dyDescent="0.2">
      <c r="C45" s="3" t="s">
        <v>177</v>
      </c>
      <c r="D45" s="33"/>
      <c r="E45" s="33"/>
      <c r="F45" s="33"/>
      <c r="G45" s="3"/>
      <c r="H45" s="3" t="s">
        <v>20</v>
      </c>
      <c r="I45" s="3" t="s">
        <v>20</v>
      </c>
      <c r="J45" s="3" t="s">
        <v>20</v>
      </c>
      <c r="K45" s="3" t="s">
        <v>20</v>
      </c>
      <c r="L45" s="3" t="s">
        <v>20</v>
      </c>
      <c r="M45" s="3" t="s">
        <v>20</v>
      </c>
    </row>
    <row r="46" spans="3:13" ht="12.75" x14ac:dyDescent="0.2">
      <c r="C46" s="3" t="s">
        <v>178</v>
      </c>
      <c r="D46" s="33"/>
      <c r="E46" s="33"/>
      <c r="F46" s="33"/>
      <c r="G46" s="3"/>
      <c r="H46" s="3" t="s">
        <v>179</v>
      </c>
      <c r="I46" s="3" t="s">
        <v>180</v>
      </c>
      <c r="J46" s="3" t="s">
        <v>181</v>
      </c>
      <c r="K46" s="3" t="s">
        <v>182</v>
      </c>
      <c r="L46" s="3" t="s">
        <v>183</v>
      </c>
      <c r="M46" s="3" t="s">
        <v>184</v>
      </c>
    </row>
    <row r="47" spans="3:13" ht="12.75" x14ac:dyDescent="0.2">
      <c r="C47" s="3" t="s">
        <v>185</v>
      </c>
      <c r="D47" s="33"/>
      <c r="E47" s="33"/>
      <c r="F47" s="33"/>
      <c r="G47" s="3"/>
      <c r="H47" s="3" t="s">
        <v>186</v>
      </c>
      <c r="I47" s="3" t="s">
        <v>187</v>
      </c>
      <c r="J47" s="3" t="s">
        <v>188</v>
      </c>
      <c r="K47" s="3" t="s">
        <v>189</v>
      </c>
      <c r="L47" s="3" t="s">
        <v>183</v>
      </c>
      <c r="M47" s="3" t="s">
        <v>184</v>
      </c>
    </row>
    <row r="48" spans="3:13" ht="12.75" x14ac:dyDescent="0.2">
      <c r="C48" s="3" t="s">
        <v>190</v>
      </c>
      <c r="D48" s="33"/>
      <c r="E48" s="33"/>
      <c r="F48" s="33"/>
      <c r="G48" s="3"/>
      <c r="H48" s="3" t="s">
        <v>20</v>
      </c>
      <c r="I48" s="3" t="s">
        <v>20</v>
      </c>
      <c r="J48" s="3" t="s">
        <v>20</v>
      </c>
      <c r="K48" s="3" t="s">
        <v>20</v>
      </c>
      <c r="L48" s="3" t="s">
        <v>20</v>
      </c>
      <c r="M48" s="3" t="s">
        <v>20</v>
      </c>
    </row>
    <row r="49" spans="3:13" ht="12.75" x14ac:dyDescent="0.2">
      <c r="C49" s="3" t="s">
        <v>191</v>
      </c>
      <c r="D49" s="33"/>
      <c r="E49" s="33"/>
      <c r="F49" s="33"/>
      <c r="G49" s="3"/>
      <c r="H49" s="3" t="s">
        <v>192</v>
      </c>
      <c r="I49" s="3" t="s">
        <v>193</v>
      </c>
      <c r="J49" s="3" t="s">
        <v>194</v>
      </c>
      <c r="K49" s="3" t="s">
        <v>195</v>
      </c>
      <c r="L49" s="3" t="s">
        <v>196</v>
      </c>
      <c r="M49" s="3" t="s">
        <v>197</v>
      </c>
    </row>
    <row r="50" spans="3:13" ht="12.75" x14ac:dyDescent="0.2">
      <c r="C50" s="3" t="s">
        <v>198</v>
      </c>
      <c r="D50" s="33"/>
      <c r="E50" s="33"/>
      <c r="F50" s="33"/>
      <c r="G50" s="3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199</v>
      </c>
      <c r="D51" s="33"/>
      <c r="E51" s="33"/>
      <c r="F51" s="33"/>
      <c r="G51" s="3"/>
      <c r="H51" s="3" t="s">
        <v>200</v>
      </c>
      <c r="I51" s="3" t="s">
        <v>201</v>
      </c>
      <c r="J51" s="3" t="s">
        <v>202</v>
      </c>
      <c r="K51" s="3" t="s">
        <v>203</v>
      </c>
      <c r="L51" s="3" t="s">
        <v>204</v>
      </c>
      <c r="M51" s="3" t="s">
        <v>205</v>
      </c>
    </row>
    <row r="52" spans="3:13" ht="12.75" x14ac:dyDescent="0.2">
      <c r="G52" s="3"/>
    </row>
    <row r="53" spans="3:13" ht="12.75" x14ac:dyDescent="0.2">
      <c r="C53" s="3" t="s">
        <v>206</v>
      </c>
      <c r="D53" s="33"/>
      <c r="E53" s="33"/>
      <c r="F53" s="33"/>
      <c r="G53" s="3"/>
      <c r="H53" s="3" t="s">
        <v>97</v>
      </c>
      <c r="I53" s="3" t="s">
        <v>98</v>
      </c>
      <c r="J53" s="3" t="s">
        <v>99</v>
      </c>
      <c r="K53" s="3" t="s">
        <v>100</v>
      </c>
      <c r="L53" s="3" t="s">
        <v>101</v>
      </c>
      <c r="M53" s="3" t="s">
        <v>102</v>
      </c>
    </row>
    <row r="54" spans="3:13" ht="12.75" x14ac:dyDescent="0.2">
      <c r="G54" s="3"/>
    </row>
    <row r="55" spans="3:13" ht="12.75" x14ac:dyDescent="0.2">
      <c r="C55" s="3" t="s">
        <v>207</v>
      </c>
      <c r="D55" s="33"/>
      <c r="E55" s="33"/>
      <c r="F55" s="33"/>
      <c r="G55" s="3"/>
      <c r="H55" s="3" t="s">
        <v>21</v>
      </c>
      <c r="I55" s="3" t="s">
        <v>22</v>
      </c>
      <c r="J55" s="3" t="s">
        <v>23</v>
      </c>
      <c r="K55" s="3" t="s">
        <v>24</v>
      </c>
      <c r="L55" s="3" t="s">
        <v>25</v>
      </c>
      <c r="M55" s="3" t="s">
        <v>26</v>
      </c>
    </row>
    <row r="56" spans="3:13" ht="12.75" x14ac:dyDescent="0.2">
      <c r="C56" s="3" t="s">
        <v>208</v>
      </c>
      <c r="D56" s="33"/>
      <c r="E56" s="33"/>
      <c r="F56" s="33"/>
      <c r="G56" s="3" t="s">
        <v>20</v>
      </c>
      <c r="H56" s="3" t="s">
        <v>209</v>
      </c>
      <c r="I56" s="3" t="s">
        <v>210</v>
      </c>
      <c r="J56" s="3" t="s">
        <v>211</v>
      </c>
      <c r="K56" s="3" t="s">
        <v>212</v>
      </c>
      <c r="L56" s="3" t="s">
        <v>213</v>
      </c>
      <c r="M56" s="3" t="s">
        <v>214</v>
      </c>
    </row>
  </sheetData>
  <mergeCells count="2">
    <mergeCell ref="C2:H2"/>
    <mergeCell ref="C6:G6"/>
  </mergeCells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55BC-7E36-4D3F-993F-683320AA1942}">
  <dimension ref="C1:O48"/>
  <sheetViews>
    <sheetView workbookViewId="0">
      <selection activeCell="C32" sqref="C32"/>
    </sheetView>
  </sheetViews>
  <sheetFormatPr defaultColWidth="15" defaultRowHeight="12.75" x14ac:dyDescent="0.2"/>
  <cols>
    <col min="1" max="2" width="2" customWidth="1"/>
    <col min="3" max="3" width="25" customWidth="1"/>
    <col min="4" max="6" width="11.28515625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x14ac:dyDescent="0.2">
      <c r="C3" s="1" t="s">
        <v>1</v>
      </c>
      <c r="D3" s="1"/>
      <c r="E3" s="1"/>
      <c r="F3" s="1"/>
    </row>
    <row r="6" spans="3:15" ht="15" x14ac:dyDescent="0.25">
      <c r="C6" s="38" t="s">
        <v>215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3"/>
      <c r="E8" s="3"/>
      <c r="F8" s="3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33">
        <v>2013</v>
      </c>
      <c r="E10" s="33">
        <v>2014</v>
      </c>
      <c r="F10" s="33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216</v>
      </c>
      <c r="D12" s="3"/>
      <c r="E12" s="3"/>
      <c r="F12" s="3"/>
      <c r="G12" s="3" t="s">
        <v>217</v>
      </c>
      <c r="H12" s="3" t="s">
        <v>218</v>
      </c>
      <c r="I12" s="3" t="s">
        <v>219</v>
      </c>
      <c r="J12" s="3" t="s">
        <v>220</v>
      </c>
      <c r="K12" s="3" t="s">
        <v>221</v>
      </c>
      <c r="L12" s="3" t="s">
        <v>222</v>
      </c>
      <c r="M12" s="3" t="s">
        <v>223</v>
      </c>
    </row>
    <row r="13" spans="3:15" x14ac:dyDescent="0.2">
      <c r="C13" s="3" t="s">
        <v>224</v>
      </c>
      <c r="D13" s="3"/>
      <c r="E13" s="3"/>
      <c r="F13" s="3"/>
      <c r="G13" s="3" t="s">
        <v>225</v>
      </c>
      <c r="H13" s="3" t="s">
        <v>226</v>
      </c>
      <c r="I13" s="3" t="s">
        <v>227</v>
      </c>
      <c r="J13" s="3" t="s">
        <v>228</v>
      </c>
      <c r="K13" s="3" t="s">
        <v>229</v>
      </c>
      <c r="L13" s="3" t="s">
        <v>230</v>
      </c>
      <c r="M13" s="3" t="s">
        <v>231</v>
      </c>
    </row>
    <row r="15" spans="3:15" x14ac:dyDescent="0.2">
      <c r="C15" s="3" t="s">
        <v>232</v>
      </c>
      <c r="D15" s="3"/>
      <c r="E15" s="3"/>
      <c r="F15" s="3"/>
      <c r="G15" s="3" t="s">
        <v>233</v>
      </c>
      <c r="H15" s="3" t="s">
        <v>234</v>
      </c>
      <c r="I15" s="3" t="s">
        <v>235</v>
      </c>
      <c r="J15" s="3" t="s">
        <v>236</v>
      </c>
      <c r="K15" s="3" t="s">
        <v>237</v>
      </c>
      <c r="L15" s="3" t="s">
        <v>238</v>
      </c>
      <c r="M15" s="3" t="s">
        <v>239</v>
      </c>
    </row>
    <row r="16" spans="3:15" x14ac:dyDescent="0.2">
      <c r="C16" s="3" t="s">
        <v>240</v>
      </c>
      <c r="D16" s="3"/>
      <c r="E16" s="3"/>
      <c r="F16" s="3"/>
      <c r="G16" s="3" t="s">
        <v>241</v>
      </c>
      <c r="H16" s="3" t="s">
        <v>242</v>
      </c>
      <c r="I16" s="3" t="s">
        <v>243</v>
      </c>
      <c r="J16" s="3" t="s">
        <v>244</v>
      </c>
      <c r="K16" s="3" t="s">
        <v>245</v>
      </c>
      <c r="L16" s="3" t="s">
        <v>246</v>
      </c>
      <c r="M16" s="3" t="s">
        <v>247</v>
      </c>
    </row>
    <row r="17" spans="3:13" x14ac:dyDescent="0.2">
      <c r="C17" s="3" t="s">
        <v>248</v>
      </c>
      <c r="D17" s="3"/>
      <c r="E17" s="3"/>
      <c r="F17" s="3"/>
      <c r="G17" s="3" t="s">
        <v>249</v>
      </c>
      <c r="H17" s="3" t="s">
        <v>250</v>
      </c>
      <c r="I17" s="3" t="s">
        <v>251</v>
      </c>
      <c r="J17" s="3" t="s">
        <v>252</v>
      </c>
      <c r="K17" s="3" t="s">
        <v>253</v>
      </c>
      <c r="L17" s="3" t="s">
        <v>254</v>
      </c>
      <c r="M17" s="3" t="s">
        <v>255</v>
      </c>
    </row>
    <row r="19" spans="3:13" x14ac:dyDescent="0.2">
      <c r="C19" s="3" t="s">
        <v>256</v>
      </c>
      <c r="D19" s="3"/>
      <c r="E19" s="3"/>
      <c r="F19" s="3"/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257</v>
      </c>
      <c r="D20" s="3"/>
      <c r="E20" s="3"/>
      <c r="F20" s="3"/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258</v>
      </c>
      <c r="D21" s="3"/>
      <c r="E21" s="3"/>
      <c r="F21" s="3"/>
      <c r="G21" s="3" t="s">
        <v>259</v>
      </c>
      <c r="H21" s="3" t="s">
        <v>260</v>
      </c>
      <c r="I21" s="3" t="s">
        <v>261</v>
      </c>
      <c r="J21" s="3" t="s">
        <v>262</v>
      </c>
      <c r="K21" s="3" t="s">
        <v>263</v>
      </c>
      <c r="L21" s="3" t="s">
        <v>264</v>
      </c>
      <c r="M21" s="3" t="s">
        <v>265</v>
      </c>
    </row>
    <row r="22" spans="3:13" x14ac:dyDescent="0.2">
      <c r="C22" s="3" t="s">
        <v>266</v>
      </c>
      <c r="D22" s="3"/>
      <c r="E22" s="3"/>
      <c r="F22" s="3"/>
      <c r="G22" s="3" t="s">
        <v>267</v>
      </c>
      <c r="H22" s="3" t="s">
        <v>268</v>
      </c>
      <c r="I22" s="3" t="s">
        <v>269</v>
      </c>
      <c r="J22" s="3" t="s">
        <v>270</v>
      </c>
      <c r="K22" s="3" t="s">
        <v>271</v>
      </c>
      <c r="L22" s="3" t="s">
        <v>272</v>
      </c>
      <c r="M22" s="3" t="s">
        <v>273</v>
      </c>
    </row>
    <row r="23" spans="3:13" x14ac:dyDescent="0.2">
      <c r="C23" s="3" t="s">
        <v>274</v>
      </c>
      <c r="D23" s="3"/>
      <c r="E23" s="3"/>
      <c r="F23" s="3"/>
      <c r="G23" s="3" t="s">
        <v>275</v>
      </c>
      <c r="H23" s="3" t="s">
        <v>276</v>
      </c>
      <c r="I23" s="3" t="s">
        <v>277</v>
      </c>
      <c r="J23" s="3" t="s">
        <v>278</v>
      </c>
      <c r="K23" s="3" t="s">
        <v>279</v>
      </c>
      <c r="L23" s="3" t="s">
        <v>280</v>
      </c>
      <c r="M23" s="3" t="s">
        <v>281</v>
      </c>
    </row>
    <row r="24" spans="3:13" x14ac:dyDescent="0.2">
      <c r="C24" s="3" t="s">
        <v>282</v>
      </c>
      <c r="D24" s="3"/>
      <c r="E24" s="3"/>
      <c r="F24" s="3"/>
      <c r="G24" s="3" t="s">
        <v>283</v>
      </c>
      <c r="H24" s="3" t="s">
        <v>284</v>
      </c>
      <c r="I24" s="3" t="s">
        <v>285</v>
      </c>
      <c r="J24" s="3" t="s">
        <v>286</v>
      </c>
      <c r="K24" s="3" t="s">
        <v>287</v>
      </c>
      <c r="L24" s="3" t="s">
        <v>288</v>
      </c>
      <c r="M24" s="3" t="s">
        <v>289</v>
      </c>
    </row>
    <row r="26" spans="3:13" x14ac:dyDescent="0.2">
      <c r="C26" s="3" t="s">
        <v>290</v>
      </c>
      <c r="D26" s="3"/>
      <c r="E26" s="3"/>
      <c r="F26" s="3"/>
      <c r="G26" s="3" t="s">
        <v>291</v>
      </c>
      <c r="H26" s="3" t="s">
        <v>292</v>
      </c>
      <c r="I26" s="3" t="s">
        <v>293</v>
      </c>
      <c r="J26" s="3" t="s">
        <v>294</v>
      </c>
      <c r="K26" s="3" t="s">
        <v>295</v>
      </c>
      <c r="L26" s="3" t="s">
        <v>296</v>
      </c>
      <c r="M26" s="3" t="s">
        <v>297</v>
      </c>
    </row>
    <row r="27" spans="3:13" x14ac:dyDescent="0.2">
      <c r="C27" s="3" t="s">
        <v>298</v>
      </c>
      <c r="D27" s="3"/>
      <c r="E27" s="3"/>
      <c r="F27" s="3"/>
      <c r="G27" s="3" t="s">
        <v>299</v>
      </c>
      <c r="H27" s="3" t="s">
        <v>300</v>
      </c>
      <c r="I27" s="3" t="s">
        <v>301</v>
      </c>
      <c r="J27" s="3" t="s">
        <v>302</v>
      </c>
      <c r="K27" s="3" t="s">
        <v>303</v>
      </c>
      <c r="L27" s="3" t="s">
        <v>304</v>
      </c>
      <c r="M27" s="3" t="s">
        <v>305</v>
      </c>
    </row>
    <row r="28" spans="3:13" x14ac:dyDescent="0.2">
      <c r="C28" s="3" t="s">
        <v>306</v>
      </c>
      <c r="D28" s="3"/>
      <c r="E28" s="3"/>
      <c r="F28" s="3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307</v>
      </c>
      <c r="D29" s="3"/>
      <c r="E29" s="3"/>
      <c r="F29" s="3"/>
      <c r="G29" s="3" t="s">
        <v>308</v>
      </c>
      <c r="H29" s="3" t="s">
        <v>309</v>
      </c>
      <c r="I29" s="3" t="s">
        <v>310</v>
      </c>
      <c r="J29" s="3" t="s">
        <v>311</v>
      </c>
      <c r="K29" s="3" t="s">
        <v>312</v>
      </c>
      <c r="L29" s="3" t="s">
        <v>313</v>
      </c>
      <c r="M29" s="3" t="s">
        <v>314</v>
      </c>
    </row>
    <row r="30" spans="3:13" x14ac:dyDescent="0.2">
      <c r="C30" s="3" t="s">
        <v>315</v>
      </c>
      <c r="D30" s="3"/>
      <c r="E30" s="3"/>
      <c r="F30" s="3"/>
      <c r="G30" s="3" t="s">
        <v>316</v>
      </c>
      <c r="H30" s="3" t="s">
        <v>317</v>
      </c>
      <c r="I30" s="3" t="s">
        <v>318</v>
      </c>
      <c r="J30" s="3" t="s">
        <v>319</v>
      </c>
      <c r="K30" s="3" t="s">
        <v>320</v>
      </c>
      <c r="L30" s="3" t="s">
        <v>321</v>
      </c>
      <c r="M30" s="3" t="s">
        <v>322</v>
      </c>
    </row>
    <row r="32" spans="3:13" x14ac:dyDescent="0.2">
      <c r="C32" s="3" t="s">
        <v>323</v>
      </c>
      <c r="D32" s="3"/>
      <c r="E32" s="3"/>
      <c r="F32" s="3"/>
      <c r="G32" s="3" t="s">
        <v>324</v>
      </c>
      <c r="H32" s="3" t="s">
        <v>325</v>
      </c>
      <c r="I32" s="3" t="s">
        <v>326</v>
      </c>
      <c r="J32" s="3" t="s">
        <v>327</v>
      </c>
      <c r="K32" s="3" t="s">
        <v>328</v>
      </c>
      <c r="L32" s="3" t="s">
        <v>329</v>
      </c>
      <c r="M32" s="3" t="s">
        <v>330</v>
      </c>
    </row>
    <row r="33" spans="3:13" x14ac:dyDescent="0.2">
      <c r="C33" s="3" t="s">
        <v>331</v>
      </c>
      <c r="D33" s="3"/>
      <c r="E33" s="3"/>
      <c r="F33" s="3"/>
      <c r="G33" s="3" t="s">
        <v>332</v>
      </c>
      <c r="H33" s="3" t="s">
        <v>333</v>
      </c>
      <c r="I33" s="3" t="s">
        <v>334</v>
      </c>
      <c r="J33" s="3" t="s">
        <v>335</v>
      </c>
      <c r="K33" s="3" t="s">
        <v>336</v>
      </c>
      <c r="L33" s="3" t="s">
        <v>337</v>
      </c>
      <c r="M33" s="3" t="s">
        <v>338</v>
      </c>
    </row>
    <row r="35" spans="3:13" x14ac:dyDescent="0.2">
      <c r="C35" s="3" t="s">
        <v>339</v>
      </c>
      <c r="D35" s="3"/>
      <c r="E35" s="3"/>
      <c r="F35" s="3"/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340</v>
      </c>
      <c r="D36" s="3"/>
      <c r="E36" s="3"/>
      <c r="F36" s="3"/>
      <c r="G36" s="3" t="s">
        <v>332</v>
      </c>
      <c r="H36" s="3" t="s">
        <v>333</v>
      </c>
      <c r="I36" s="3" t="s">
        <v>334</v>
      </c>
      <c r="J36" s="3" t="s">
        <v>335</v>
      </c>
      <c r="K36" s="3" t="s">
        <v>336</v>
      </c>
      <c r="L36" s="3" t="s">
        <v>337</v>
      </c>
      <c r="M36" s="3" t="s">
        <v>338</v>
      </c>
    </row>
    <row r="38" spans="3:13" x14ac:dyDescent="0.2">
      <c r="C38" s="3" t="s">
        <v>341</v>
      </c>
      <c r="D38" s="3"/>
      <c r="E38" s="3"/>
      <c r="F38" s="3"/>
      <c r="G38" s="3" t="s">
        <v>3</v>
      </c>
      <c r="H38" s="3" t="s">
        <v>3</v>
      </c>
      <c r="I38" s="3" t="s">
        <v>3</v>
      </c>
      <c r="J38" s="3" t="s">
        <v>3</v>
      </c>
      <c r="K38" s="3">
        <v>-9.6300000000000008</v>
      </c>
      <c r="L38" s="3">
        <v>3.31</v>
      </c>
      <c r="M38" s="3">
        <v>5.62</v>
      </c>
    </row>
    <row r="39" spans="3:13" x14ac:dyDescent="0.2">
      <c r="C39" s="3" t="s">
        <v>342</v>
      </c>
      <c r="D39" s="3"/>
      <c r="E39" s="3"/>
      <c r="F39" s="3"/>
      <c r="G39" s="3" t="s">
        <v>3</v>
      </c>
      <c r="H39" s="3" t="s">
        <v>3</v>
      </c>
      <c r="I39" s="3" t="s">
        <v>3</v>
      </c>
      <c r="J39" s="3" t="s">
        <v>3</v>
      </c>
      <c r="K39" s="3">
        <v>-9.6300000000000008</v>
      </c>
      <c r="L39" s="3">
        <v>3.31</v>
      </c>
      <c r="M39" s="3">
        <v>5.62</v>
      </c>
    </row>
    <row r="40" spans="3:13" x14ac:dyDescent="0.2">
      <c r="C40" s="3" t="s">
        <v>343</v>
      </c>
      <c r="D40" s="3"/>
      <c r="E40" s="3"/>
      <c r="F40" s="3"/>
      <c r="G40" s="3" t="s">
        <v>3</v>
      </c>
      <c r="H40" s="3" t="s">
        <v>3</v>
      </c>
      <c r="I40" s="3" t="s">
        <v>3</v>
      </c>
      <c r="J40" s="3" t="s">
        <v>3</v>
      </c>
      <c r="K40" s="3" t="s">
        <v>344</v>
      </c>
      <c r="L40" s="3" t="s">
        <v>345</v>
      </c>
      <c r="M40" s="3" t="s">
        <v>346</v>
      </c>
    </row>
    <row r="41" spans="3:13" x14ac:dyDescent="0.2">
      <c r="C41" s="3" t="s">
        <v>347</v>
      </c>
      <c r="D41" s="3"/>
      <c r="E41" s="3"/>
      <c r="F41" s="3"/>
      <c r="G41" s="3" t="s">
        <v>3</v>
      </c>
      <c r="H41" s="3" t="s">
        <v>3</v>
      </c>
      <c r="I41" s="3" t="s">
        <v>3</v>
      </c>
      <c r="J41" s="3" t="s">
        <v>3</v>
      </c>
      <c r="K41" s="3" t="s">
        <v>344</v>
      </c>
      <c r="L41" s="3" t="s">
        <v>345</v>
      </c>
      <c r="M41" s="3" t="s">
        <v>346</v>
      </c>
    </row>
    <row r="43" spans="3:13" x14ac:dyDescent="0.2">
      <c r="C43" s="3" t="s">
        <v>348</v>
      </c>
      <c r="D43" s="3"/>
      <c r="E43" s="3"/>
      <c r="F43" s="3"/>
      <c r="G43" s="3" t="s">
        <v>349</v>
      </c>
      <c r="H43" s="3" t="s">
        <v>350</v>
      </c>
      <c r="I43" s="3" t="s">
        <v>351</v>
      </c>
      <c r="J43" s="3" t="s">
        <v>352</v>
      </c>
      <c r="K43" s="3" t="s">
        <v>353</v>
      </c>
      <c r="L43" s="3" t="s">
        <v>354</v>
      </c>
      <c r="M43" s="3" t="s">
        <v>355</v>
      </c>
    </row>
    <row r="44" spans="3:13" x14ac:dyDescent="0.2">
      <c r="C44" s="3" t="s">
        <v>356</v>
      </c>
      <c r="D44" s="3"/>
      <c r="E44" s="3"/>
      <c r="F44" s="3"/>
      <c r="G44" s="3" t="s">
        <v>357</v>
      </c>
      <c r="H44" s="3" t="s">
        <v>358</v>
      </c>
      <c r="I44" s="3" t="s">
        <v>359</v>
      </c>
      <c r="J44" s="3" t="s">
        <v>360</v>
      </c>
      <c r="K44" s="3" t="s">
        <v>361</v>
      </c>
      <c r="L44" s="3" t="s">
        <v>362</v>
      </c>
      <c r="M44" s="3" t="s">
        <v>363</v>
      </c>
    </row>
    <row r="46" spans="3:13" x14ac:dyDescent="0.2">
      <c r="C46" s="3" t="s">
        <v>364</v>
      </c>
      <c r="D46" s="3"/>
      <c r="E46" s="3"/>
      <c r="F46" s="3"/>
      <c r="G46" s="3" t="s">
        <v>217</v>
      </c>
      <c r="H46" s="3" t="s">
        <v>218</v>
      </c>
      <c r="I46" s="3" t="s">
        <v>219</v>
      </c>
      <c r="J46" s="3" t="s">
        <v>220</v>
      </c>
      <c r="K46" s="3" t="s">
        <v>221</v>
      </c>
      <c r="L46" s="3" t="s">
        <v>222</v>
      </c>
      <c r="M46" s="3" t="s">
        <v>223</v>
      </c>
    </row>
    <row r="47" spans="3:13" x14ac:dyDescent="0.2">
      <c r="C47" s="3" t="s">
        <v>365</v>
      </c>
      <c r="D47" s="3"/>
      <c r="E47" s="3"/>
      <c r="F47" s="3"/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366</v>
      </c>
      <c r="D48" s="3"/>
      <c r="E48" s="3"/>
      <c r="F48" s="3"/>
      <c r="G48" s="3" t="s">
        <v>357</v>
      </c>
      <c r="H48" s="3" t="s">
        <v>358</v>
      </c>
      <c r="I48" s="3" t="s">
        <v>359</v>
      </c>
      <c r="J48" s="3" t="s">
        <v>360</v>
      </c>
      <c r="K48" s="3" t="s">
        <v>361</v>
      </c>
      <c r="L48" s="3" t="s">
        <v>362</v>
      </c>
      <c r="M48" s="3" t="s">
        <v>363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1CC9-EC9A-4D4F-9EC4-B3BA0BB98E0F}">
  <dimension ref="C1:O41"/>
  <sheetViews>
    <sheetView workbookViewId="0">
      <selection activeCell="N12" sqref="N12"/>
    </sheetView>
  </sheetViews>
  <sheetFormatPr defaultColWidth="15" defaultRowHeight="12.75" x14ac:dyDescent="0.2"/>
  <cols>
    <col min="1" max="2" width="2" customWidth="1"/>
    <col min="3" max="3" width="31.7109375" customWidth="1"/>
    <col min="4" max="6" width="9.140625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x14ac:dyDescent="0.2">
      <c r="C3" s="1" t="s">
        <v>1</v>
      </c>
      <c r="D3" s="1"/>
      <c r="E3" s="1"/>
      <c r="F3" s="1"/>
    </row>
    <row r="6" spans="3:15" ht="15" x14ac:dyDescent="0.25">
      <c r="C6" s="38" t="s">
        <v>367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3"/>
      <c r="E8" s="3"/>
      <c r="F8" s="3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33">
        <v>2013</v>
      </c>
      <c r="E10" s="33">
        <v>2014</v>
      </c>
      <c r="F10" s="33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331</v>
      </c>
      <c r="D12" s="3"/>
      <c r="E12" s="3"/>
      <c r="F12" s="3"/>
      <c r="G12" s="3" t="s">
        <v>332</v>
      </c>
      <c r="H12" s="3" t="s">
        <v>333</v>
      </c>
      <c r="I12" s="3" t="s">
        <v>334</v>
      </c>
      <c r="J12" s="3" t="s">
        <v>335</v>
      </c>
      <c r="K12" s="3" t="s">
        <v>336</v>
      </c>
      <c r="L12" s="3" t="s">
        <v>337</v>
      </c>
      <c r="M12" s="3" t="s">
        <v>338</v>
      </c>
    </row>
    <row r="13" spans="3:15" x14ac:dyDescent="0.2">
      <c r="C13" s="3" t="s">
        <v>368</v>
      </c>
      <c r="D13" s="3"/>
      <c r="E13" s="3"/>
      <c r="F13" s="3"/>
      <c r="G13" s="3" t="s">
        <v>369</v>
      </c>
      <c r="H13" s="3" t="s">
        <v>370</v>
      </c>
      <c r="I13" s="3" t="s">
        <v>371</v>
      </c>
      <c r="J13" s="3" t="s">
        <v>372</v>
      </c>
      <c r="K13" s="3" t="s">
        <v>373</v>
      </c>
      <c r="L13" s="3" t="s">
        <v>374</v>
      </c>
      <c r="M13" s="3" t="s">
        <v>375</v>
      </c>
    </row>
    <row r="14" spans="3:15" x14ac:dyDescent="0.2">
      <c r="C14" s="3" t="s">
        <v>376</v>
      </c>
      <c r="D14" s="3"/>
      <c r="E14" s="3"/>
      <c r="F14" s="3"/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5" x14ac:dyDescent="0.2">
      <c r="C15" s="3" t="s">
        <v>377</v>
      </c>
      <c r="D15" s="3"/>
      <c r="E15" s="3"/>
      <c r="F15" s="3"/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5" x14ac:dyDescent="0.2">
      <c r="C16" s="3" t="s">
        <v>378</v>
      </c>
      <c r="D16" s="3"/>
      <c r="E16" s="3"/>
      <c r="F16" s="3"/>
      <c r="G16" s="3" t="s">
        <v>379</v>
      </c>
      <c r="H16" s="3" t="s">
        <v>380</v>
      </c>
      <c r="I16" s="3" t="s">
        <v>381</v>
      </c>
      <c r="J16" s="3" t="s">
        <v>382</v>
      </c>
      <c r="K16" s="3" t="s">
        <v>383</v>
      </c>
      <c r="L16" s="3" t="s">
        <v>384</v>
      </c>
      <c r="M16" s="3" t="s">
        <v>385</v>
      </c>
    </row>
    <row r="17" spans="3:13" x14ac:dyDescent="0.2">
      <c r="C17" s="3" t="s">
        <v>386</v>
      </c>
      <c r="D17" s="3"/>
      <c r="E17" s="3"/>
      <c r="F17" s="3"/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387</v>
      </c>
      <c r="D18" s="3"/>
      <c r="E18" s="3"/>
      <c r="F18" s="3"/>
      <c r="G18" s="3" t="s">
        <v>388</v>
      </c>
      <c r="H18" s="3" t="s">
        <v>389</v>
      </c>
      <c r="I18" s="3" t="s">
        <v>390</v>
      </c>
      <c r="J18" s="3" t="s">
        <v>391</v>
      </c>
      <c r="K18" s="3" t="s">
        <v>392</v>
      </c>
      <c r="L18" s="3" t="s">
        <v>393</v>
      </c>
      <c r="M18" s="3" t="s">
        <v>394</v>
      </c>
    </row>
    <row r="19" spans="3:13" x14ac:dyDescent="0.2">
      <c r="C19" s="3" t="s">
        <v>395</v>
      </c>
      <c r="D19" s="3"/>
      <c r="E19" s="3"/>
      <c r="F19" s="3"/>
      <c r="G19" s="3" t="s">
        <v>396</v>
      </c>
      <c r="H19" s="3" t="s">
        <v>397</v>
      </c>
      <c r="I19" s="3" t="s">
        <v>398</v>
      </c>
      <c r="J19" s="3" t="s">
        <v>399</v>
      </c>
      <c r="K19" s="3" t="s">
        <v>400</v>
      </c>
      <c r="L19" s="3" t="s">
        <v>401</v>
      </c>
      <c r="M19" s="3" t="s">
        <v>402</v>
      </c>
    </row>
    <row r="20" spans="3:13" x14ac:dyDescent="0.2">
      <c r="C20" s="3" t="s">
        <v>403</v>
      </c>
      <c r="D20" s="3"/>
      <c r="E20" s="3"/>
      <c r="F20" s="3"/>
      <c r="G20" s="3" t="s">
        <v>404</v>
      </c>
      <c r="H20" s="3" t="s">
        <v>405</v>
      </c>
      <c r="I20" s="3" t="s">
        <v>406</v>
      </c>
      <c r="J20" s="3" t="s">
        <v>407</v>
      </c>
      <c r="K20" s="3" t="s">
        <v>408</v>
      </c>
      <c r="L20" s="3" t="s">
        <v>409</v>
      </c>
      <c r="M20" s="3" t="s">
        <v>410</v>
      </c>
    </row>
    <row r="22" spans="3:13" x14ac:dyDescent="0.2">
      <c r="C22" s="3" t="s">
        <v>411</v>
      </c>
      <c r="D22" s="3"/>
      <c r="E22" s="3"/>
      <c r="F22" s="3"/>
      <c r="G22" s="3" t="s">
        <v>396</v>
      </c>
      <c r="H22" s="3" t="s">
        <v>412</v>
      </c>
      <c r="I22" s="3" t="s">
        <v>413</v>
      </c>
      <c r="J22" s="3" t="s">
        <v>414</v>
      </c>
      <c r="K22" s="3" t="s">
        <v>415</v>
      </c>
      <c r="L22" s="3" t="s">
        <v>416</v>
      </c>
      <c r="M22" s="3" t="s">
        <v>417</v>
      </c>
    </row>
    <row r="23" spans="3:13" x14ac:dyDescent="0.2">
      <c r="C23" s="3" t="s">
        <v>418</v>
      </c>
      <c r="D23" s="3"/>
      <c r="E23" s="3"/>
      <c r="F23" s="3"/>
      <c r="G23" s="3" t="s">
        <v>419</v>
      </c>
      <c r="H23" s="3" t="s">
        <v>3</v>
      </c>
      <c r="I23" s="3" t="s">
        <v>420</v>
      </c>
      <c r="J23" s="3" t="s">
        <v>421</v>
      </c>
      <c r="K23" s="3" t="s">
        <v>422</v>
      </c>
      <c r="L23" s="3" t="s">
        <v>423</v>
      </c>
      <c r="M23" s="3" t="s">
        <v>424</v>
      </c>
    </row>
    <row r="24" spans="3:13" x14ac:dyDescent="0.2">
      <c r="C24" s="3" t="s">
        <v>425</v>
      </c>
      <c r="D24" s="3"/>
      <c r="E24" s="3"/>
      <c r="F24" s="3"/>
      <c r="G24" s="3" t="s">
        <v>426</v>
      </c>
      <c r="H24" s="3" t="s">
        <v>427</v>
      </c>
      <c r="I24" s="3" t="s">
        <v>428</v>
      </c>
      <c r="J24" s="3" t="s">
        <v>429</v>
      </c>
      <c r="K24" s="3" t="s">
        <v>430</v>
      </c>
      <c r="L24" s="3" t="s">
        <v>431</v>
      </c>
      <c r="M24" s="3" t="s">
        <v>432</v>
      </c>
    </row>
    <row r="25" spans="3:13" x14ac:dyDescent="0.2">
      <c r="C25" s="3" t="s">
        <v>433</v>
      </c>
      <c r="D25" s="3"/>
      <c r="E25" s="3"/>
      <c r="F25" s="3"/>
      <c r="G25" s="3" t="s">
        <v>434</v>
      </c>
      <c r="H25" s="3" t="s">
        <v>435</v>
      </c>
      <c r="I25" s="3" t="s">
        <v>436</v>
      </c>
      <c r="J25" s="3" t="s">
        <v>437</v>
      </c>
      <c r="K25" s="3" t="s">
        <v>438</v>
      </c>
      <c r="L25" s="3" t="s">
        <v>439</v>
      </c>
      <c r="M25" s="3" t="s">
        <v>440</v>
      </c>
    </row>
    <row r="27" spans="3:13" x14ac:dyDescent="0.2">
      <c r="C27" s="3" t="s">
        <v>441</v>
      </c>
      <c r="D27" s="3"/>
      <c r="E27" s="3"/>
      <c r="F27" s="3"/>
      <c r="G27" s="3" t="s">
        <v>3</v>
      </c>
      <c r="H27" s="3" t="s">
        <v>442</v>
      </c>
      <c r="I27" s="3" t="s">
        <v>443</v>
      </c>
      <c r="J27" s="3" t="s">
        <v>444</v>
      </c>
      <c r="K27" s="3" t="s">
        <v>445</v>
      </c>
      <c r="L27" s="3" t="s">
        <v>3</v>
      </c>
      <c r="M27" s="3" t="s">
        <v>446</v>
      </c>
    </row>
    <row r="28" spans="3:13" x14ac:dyDescent="0.2">
      <c r="C28" s="3" t="s">
        <v>447</v>
      </c>
      <c r="D28" s="3"/>
      <c r="E28" s="3"/>
      <c r="F28" s="3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448</v>
      </c>
      <c r="D29" s="3"/>
      <c r="E29" s="3"/>
      <c r="F29" s="3"/>
      <c r="G29" s="3" t="s">
        <v>449</v>
      </c>
      <c r="H29" s="3" t="s">
        <v>450</v>
      </c>
      <c r="I29" s="3" t="s">
        <v>451</v>
      </c>
      <c r="J29" s="3" t="s">
        <v>452</v>
      </c>
      <c r="K29" s="3" t="s">
        <v>453</v>
      </c>
      <c r="L29" s="3" t="s">
        <v>454</v>
      </c>
      <c r="M29" s="3" t="s">
        <v>455</v>
      </c>
    </row>
    <row r="30" spans="3:13" x14ac:dyDescent="0.2">
      <c r="C30" s="3" t="s">
        <v>456</v>
      </c>
      <c r="D30" s="3"/>
      <c r="E30" s="3"/>
      <c r="F30" s="3"/>
      <c r="G30" s="3" t="s">
        <v>457</v>
      </c>
      <c r="H30" s="3" t="s">
        <v>458</v>
      </c>
      <c r="I30" s="3" t="s">
        <v>459</v>
      </c>
      <c r="J30" s="3" t="s">
        <v>460</v>
      </c>
      <c r="K30" s="3" t="s">
        <v>461</v>
      </c>
      <c r="L30" s="3" t="s">
        <v>462</v>
      </c>
      <c r="M30" s="3" t="s">
        <v>463</v>
      </c>
    </row>
    <row r="31" spans="3:13" x14ac:dyDescent="0.2">
      <c r="C31" s="3" t="s">
        <v>464</v>
      </c>
      <c r="D31" s="3"/>
      <c r="E31" s="3"/>
      <c r="F31" s="3"/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465</v>
      </c>
      <c r="D32" s="3"/>
      <c r="E32" s="3"/>
      <c r="F32" s="3"/>
      <c r="G32" s="3" t="s">
        <v>466</v>
      </c>
      <c r="H32" s="3" t="s">
        <v>467</v>
      </c>
      <c r="I32" s="3" t="s">
        <v>468</v>
      </c>
      <c r="J32" s="3" t="s">
        <v>469</v>
      </c>
      <c r="K32" s="3" t="s">
        <v>470</v>
      </c>
      <c r="L32" s="3" t="s">
        <v>471</v>
      </c>
      <c r="M32" s="3" t="s">
        <v>472</v>
      </c>
    </row>
    <row r="33" spans="3:13" x14ac:dyDescent="0.2">
      <c r="C33" s="3" t="s">
        <v>473</v>
      </c>
      <c r="D33" s="3"/>
      <c r="E33" s="3"/>
      <c r="F33" s="3"/>
      <c r="G33" s="3" t="s">
        <v>474</v>
      </c>
      <c r="H33" s="3" t="s">
        <v>475</v>
      </c>
      <c r="I33" s="3" t="s">
        <v>476</v>
      </c>
      <c r="J33" s="3" t="s">
        <v>477</v>
      </c>
      <c r="K33" s="3" t="s">
        <v>478</v>
      </c>
      <c r="L33" s="3" t="s">
        <v>479</v>
      </c>
      <c r="M33" s="3" t="s">
        <v>480</v>
      </c>
    </row>
    <row r="35" spans="3:13" x14ac:dyDescent="0.2">
      <c r="C35" s="3" t="s">
        <v>481</v>
      </c>
      <c r="D35" s="3"/>
      <c r="E35" s="3"/>
      <c r="F35" s="3"/>
      <c r="G35" s="3" t="s">
        <v>3</v>
      </c>
      <c r="H35" s="3" t="s">
        <v>482</v>
      </c>
      <c r="I35" s="3" t="s">
        <v>483</v>
      </c>
      <c r="J35" s="3" t="s">
        <v>484</v>
      </c>
      <c r="K35" s="3" t="s">
        <v>23</v>
      </c>
      <c r="L35" s="3" t="s">
        <v>485</v>
      </c>
      <c r="M35" s="3" t="s">
        <v>25</v>
      </c>
    </row>
    <row r="36" spans="3:13" x14ac:dyDescent="0.2">
      <c r="C36" s="3" t="s">
        <v>486</v>
      </c>
      <c r="D36" s="3"/>
      <c r="E36" s="3"/>
      <c r="F36" s="3"/>
      <c r="G36" s="3" t="s">
        <v>487</v>
      </c>
      <c r="H36" s="3" t="s">
        <v>3</v>
      </c>
      <c r="I36" s="3" t="s">
        <v>488</v>
      </c>
      <c r="J36" s="3" t="s">
        <v>489</v>
      </c>
      <c r="K36" s="3" t="s">
        <v>490</v>
      </c>
      <c r="L36" s="3" t="s">
        <v>491</v>
      </c>
      <c r="M36" s="3" t="s">
        <v>492</v>
      </c>
    </row>
    <row r="37" spans="3:13" x14ac:dyDescent="0.2">
      <c r="C37" s="3" t="s">
        <v>493</v>
      </c>
      <c r="D37" s="3"/>
      <c r="E37" s="3"/>
      <c r="F37" s="3"/>
      <c r="G37" s="3" t="s">
        <v>3</v>
      </c>
      <c r="H37" s="3" t="s">
        <v>494</v>
      </c>
      <c r="I37" s="3" t="s">
        <v>495</v>
      </c>
      <c r="J37" s="3" t="s">
        <v>496</v>
      </c>
      <c r="K37" s="3" t="s">
        <v>497</v>
      </c>
      <c r="L37" s="3" t="s">
        <v>498</v>
      </c>
      <c r="M37" s="3" t="s">
        <v>499</v>
      </c>
    </row>
    <row r="38" spans="3:13" x14ac:dyDescent="0.2">
      <c r="C38" s="3" t="s">
        <v>500</v>
      </c>
      <c r="D38" s="3"/>
      <c r="E38" s="3"/>
      <c r="F38" s="3"/>
      <c r="G38" s="3" t="s">
        <v>482</v>
      </c>
      <c r="H38" s="3" t="s">
        <v>483</v>
      </c>
      <c r="I38" s="3" t="s">
        <v>484</v>
      </c>
      <c r="J38" s="3" t="s">
        <v>23</v>
      </c>
      <c r="K38" s="3" t="s">
        <v>485</v>
      </c>
      <c r="L38" s="3" t="s">
        <v>25</v>
      </c>
      <c r="M38" s="3" t="s">
        <v>26</v>
      </c>
    </row>
    <row r="40" spans="3:13" x14ac:dyDescent="0.2">
      <c r="C40" s="3" t="s">
        <v>501</v>
      </c>
      <c r="D40" s="3"/>
      <c r="E40" s="3"/>
      <c r="F40" s="3"/>
      <c r="G40" s="3" t="s">
        <v>502</v>
      </c>
      <c r="H40" s="3" t="s">
        <v>503</v>
      </c>
      <c r="I40" s="3" t="s">
        <v>504</v>
      </c>
      <c r="J40" s="3" t="s">
        <v>505</v>
      </c>
      <c r="K40" s="3" t="s">
        <v>506</v>
      </c>
      <c r="L40" s="3" t="s">
        <v>507</v>
      </c>
      <c r="M40" s="3" t="s">
        <v>508</v>
      </c>
    </row>
    <row r="41" spans="3:13" x14ac:dyDescent="0.2">
      <c r="C41" s="3" t="s">
        <v>509</v>
      </c>
      <c r="D41" s="3"/>
      <c r="E41" s="3"/>
      <c r="F41" s="3"/>
      <c r="G41" s="3" t="s">
        <v>510</v>
      </c>
      <c r="H41" s="3" t="s">
        <v>511</v>
      </c>
      <c r="I41" s="3" t="s">
        <v>512</v>
      </c>
      <c r="J41" s="3" t="s">
        <v>513</v>
      </c>
      <c r="K41" s="3" t="s">
        <v>514</v>
      </c>
      <c r="L41" s="3" t="s">
        <v>515</v>
      </c>
      <c r="M41" s="3" t="s">
        <v>516</v>
      </c>
    </row>
  </sheetData>
  <mergeCells count="2">
    <mergeCell ref="C2:H2"/>
    <mergeCell ref="C6:G6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6402-3B52-4BB4-A694-EF01B418A03F}">
  <dimension ref="C1:O32"/>
  <sheetViews>
    <sheetView workbookViewId="0">
      <selection activeCell="H32" sqref="H32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3.140625" style="3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ht="12.75" x14ac:dyDescent="0.2">
      <c r="C3" s="1" t="s">
        <v>1</v>
      </c>
      <c r="D3" s="35"/>
      <c r="E3" s="35"/>
      <c r="F3" s="35"/>
    </row>
    <row r="4" spans="3:15" ht="12.75" x14ac:dyDescent="0.2"/>
    <row r="5" spans="3:15" ht="12.75" x14ac:dyDescent="0.2"/>
    <row r="6" spans="3:15" x14ac:dyDescent="0.25">
      <c r="C6" s="38" t="s">
        <v>517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33"/>
      <c r="E8" s="33"/>
      <c r="F8" s="33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33">
        <v>2013</v>
      </c>
      <c r="E10" s="33">
        <v>2014</v>
      </c>
      <c r="F10" s="33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518</v>
      </c>
      <c r="D12" s="33"/>
      <c r="E12" s="33"/>
      <c r="F12" s="33"/>
      <c r="G12" s="3" t="s">
        <v>3</v>
      </c>
      <c r="H12" s="3" t="s">
        <v>3</v>
      </c>
      <c r="I12" s="3" t="s">
        <v>3</v>
      </c>
      <c r="J12" s="3" t="s">
        <v>3</v>
      </c>
      <c r="K12" s="3">
        <v>74.260000000000005</v>
      </c>
      <c r="L12" s="3">
        <v>46.55</v>
      </c>
      <c r="M12" s="3">
        <v>37.270000000000003</v>
      </c>
    </row>
    <row r="13" spans="3:15" ht="12.75" x14ac:dyDescent="0.2">
      <c r="C13" s="3" t="s">
        <v>519</v>
      </c>
      <c r="D13" s="33"/>
      <c r="E13" s="33"/>
      <c r="F13" s="33"/>
      <c r="G13" s="3" t="s">
        <v>3</v>
      </c>
      <c r="H13" s="3" t="s">
        <v>3</v>
      </c>
      <c r="I13" s="3" t="s">
        <v>3</v>
      </c>
      <c r="J13" s="3" t="s">
        <v>3</v>
      </c>
      <c r="K13" s="3" t="s">
        <v>520</v>
      </c>
      <c r="L13" s="3" t="s">
        <v>521</v>
      </c>
      <c r="M13" s="3" t="s">
        <v>522</v>
      </c>
    </row>
    <row r="14" spans="3:15" ht="12.75" x14ac:dyDescent="0.2"/>
    <row r="15" spans="3:15" ht="12.75" x14ac:dyDescent="0.2">
      <c r="C15" s="3" t="s">
        <v>523</v>
      </c>
      <c r="D15" s="33"/>
      <c r="E15" s="33"/>
      <c r="F15" s="33"/>
      <c r="G15" s="3" t="s">
        <v>3</v>
      </c>
      <c r="H15" s="3" t="s">
        <v>3</v>
      </c>
      <c r="I15" s="3" t="s">
        <v>3</v>
      </c>
      <c r="J15" s="3" t="s">
        <v>3</v>
      </c>
      <c r="K15" s="3" t="s">
        <v>524</v>
      </c>
      <c r="L15" s="3" t="s">
        <v>525</v>
      </c>
      <c r="M15" s="3" t="s">
        <v>526</v>
      </c>
    </row>
    <row r="16" spans="3:15" ht="12.75" x14ac:dyDescent="0.2">
      <c r="C16" s="3" t="s">
        <v>527</v>
      </c>
      <c r="D16" s="33"/>
      <c r="E16" s="33"/>
      <c r="F16" s="33"/>
      <c r="G16" s="3" t="s">
        <v>528</v>
      </c>
      <c r="H16" s="3" t="s">
        <v>528</v>
      </c>
      <c r="I16" s="3" t="s">
        <v>528</v>
      </c>
      <c r="J16" s="3" t="s">
        <v>528</v>
      </c>
      <c r="K16" s="3" t="s">
        <v>529</v>
      </c>
      <c r="L16" s="3" t="s">
        <v>530</v>
      </c>
      <c r="M16" s="3" t="s">
        <v>531</v>
      </c>
    </row>
    <row r="17" spans="3:13" ht="12.75" x14ac:dyDescent="0.2">
      <c r="C17" s="3" t="s">
        <v>532</v>
      </c>
      <c r="D17" s="33"/>
      <c r="E17" s="33"/>
      <c r="F17" s="33"/>
      <c r="G17" s="3" t="s">
        <v>528</v>
      </c>
      <c r="H17" s="3" t="s">
        <v>528</v>
      </c>
      <c r="I17" s="3" t="s">
        <v>528</v>
      </c>
      <c r="J17" s="3" t="s">
        <v>528</v>
      </c>
      <c r="K17" s="3" t="s">
        <v>533</v>
      </c>
      <c r="L17" s="3" t="s">
        <v>534</v>
      </c>
      <c r="M17" s="3" t="s">
        <v>535</v>
      </c>
    </row>
    <row r="18" spans="3:13" ht="12.75" x14ac:dyDescent="0.2">
      <c r="C18" s="3" t="s">
        <v>536</v>
      </c>
      <c r="D18" s="33"/>
      <c r="E18" s="33"/>
      <c r="F18" s="33"/>
      <c r="G18" s="3" t="s">
        <v>528</v>
      </c>
      <c r="H18" s="3" t="s">
        <v>528</v>
      </c>
      <c r="I18" s="3" t="s">
        <v>528</v>
      </c>
      <c r="J18" s="3" t="s">
        <v>528</v>
      </c>
      <c r="K18" s="3" t="s">
        <v>537</v>
      </c>
      <c r="L18" s="3" t="s">
        <v>538</v>
      </c>
      <c r="M18" s="3" t="s">
        <v>539</v>
      </c>
    </row>
    <row r="19" spans="3:13" ht="12.75" x14ac:dyDescent="0.2">
      <c r="C19" s="3" t="s">
        <v>540</v>
      </c>
      <c r="D19" s="33"/>
      <c r="E19" s="33"/>
      <c r="F19" s="33"/>
      <c r="G19" s="3" t="s">
        <v>528</v>
      </c>
      <c r="H19" s="3" t="s">
        <v>528</v>
      </c>
      <c r="I19" s="3" t="s">
        <v>528</v>
      </c>
      <c r="J19" s="3" t="s">
        <v>528</v>
      </c>
      <c r="K19" s="3" t="s">
        <v>541</v>
      </c>
      <c r="L19" s="3" t="s">
        <v>542</v>
      </c>
      <c r="M19" s="3" t="s">
        <v>543</v>
      </c>
    </row>
    <row r="20" spans="3:13" ht="12.75" x14ac:dyDescent="0.2">
      <c r="C20" s="3" t="s">
        <v>544</v>
      </c>
      <c r="D20" s="33"/>
      <c r="E20" s="33"/>
      <c r="F20" s="33"/>
      <c r="G20" s="3" t="s">
        <v>225</v>
      </c>
      <c r="H20" s="3" t="s">
        <v>225</v>
      </c>
      <c r="I20" s="3" t="s">
        <v>225</v>
      </c>
      <c r="J20" s="3" t="s">
        <v>225</v>
      </c>
      <c r="K20" s="3" t="s">
        <v>545</v>
      </c>
      <c r="L20" s="3" t="s">
        <v>546</v>
      </c>
      <c r="M20" s="3" t="s">
        <v>547</v>
      </c>
    </row>
    <row r="21" spans="3:13" ht="12.75" x14ac:dyDescent="0.2">
      <c r="C21" s="3" t="s">
        <v>548</v>
      </c>
      <c r="D21" s="33"/>
      <c r="E21" s="33"/>
      <c r="F21" s="33"/>
      <c r="G21" s="3" t="s">
        <v>225</v>
      </c>
      <c r="H21" s="3" t="s">
        <v>225</v>
      </c>
      <c r="I21" s="3" t="s">
        <v>225</v>
      </c>
      <c r="J21" s="3" t="s">
        <v>225</v>
      </c>
      <c r="K21" s="3" t="s">
        <v>549</v>
      </c>
      <c r="L21" s="3" t="s">
        <v>550</v>
      </c>
      <c r="M21" s="3" t="s">
        <v>551</v>
      </c>
    </row>
    <row r="22" spans="3:13" ht="12.75" x14ac:dyDescent="0.2">
      <c r="C22" s="3" t="s">
        <v>552</v>
      </c>
      <c r="D22" s="33"/>
      <c r="E22" s="33"/>
      <c r="F22" s="33"/>
      <c r="G22" s="3" t="s">
        <v>528</v>
      </c>
      <c r="H22" s="3" t="s">
        <v>528</v>
      </c>
      <c r="I22" s="3" t="s">
        <v>528</v>
      </c>
      <c r="J22" s="3" t="s">
        <v>528</v>
      </c>
      <c r="K22" s="3" t="s">
        <v>553</v>
      </c>
      <c r="L22" s="3" t="s">
        <v>554</v>
      </c>
      <c r="M22" s="3" t="s">
        <v>555</v>
      </c>
    </row>
    <row r="23" spans="3:13" ht="12.75" x14ac:dyDescent="0.2"/>
    <row r="24" spans="3:13" ht="12.75" x14ac:dyDescent="0.2">
      <c r="C24" s="3" t="s">
        <v>556</v>
      </c>
      <c r="D24" s="33"/>
      <c r="E24" s="33"/>
      <c r="F24" s="33"/>
      <c r="G24" s="3" t="s">
        <v>528</v>
      </c>
      <c r="H24" s="3" t="s">
        <v>528</v>
      </c>
      <c r="I24" s="3" t="s">
        <v>528</v>
      </c>
      <c r="J24" s="3" t="s">
        <v>528</v>
      </c>
      <c r="K24" s="3" t="s">
        <v>557</v>
      </c>
      <c r="L24" s="3" t="s">
        <v>558</v>
      </c>
      <c r="M24" s="3" t="s">
        <v>559</v>
      </c>
    </row>
    <row r="25" spans="3:13" ht="12.75" x14ac:dyDescent="0.2">
      <c r="C25" s="3" t="s">
        <v>560</v>
      </c>
      <c r="D25" s="33"/>
      <c r="E25" s="33"/>
      <c r="F25" s="33"/>
      <c r="G25" s="3" t="s">
        <v>528</v>
      </c>
      <c r="H25" s="3" t="s">
        <v>528</v>
      </c>
      <c r="I25" s="3" t="s">
        <v>561</v>
      </c>
      <c r="J25" s="3" t="s">
        <v>528</v>
      </c>
      <c r="K25" s="3" t="s">
        <v>562</v>
      </c>
      <c r="L25" s="3" t="s">
        <v>563</v>
      </c>
      <c r="M25" s="3" t="s">
        <v>564</v>
      </c>
    </row>
    <row r="26" spans="3:13" ht="12.75" x14ac:dyDescent="0.2">
      <c r="C26" s="3" t="s">
        <v>565</v>
      </c>
      <c r="D26" s="33"/>
      <c r="E26" s="33"/>
      <c r="F26" s="33"/>
      <c r="G26" s="3" t="s">
        <v>528</v>
      </c>
      <c r="H26" s="3" t="s">
        <v>528</v>
      </c>
      <c r="I26" s="3" t="s">
        <v>528</v>
      </c>
      <c r="J26" s="3" t="s">
        <v>561</v>
      </c>
      <c r="K26" s="3" t="s">
        <v>566</v>
      </c>
      <c r="L26" s="3" t="s">
        <v>567</v>
      </c>
      <c r="M26" s="3" t="s">
        <v>568</v>
      </c>
    </row>
    <row r="27" spans="3:13" ht="12.75" x14ac:dyDescent="0.2">
      <c r="C27" s="3" t="s">
        <v>569</v>
      </c>
      <c r="D27" s="33"/>
      <c r="E27" s="33"/>
      <c r="F27" s="33"/>
      <c r="G27" s="3" t="s">
        <v>528</v>
      </c>
      <c r="H27" s="3" t="s">
        <v>528</v>
      </c>
      <c r="I27" s="3" t="s">
        <v>528</v>
      </c>
      <c r="J27" s="3" t="s">
        <v>561</v>
      </c>
      <c r="K27" s="3" t="s">
        <v>570</v>
      </c>
      <c r="L27" s="3" t="s">
        <v>571</v>
      </c>
      <c r="M27" s="3" t="s">
        <v>572</v>
      </c>
    </row>
    <row r="28" spans="3:13" ht="12.75" x14ac:dyDescent="0.2"/>
    <row r="29" spans="3:13" ht="12.75" x14ac:dyDescent="0.2">
      <c r="C29" s="3" t="s">
        <v>573</v>
      </c>
      <c r="D29" s="33"/>
      <c r="E29" s="33"/>
      <c r="F29" s="33"/>
      <c r="G29" s="3" t="s">
        <v>528</v>
      </c>
      <c r="H29" s="3" t="s">
        <v>528</v>
      </c>
      <c r="I29" s="3">
        <v>5.2</v>
      </c>
      <c r="J29" s="3">
        <v>4.5</v>
      </c>
      <c r="K29" s="3">
        <v>0.4</v>
      </c>
      <c r="L29" s="3">
        <v>0.3</v>
      </c>
      <c r="M29" s="3">
        <v>0.4</v>
      </c>
    </row>
    <row r="30" spans="3:13" ht="12.75" x14ac:dyDescent="0.2">
      <c r="C30" s="3" t="s">
        <v>574</v>
      </c>
      <c r="D30" s="33"/>
      <c r="E30" s="33"/>
      <c r="F30" s="33"/>
      <c r="G30" s="3">
        <v>4</v>
      </c>
      <c r="H30" s="3">
        <v>5</v>
      </c>
      <c r="I30" s="3">
        <v>4</v>
      </c>
      <c r="J30" s="3">
        <v>4</v>
      </c>
      <c r="K30" s="3">
        <v>3</v>
      </c>
      <c r="L30" s="3">
        <v>7</v>
      </c>
      <c r="M30" s="3">
        <v>8</v>
      </c>
    </row>
    <row r="31" spans="3:13" ht="12.75" x14ac:dyDescent="0.2">
      <c r="C31" s="3" t="s">
        <v>575</v>
      </c>
      <c r="D31" s="33"/>
      <c r="E31" s="33"/>
      <c r="F31" s="33"/>
      <c r="G31" s="3" t="s">
        <v>3</v>
      </c>
      <c r="H31" s="3" t="s">
        <v>3</v>
      </c>
      <c r="I31" s="3" t="s">
        <v>3</v>
      </c>
      <c r="J31" s="3" t="s">
        <v>3</v>
      </c>
      <c r="K31" s="3">
        <v>1.4725999999999999</v>
      </c>
      <c r="L31" s="3">
        <v>1.5364</v>
      </c>
      <c r="M31" s="3">
        <v>1.7331000000000001</v>
      </c>
    </row>
    <row r="32" spans="3:13" ht="12.75" x14ac:dyDescent="0.2">
      <c r="C32" s="3" t="s">
        <v>576</v>
      </c>
      <c r="D32" s="33"/>
      <c r="E32" s="33"/>
      <c r="F32" s="33"/>
      <c r="G32" s="3" t="s">
        <v>3</v>
      </c>
      <c r="H32" s="3" t="s">
        <v>3</v>
      </c>
      <c r="I32" s="3" t="s">
        <v>3</v>
      </c>
      <c r="J32" s="3" t="s">
        <v>3</v>
      </c>
      <c r="K32" s="3" t="s">
        <v>577</v>
      </c>
      <c r="L32" s="3" t="s">
        <v>577</v>
      </c>
      <c r="M32" s="3" t="s">
        <v>577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BA95-706B-4C8A-9AEE-CFF12657561C}">
  <dimension ref="A3:BJ22"/>
  <sheetViews>
    <sheetView showGridLines="0" tabSelected="1" topLeftCell="AC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40" t="s">
        <v>578</v>
      </c>
      <c r="C3" s="40"/>
      <c r="D3" s="40"/>
      <c r="E3" s="40"/>
      <c r="F3" s="40"/>
      <c r="H3" s="40" t="s">
        <v>579</v>
      </c>
      <c r="I3" s="40"/>
      <c r="J3" s="40"/>
      <c r="K3" s="40"/>
      <c r="L3" s="40"/>
      <c r="N3" s="41" t="s">
        <v>580</v>
      </c>
      <c r="O3" s="41"/>
      <c r="P3" s="41"/>
      <c r="Q3" s="41"/>
      <c r="R3" s="41"/>
      <c r="S3" s="41"/>
      <c r="T3" s="41"/>
      <c r="V3" s="40" t="s">
        <v>581</v>
      </c>
      <c r="W3" s="40"/>
      <c r="X3" s="40"/>
      <c r="Y3" s="40"/>
      <c r="AA3" s="40" t="s">
        <v>582</v>
      </c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62" ht="47.25" x14ac:dyDescent="0.2">
      <c r="B4" s="8" t="s">
        <v>583</v>
      </c>
      <c r="C4" s="9" t="s">
        <v>584</v>
      </c>
      <c r="D4" s="8" t="s">
        <v>585</v>
      </c>
      <c r="E4" s="9" t="s">
        <v>586</v>
      </c>
      <c r="F4" s="8" t="s">
        <v>587</v>
      </c>
      <c r="H4" s="10" t="s">
        <v>588</v>
      </c>
      <c r="I4" s="11" t="s">
        <v>589</v>
      </c>
      <c r="J4" s="10" t="s">
        <v>590</v>
      </c>
      <c r="K4" s="11" t="s">
        <v>591</v>
      </c>
      <c r="L4" s="10" t="s">
        <v>592</v>
      </c>
      <c r="N4" s="12" t="s">
        <v>593</v>
      </c>
      <c r="O4" s="13" t="s">
        <v>594</v>
      </c>
      <c r="P4" s="12" t="s">
        <v>595</v>
      </c>
      <c r="Q4" s="13" t="s">
        <v>596</v>
      </c>
      <c r="R4" s="12" t="s">
        <v>597</v>
      </c>
      <c r="S4" s="13" t="s">
        <v>598</v>
      </c>
      <c r="T4" s="12" t="s">
        <v>599</v>
      </c>
      <c r="V4" s="13" t="s">
        <v>600</v>
      </c>
      <c r="W4" s="12" t="s">
        <v>601</v>
      </c>
      <c r="X4" s="13" t="s">
        <v>602</v>
      </c>
      <c r="Y4" s="12" t="s">
        <v>603</v>
      </c>
      <c r="AA4" s="14" t="s">
        <v>348</v>
      </c>
      <c r="AB4" s="15" t="s">
        <v>532</v>
      </c>
      <c r="AC4" s="14" t="s">
        <v>536</v>
      </c>
      <c r="AD4" s="15" t="s">
        <v>544</v>
      </c>
      <c r="AE4" s="14" t="s">
        <v>548</v>
      </c>
      <c r="AF4" s="15" t="s">
        <v>552</v>
      </c>
      <c r="AG4" s="14" t="s">
        <v>556</v>
      </c>
      <c r="AH4" s="15" t="s">
        <v>560</v>
      </c>
      <c r="AI4" s="14" t="s">
        <v>575</v>
      </c>
      <c r="AJ4" s="16"/>
      <c r="AK4" s="15" t="s">
        <v>573</v>
      </c>
      <c r="AL4" s="14" t="s">
        <v>574</v>
      </c>
    </row>
    <row r="5" spans="1:62" ht="63" x14ac:dyDescent="0.2">
      <c r="A5" s="17" t="s">
        <v>604</v>
      </c>
      <c r="B5" s="12" t="s">
        <v>605</v>
      </c>
      <c r="C5" s="18" t="s">
        <v>606</v>
      </c>
      <c r="D5" s="19" t="s">
        <v>607</v>
      </c>
      <c r="E5" s="13" t="s">
        <v>608</v>
      </c>
      <c r="F5" s="12" t="s">
        <v>605</v>
      </c>
      <c r="H5" s="13" t="s">
        <v>609</v>
      </c>
      <c r="I5" s="12" t="s">
        <v>610</v>
      </c>
      <c r="J5" s="13" t="s">
        <v>611</v>
      </c>
      <c r="K5" s="12" t="s">
        <v>612</v>
      </c>
      <c r="L5" s="13" t="s">
        <v>613</v>
      </c>
      <c r="N5" s="12" t="s">
        <v>614</v>
      </c>
      <c r="O5" s="13" t="s">
        <v>615</v>
      </c>
      <c r="P5" s="12" t="s">
        <v>616</v>
      </c>
      <c r="Q5" s="13" t="s">
        <v>617</v>
      </c>
      <c r="R5" s="12" t="s">
        <v>618</v>
      </c>
      <c r="S5" s="13" t="s">
        <v>619</v>
      </c>
      <c r="T5" s="12" t="s">
        <v>620</v>
      </c>
      <c r="V5" s="13" t="s">
        <v>621</v>
      </c>
      <c r="W5" s="12" t="s">
        <v>622</v>
      </c>
      <c r="X5" s="13" t="s">
        <v>623</v>
      </c>
      <c r="Y5" s="12" t="s">
        <v>624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 t="e">
        <f>sheet!D18/sheet!D35</f>
        <v>#DIV/0!</v>
      </c>
      <c r="C7" s="25" t="e">
        <f>(sheet!D18-sheet!D15)/sheet!D35</f>
        <v>#DIV/0!</v>
      </c>
      <c r="D7" s="25" t="e">
        <f>sheet!D12/sheet!D35</f>
        <v>#DIV/0!</v>
      </c>
      <c r="E7" s="25" t="e">
        <f>Sheet2!D20/sheet!D35</f>
        <v>#DIV/0!</v>
      </c>
      <c r="F7" s="25" t="e">
        <f>sheet!D18/sheet!D35</f>
        <v>#DIV/0!</v>
      </c>
      <c r="G7" s="23"/>
      <c r="H7" s="26" t="e">
        <f>Sheet1!D33/sheet!D51</f>
        <v>#DIV/0!</v>
      </c>
      <c r="I7" s="26" t="e">
        <f>Sheet1!D33/Sheet1!D12</f>
        <v>#DIV/0!</v>
      </c>
      <c r="J7" s="26" t="e">
        <f>Sheet1!D12/sheet!D27</f>
        <v>#DIV/0!</v>
      </c>
      <c r="K7" s="26" t="e">
        <f>Sheet1!D30/sheet!D27</f>
        <v>#DIV/0!</v>
      </c>
      <c r="L7" s="26">
        <f>Sheet1!D38</f>
        <v>0</v>
      </c>
      <c r="M7" s="23"/>
      <c r="N7" s="26" t="e">
        <f>sheet!D40/sheet!D27</f>
        <v>#DIV/0!</v>
      </c>
      <c r="O7" s="26" t="e">
        <f>sheet!D51/sheet!D27</f>
        <v>#DIV/0!</v>
      </c>
      <c r="P7" s="26" t="e">
        <f>sheet!D40/sheet!D51</f>
        <v>#DIV/0!</v>
      </c>
      <c r="Q7" s="25" t="e">
        <f>Sheet1!D24/Sheet1!D26</f>
        <v>#DIV/0!</v>
      </c>
      <c r="R7" s="25" t="e">
        <f>ABS(Sheet2!D20/(Sheet1!D26+Sheet2!D30))</f>
        <v>#DIV/0!</v>
      </c>
      <c r="S7" s="25" t="e">
        <f>sheet!D40/Sheet1!D43</f>
        <v>#DIV/0!</v>
      </c>
      <c r="T7" s="25" t="e">
        <f>Sheet2!D20/sheet!D40</f>
        <v>#DIV/0!</v>
      </c>
      <c r="V7" s="25" t="e">
        <f>ABS(Sheet1!D15/sheet!D15)</f>
        <v>#DIV/0!</v>
      </c>
      <c r="W7" s="25" t="e">
        <f>Sheet1!D12/sheet!D14</f>
        <v>#DIV/0!</v>
      </c>
      <c r="X7" s="25" t="e">
        <f>Sheet1!D12/sheet!D27</f>
        <v>#DIV/0!</v>
      </c>
      <c r="Y7" s="25" t="e">
        <f>Sheet1!D12/(sheet!D18-sheet!D35)</f>
        <v>#DIV/0!</v>
      </c>
      <c r="AA7" s="11">
        <f>Sheet1!D43</f>
        <v>0</v>
      </c>
      <c r="AB7" s="11">
        <f>Sheet3!D17</f>
        <v>0</v>
      </c>
      <c r="AC7" s="11">
        <f>Sheet3!D18</f>
        <v>0</v>
      </c>
      <c r="AD7" s="11">
        <f>Sheet3!D20</f>
        <v>0</v>
      </c>
      <c r="AE7" s="11">
        <f>Sheet3!D21</f>
        <v>0</v>
      </c>
      <c r="AF7" s="11">
        <f>Sheet3!D22</f>
        <v>0</v>
      </c>
      <c r="AG7" s="11">
        <f>Sheet3!D24</f>
        <v>0</v>
      </c>
      <c r="AH7" s="11">
        <f>Sheet3!D25</f>
        <v>0</v>
      </c>
      <c r="AI7" s="11">
        <f>Sheet3!D31</f>
        <v>0</v>
      </c>
      <c r="AK7" s="11">
        <f>Sheet3!D29</f>
        <v>0</v>
      </c>
      <c r="AL7" s="11">
        <f>Sheet3!D30</f>
        <v>0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 t="e">
        <f>sheet!E18/sheet!E35</f>
        <v>#DIV/0!</v>
      </c>
      <c r="C8" s="28" t="e">
        <f>(sheet!E18-sheet!E15)/sheet!E35</f>
        <v>#DIV/0!</v>
      </c>
      <c r="D8" s="28" t="e">
        <f>sheet!E12/sheet!E35</f>
        <v>#DIV/0!</v>
      </c>
      <c r="E8" s="28" t="e">
        <f>Sheet2!E20/sheet!E35</f>
        <v>#DIV/0!</v>
      </c>
      <c r="F8" s="28" t="e">
        <f>sheet!E18/sheet!E35</f>
        <v>#DIV/0!</v>
      </c>
      <c r="G8" s="23"/>
      <c r="H8" s="29" t="e">
        <f>Sheet1!E33/sheet!E51</f>
        <v>#DIV/0!</v>
      </c>
      <c r="I8" s="29" t="e">
        <f>Sheet1!E33/Sheet1!E12</f>
        <v>#DIV/0!</v>
      </c>
      <c r="J8" s="29" t="e">
        <f>Sheet1!E12/sheet!E27</f>
        <v>#DIV/0!</v>
      </c>
      <c r="K8" s="29" t="e">
        <f>Sheet1!E30/sheet!E27</f>
        <v>#DIV/0!</v>
      </c>
      <c r="L8" s="29">
        <f>Sheet1!E38</f>
        <v>0</v>
      </c>
      <c r="M8" s="23"/>
      <c r="N8" s="29" t="e">
        <f>sheet!E40/sheet!E27</f>
        <v>#DIV/0!</v>
      </c>
      <c r="O8" s="29" t="e">
        <f>sheet!E51/sheet!E27</f>
        <v>#DIV/0!</v>
      </c>
      <c r="P8" s="29" t="e">
        <f>sheet!E40/sheet!E51</f>
        <v>#DIV/0!</v>
      </c>
      <c r="Q8" s="28" t="e">
        <f>Sheet1!E24/Sheet1!E26</f>
        <v>#DIV/0!</v>
      </c>
      <c r="R8" s="28" t="e">
        <f>ABS(Sheet2!E20/(Sheet1!E26+Sheet2!E30))</f>
        <v>#DIV/0!</v>
      </c>
      <c r="S8" s="28" t="e">
        <f>sheet!E40/Sheet1!E43</f>
        <v>#DIV/0!</v>
      </c>
      <c r="T8" s="28" t="e">
        <f>Sheet2!E20/sheet!E40</f>
        <v>#DIV/0!</v>
      </c>
      <c r="U8" s="6"/>
      <c r="V8" s="28" t="e">
        <f>ABS(Sheet1!E15/sheet!E15)</f>
        <v>#DIV/0!</v>
      </c>
      <c r="W8" s="28" t="e">
        <f>Sheet1!E12/sheet!E14</f>
        <v>#DIV/0!</v>
      </c>
      <c r="X8" s="28" t="e">
        <f>Sheet1!E12/sheet!E27</f>
        <v>#DIV/0!</v>
      </c>
      <c r="Y8" s="28" t="e">
        <f>Sheet1!E12/(sheet!E18-sheet!E35)</f>
        <v>#DIV/0!</v>
      </c>
      <c r="Z8" s="6"/>
      <c r="AA8" s="30">
        <f>Sheet1!E43</f>
        <v>0</v>
      </c>
      <c r="AB8" s="30">
        <f>Sheet3!E17</f>
        <v>0</v>
      </c>
      <c r="AC8" s="30">
        <f>Sheet3!E18</f>
        <v>0</v>
      </c>
      <c r="AD8" s="30">
        <f>Sheet3!E20</f>
        <v>0</v>
      </c>
      <c r="AE8" s="30">
        <f>Sheet3!E21</f>
        <v>0</v>
      </c>
      <c r="AF8" s="30">
        <f>Sheet3!E22</f>
        <v>0</v>
      </c>
      <c r="AG8" s="30">
        <f>Sheet3!E24</f>
        <v>0</v>
      </c>
      <c r="AH8" s="30">
        <f>Sheet3!E25</f>
        <v>0</v>
      </c>
      <c r="AI8" s="30">
        <f>Sheet3!E31</f>
        <v>0</v>
      </c>
      <c r="AK8" s="30">
        <f>Sheet3!E29</f>
        <v>0</v>
      </c>
      <c r="AL8" s="30">
        <f>Sheet3!E30</f>
        <v>0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 t="e">
        <f>sheet!F18/sheet!F35</f>
        <v>#DIV/0!</v>
      </c>
      <c r="C9" s="25" t="e">
        <f>(sheet!F18-sheet!F15)/sheet!F35</f>
        <v>#DIV/0!</v>
      </c>
      <c r="D9" s="25" t="e">
        <f>sheet!F12/sheet!F35</f>
        <v>#DIV/0!</v>
      </c>
      <c r="E9" s="25" t="e">
        <f>Sheet2!F20/sheet!F35</f>
        <v>#DIV/0!</v>
      </c>
      <c r="F9" s="25" t="e">
        <f>sheet!F18/sheet!F35</f>
        <v>#DIV/0!</v>
      </c>
      <c r="G9" s="23"/>
      <c r="H9" s="26" t="e">
        <f>Sheet1!F33/sheet!F51</f>
        <v>#DIV/0!</v>
      </c>
      <c r="I9" s="26" t="e">
        <f>Sheet1!F33/Sheet1!F12</f>
        <v>#DIV/0!</v>
      </c>
      <c r="J9" s="26" t="e">
        <f>Sheet1!F12/sheet!F27</f>
        <v>#DIV/0!</v>
      </c>
      <c r="K9" s="26" t="e">
        <f>Sheet1!F30/sheet!F27</f>
        <v>#DIV/0!</v>
      </c>
      <c r="L9" s="26">
        <f>Sheet1!F38</f>
        <v>0</v>
      </c>
      <c r="M9" s="23"/>
      <c r="N9" s="26" t="e">
        <f>sheet!F40/sheet!F27</f>
        <v>#DIV/0!</v>
      </c>
      <c r="O9" s="26" t="e">
        <f>sheet!F51/sheet!F27</f>
        <v>#DIV/0!</v>
      </c>
      <c r="P9" s="26" t="e">
        <f>sheet!F40/sheet!F51</f>
        <v>#DIV/0!</v>
      </c>
      <c r="Q9" s="25" t="e">
        <f>Sheet1!F24/Sheet1!F26</f>
        <v>#DIV/0!</v>
      </c>
      <c r="R9" s="25" t="e">
        <f>ABS(Sheet2!F20/(Sheet1!F26+Sheet2!F30))</f>
        <v>#DIV/0!</v>
      </c>
      <c r="S9" s="25" t="e">
        <f>sheet!F40/Sheet1!F43</f>
        <v>#DIV/0!</v>
      </c>
      <c r="T9" s="25" t="e">
        <f>Sheet2!F20/sheet!F40</f>
        <v>#DIV/0!</v>
      </c>
      <c r="V9" s="25" t="e">
        <f>ABS(Sheet1!F15/sheet!F15)</f>
        <v>#DIV/0!</v>
      </c>
      <c r="W9" s="25" t="e">
        <f>Sheet1!F12/sheet!F14</f>
        <v>#DIV/0!</v>
      </c>
      <c r="X9" s="25" t="e">
        <f>Sheet1!F12/sheet!F27</f>
        <v>#DIV/0!</v>
      </c>
      <c r="Y9" s="25" t="e">
        <f>Sheet1!F12/(sheet!F18-sheet!F35)</f>
        <v>#DIV/0!</v>
      </c>
      <c r="AA9" s="11">
        <f>Sheet1!F43</f>
        <v>0</v>
      </c>
      <c r="AB9" s="11">
        <f>Sheet3!F17</f>
        <v>0</v>
      </c>
      <c r="AC9" s="11">
        <f>Sheet3!F18</f>
        <v>0</v>
      </c>
      <c r="AD9" s="11">
        <f>Sheet3!F20</f>
        <v>0</v>
      </c>
      <c r="AE9" s="11">
        <f>Sheet3!F21</f>
        <v>0</v>
      </c>
      <c r="AF9" s="11">
        <f>Sheet3!F22</f>
        <v>0</v>
      </c>
      <c r="AG9" s="11">
        <f>Sheet3!F24</f>
        <v>0</v>
      </c>
      <c r="AH9" s="11">
        <f>Sheet3!F25</f>
        <v>0</v>
      </c>
      <c r="AI9" s="11">
        <f>Sheet3!F31</f>
        <v>0</v>
      </c>
      <c r="AK9" s="11">
        <f>Sheet3!F29</f>
        <v>0</v>
      </c>
      <c r="AL9" s="11">
        <f>Sheet3!F30</f>
        <v>0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 t="e">
        <f>sheet!G18/sheet!G35</f>
        <v>#DIV/0!</v>
      </c>
      <c r="C10" s="28" t="e">
        <f>(sheet!G18-sheet!G15)/sheet!G35</f>
        <v>#DIV/0!</v>
      </c>
      <c r="D10" s="28" t="e">
        <f>sheet!G12/sheet!G35</f>
        <v>#DIV/0!</v>
      </c>
      <c r="E10" s="28" t="e">
        <f>Sheet2!G20/sheet!G35</f>
        <v>#DIV/0!</v>
      </c>
      <c r="F10" s="28" t="e">
        <f>sheet!G18/sheet!G35</f>
        <v>#DIV/0!</v>
      </c>
      <c r="G10" s="23"/>
      <c r="H10" s="29" t="e">
        <f>Sheet1!G33/sheet!G51</f>
        <v>#DIV/0!</v>
      </c>
      <c r="I10" s="29">
        <f>Sheet1!G33/Sheet1!G12</f>
        <v>-1.5518913676042677E-2</v>
      </c>
      <c r="J10" s="29" t="e">
        <f>Sheet1!G12/sheet!G27</f>
        <v>#DIV/0!</v>
      </c>
      <c r="K10" s="29" t="e">
        <f>Sheet1!G30/sheet!G27</f>
        <v>#DIV/0!</v>
      </c>
      <c r="L10" s="29" t="str">
        <f>Sheet1!G38</f>
        <v/>
      </c>
      <c r="M10" s="23"/>
      <c r="N10" s="29" t="e">
        <f>sheet!G40/sheet!G27</f>
        <v>#DIV/0!</v>
      </c>
      <c r="O10" s="29" t="e">
        <f>sheet!G51/sheet!G27</f>
        <v>#DIV/0!</v>
      </c>
      <c r="P10" s="29" t="e">
        <f>sheet!G40/sheet!G51</f>
        <v>#DIV/0!</v>
      </c>
      <c r="Q10" s="28">
        <f>Sheet1!G24/Sheet1!G26</f>
        <v>-1.4772727272727273</v>
      </c>
      <c r="R10" s="28">
        <f>ABS(Sheet2!G20/(Sheet1!G26+Sheet2!G30))</f>
        <v>0.36562499999999998</v>
      </c>
      <c r="S10" s="28">
        <f>sheet!G40/Sheet1!G43</f>
        <v>0</v>
      </c>
      <c r="T10" s="28" t="e">
        <f>Sheet2!G20/sheet!G40</f>
        <v>#DIV/0!</v>
      </c>
      <c r="U10" s="6"/>
      <c r="V10" s="28" t="e">
        <f>ABS(Sheet1!G15/sheet!G15)</f>
        <v>#DIV/0!</v>
      </c>
      <c r="W10" s="28" t="e">
        <f>Sheet1!G12/sheet!G14</f>
        <v>#DIV/0!</v>
      </c>
      <c r="X10" s="28" t="e">
        <f>Sheet1!G12/sheet!G27</f>
        <v>#DIV/0!</v>
      </c>
      <c r="Y10" s="28" t="e">
        <f>Sheet1!G12/(sheet!G18-sheet!G35)</f>
        <v>#DIV/0!</v>
      </c>
      <c r="Z10" s="6"/>
      <c r="AA10" s="30" t="str">
        <f>Sheet1!G43</f>
        <v>656,638.98</v>
      </c>
      <c r="AB10" s="30" t="str">
        <f>Sheet3!G17</f>
        <v>NA</v>
      </c>
      <c r="AC10" s="30" t="str">
        <f>Sheet3!G18</f>
        <v>NA</v>
      </c>
      <c r="AD10" s="30" t="str">
        <f>Sheet3!G20</f>
        <v>NM</v>
      </c>
      <c r="AE10" s="30" t="str">
        <f>Sheet3!G21</f>
        <v>NM</v>
      </c>
      <c r="AF10" s="30" t="str">
        <f>Sheet3!G22</f>
        <v>NA</v>
      </c>
      <c r="AG10" s="30" t="str">
        <f>Sheet3!G24</f>
        <v>NA</v>
      </c>
      <c r="AH10" s="30" t="str">
        <f>Sheet3!G25</f>
        <v>NA</v>
      </c>
      <c r="AI10" s="30" t="str">
        <f>Sheet3!G31</f>
        <v/>
      </c>
      <c r="AK10" s="30" t="str">
        <f>Sheet3!G29</f>
        <v>NA</v>
      </c>
      <c r="AL10" s="30">
        <f>Sheet3!G30</f>
        <v>4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sheet!H18/sheet!H35</f>
        <v>1.2985074626865671</v>
      </c>
      <c r="C11" s="25">
        <f>(sheet!H18-sheet!H15)/sheet!H35</f>
        <v>1.2985074626865671</v>
      </c>
      <c r="D11" s="25">
        <f>sheet!H12/sheet!H35</f>
        <v>0.22388059701492535</v>
      </c>
      <c r="E11" s="25">
        <f>Sheet2!H20/sheet!H35</f>
        <v>1.5313432835820895</v>
      </c>
      <c r="F11" s="25">
        <f>sheet!H18/sheet!H35</f>
        <v>1.2985074626865671</v>
      </c>
      <c r="G11" s="23"/>
      <c r="H11" s="26">
        <f>Sheet1!H33/sheet!H51</f>
        <v>-1.2016823552974164E-3</v>
      </c>
      <c r="I11" s="26">
        <f>Sheet1!H33/Sheet1!H12</f>
        <v>-2.9097963142580021E-3</v>
      </c>
      <c r="J11" s="26">
        <f>Sheet1!H12/sheet!H27</f>
        <v>0.2383815028901734</v>
      </c>
      <c r="K11" s="26">
        <f>Sheet1!H30/sheet!H27</f>
        <v>7.283236994219653E-3</v>
      </c>
      <c r="L11" s="26" t="str">
        <f>Sheet1!H38</f>
        <v/>
      </c>
      <c r="M11" s="23"/>
      <c r="N11" s="26">
        <f>sheet!H40/sheet!H27</f>
        <v>0.42277456647398842</v>
      </c>
      <c r="O11" s="26">
        <f>sheet!H51/sheet!H27</f>
        <v>0.57722543352601152</v>
      </c>
      <c r="P11" s="26">
        <f>sheet!H40/sheet!H51</f>
        <v>0.73242539555377528</v>
      </c>
      <c r="Q11" s="25">
        <f>Sheet1!H24/Sheet1!H26</f>
        <v>-1.404109589041096</v>
      </c>
      <c r="R11" s="25">
        <f>ABS(Sheet2!H20/(Sheet1!H26+Sheet2!H30))</f>
        <v>0.36747851002865328</v>
      </c>
      <c r="S11" s="25">
        <f>sheet!H40/Sheet1!H43</f>
        <v>3.1256410256410256</v>
      </c>
      <c r="T11" s="25">
        <f>Sheet2!H20/sheet!H40</f>
        <v>0.14027891714520097</v>
      </c>
      <c r="V11" s="25" t="e">
        <f>ABS(Sheet1!H15/sheet!H15)</f>
        <v>#DIV/0!</v>
      </c>
      <c r="W11" s="25">
        <f>Sheet1!H12/sheet!H14</f>
        <v>7.3906810035842287</v>
      </c>
      <c r="X11" s="25">
        <f>Sheet1!H12/sheet!H27</f>
        <v>0.2383815028901734</v>
      </c>
      <c r="Y11" s="25">
        <f>Sheet1!H12/(sheet!H18-sheet!H35)</f>
        <v>20.619999999999997</v>
      </c>
      <c r="AA11" s="11" t="str">
        <f>Sheet1!H43</f>
        <v>1,470,912.3</v>
      </c>
      <c r="AB11" s="11" t="str">
        <f>Sheet3!H17</f>
        <v>NA</v>
      </c>
      <c r="AC11" s="11" t="str">
        <f>Sheet3!H18</f>
        <v>NA</v>
      </c>
      <c r="AD11" s="11" t="str">
        <f>Sheet3!H20</f>
        <v>NM</v>
      </c>
      <c r="AE11" s="11" t="str">
        <f>Sheet3!H21</f>
        <v>NM</v>
      </c>
      <c r="AF11" s="11" t="str">
        <f>Sheet3!H22</f>
        <v>NA</v>
      </c>
      <c r="AG11" s="11" t="str">
        <f>Sheet3!H24</f>
        <v>NA</v>
      </c>
      <c r="AH11" s="11" t="str">
        <f>Sheet3!H25</f>
        <v>NA</v>
      </c>
      <c r="AI11" s="11" t="str">
        <f>Sheet3!H31</f>
        <v/>
      </c>
      <c r="AK11" s="11" t="str">
        <f>Sheet3!H29</f>
        <v>NA</v>
      </c>
      <c r="AL11" s="11">
        <f>Sheet3!H30</f>
        <v>5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sheet!I18/sheet!I35</f>
        <v>1.0975308641975308</v>
      </c>
      <c r="C12" s="28">
        <f>(sheet!I18-sheet!I15)/sheet!I35</f>
        <v>1.0975308641975308</v>
      </c>
      <c r="D12" s="28">
        <f>sheet!I12/sheet!I35</f>
        <v>0.11604938271604938</v>
      </c>
      <c r="E12" s="28">
        <f>Sheet2!I20/sheet!I35</f>
        <v>1.4728395061728394</v>
      </c>
      <c r="F12" s="28">
        <f>sheet!I18/sheet!I35</f>
        <v>1.0975308641975308</v>
      </c>
      <c r="G12" s="23"/>
      <c r="H12" s="29">
        <f>Sheet1!I33/sheet!I51</f>
        <v>5.0363738108561837E-3</v>
      </c>
      <c r="I12" s="29">
        <f>Sheet1!I33/Sheet1!I12</f>
        <v>2.3841059602649005E-2</v>
      </c>
      <c r="J12" s="29">
        <f>Sheet1!I12/sheet!I27</f>
        <v>0.12923656282095172</v>
      </c>
      <c r="K12" s="29">
        <f>Sheet1!I30/sheet!I27</f>
        <v>2.4734679904142416E-2</v>
      </c>
      <c r="L12" s="29" t="str">
        <f>Sheet1!I38</f>
        <v/>
      </c>
      <c r="M12" s="23"/>
      <c r="N12" s="29">
        <f>sheet!I40/sheet!I27</f>
        <v>0.38822321122903114</v>
      </c>
      <c r="O12" s="29">
        <f>sheet!I51/sheet!I27</f>
        <v>0.61177678877096875</v>
      </c>
      <c r="P12" s="29">
        <f>sheet!I40/sheet!I51</f>
        <v>0.63458310016787922</v>
      </c>
      <c r="Q12" s="28">
        <f>Sheet1!I24/Sheet1!I26</f>
        <v>-1.3970149253731343</v>
      </c>
      <c r="R12" s="28">
        <f>ABS(Sheet2!I20/(Sheet1!I26+Sheet2!I30))</f>
        <v>0.43445010924981786</v>
      </c>
      <c r="S12" s="28">
        <f>sheet!I40/Sheet1!I43</f>
        <v>4.7848101265822782</v>
      </c>
      <c r="T12" s="28">
        <f>Sheet2!I20/sheet!I40</f>
        <v>0.13150352733686066</v>
      </c>
      <c r="U12" s="6"/>
      <c r="V12" s="28" t="e">
        <f>ABS(Sheet1!I15/sheet!I15)</f>
        <v>#DIV/0!</v>
      </c>
      <c r="W12" s="28">
        <f>Sheet1!I12/sheet!I14</f>
        <v>5.3641207815275314</v>
      </c>
      <c r="X12" s="28">
        <f>Sheet1!I12/sheet!I27</f>
        <v>0.12923656282095172</v>
      </c>
      <c r="Y12" s="28">
        <f>Sheet1!I12/(sheet!I18-sheet!I35)</f>
        <v>38.227848101265849</v>
      </c>
      <c r="Z12" s="6"/>
      <c r="AA12" s="30" t="str">
        <f>Sheet1!I43</f>
        <v>2,588,002.08</v>
      </c>
      <c r="AB12" s="30" t="str">
        <f>Sheet3!I17</f>
        <v>NA</v>
      </c>
      <c r="AC12" s="30" t="str">
        <f>Sheet3!I18</f>
        <v>NA</v>
      </c>
      <c r="AD12" s="30" t="str">
        <f>Sheet3!I20</f>
        <v>NM</v>
      </c>
      <c r="AE12" s="30" t="str">
        <f>Sheet3!I21</f>
        <v>NM</v>
      </c>
      <c r="AF12" s="30" t="str">
        <f>Sheet3!I22</f>
        <v>NA</v>
      </c>
      <c r="AG12" s="30" t="str">
        <f>Sheet3!I24</f>
        <v>NA</v>
      </c>
      <c r="AH12" s="30" t="str">
        <f>Sheet3!I25</f>
        <v>0.0x</v>
      </c>
      <c r="AI12" s="30" t="str">
        <f>Sheet3!I31</f>
        <v/>
      </c>
      <c r="AK12" s="30">
        <f>Sheet3!I29</f>
        <v>5.2</v>
      </c>
      <c r="AL12" s="30">
        <f>Sheet3!I30</f>
        <v>4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sheet!J18/sheet!J35</f>
        <v>0.95716292134831471</v>
      </c>
      <c r="C13" s="25">
        <f>(sheet!J18-sheet!J15)/sheet!J35</f>
        <v>0.93117977528089901</v>
      </c>
      <c r="D13" s="25">
        <f>sheet!J12/sheet!J35</f>
        <v>0.21348314606741575</v>
      </c>
      <c r="E13" s="25">
        <f>Sheet2!J20/sheet!J35</f>
        <v>0.95224719101123589</v>
      </c>
      <c r="F13" s="25">
        <f>sheet!J18/sheet!J35</f>
        <v>0.95716292134831471</v>
      </c>
      <c r="G13" s="23"/>
      <c r="H13" s="26">
        <f>Sheet1!J33/sheet!J51</f>
        <v>9.231285666330984E-3</v>
      </c>
      <c r="I13" s="26">
        <f>Sheet1!J33/Sheet1!J12</f>
        <v>4.9924357034795766E-2</v>
      </c>
      <c r="J13" s="26">
        <f>Sheet1!J12/sheet!J27</f>
        <v>9.2429454372570413E-2</v>
      </c>
      <c r="K13" s="26">
        <f>Sheet1!J30/sheet!J27</f>
        <v>5.9289090248063319E-3</v>
      </c>
      <c r="L13" s="26" t="str">
        <f>Sheet1!J38</f>
        <v/>
      </c>
      <c r="M13" s="23"/>
      <c r="N13" s="26">
        <f>sheet!J40/sheet!J27</f>
        <v>0.50012584948401717</v>
      </c>
      <c r="O13" s="26">
        <f>sheet!J51/sheet!J27</f>
        <v>0.49987415051598294</v>
      </c>
      <c r="P13" s="26">
        <f>sheet!J40/sheet!J51</f>
        <v>1.000503524672709</v>
      </c>
      <c r="Q13" s="25">
        <f>Sheet1!J24/Sheet1!J26</f>
        <v>-1.398002853067047</v>
      </c>
      <c r="R13" s="25">
        <f>ABS(Sheet2!J20/(Sheet1!J26+Sheet2!J30))</f>
        <v>0.39418604651162792</v>
      </c>
      <c r="S13" s="25">
        <f>sheet!J40/Sheet1!J43</f>
        <v>8.3448436770881944</v>
      </c>
      <c r="T13" s="25">
        <f>Sheet2!J20/sheet!J40</f>
        <v>7.5826203657104504E-2</v>
      </c>
      <c r="V13" s="25">
        <f>ABS(Sheet1!J15/sheet!J15)</f>
        <v>28.45945945945946</v>
      </c>
      <c r="W13" s="25">
        <f>Sheet1!J12/sheet!J14</f>
        <v>5.2047244094488185</v>
      </c>
      <c r="X13" s="25">
        <f>Sheet1!J12/sheet!J27</f>
        <v>9.2429454372570413E-2</v>
      </c>
      <c r="Y13" s="25">
        <f>Sheet1!J12/(sheet!J18-sheet!J35)</f>
        <v>-54.18032786885253</v>
      </c>
      <c r="AA13" s="11" t="str">
        <f>Sheet1!J43</f>
        <v>2,782,664.07</v>
      </c>
      <c r="AB13" s="11" t="str">
        <f>Sheet3!J17</f>
        <v>NA</v>
      </c>
      <c r="AC13" s="11" t="str">
        <f>Sheet3!J18</f>
        <v>NA</v>
      </c>
      <c r="AD13" s="11" t="str">
        <f>Sheet3!J20</f>
        <v>NM</v>
      </c>
      <c r="AE13" s="11" t="str">
        <f>Sheet3!J21</f>
        <v>NM</v>
      </c>
      <c r="AF13" s="11" t="str">
        <f>Sheet3!J22</f>
        <v>NA</v>
      </c>
      <c r="AG13" s="11" t="str">
        <f>Sheet3!J24</f>
        <v>NA</v>
      </c>
      <c r="AH13" s="11" t="str">
        <f>Sheet3!J25</f>
        <v>NA</v>
      </c>
      <c r="AI13" s="11" t="str">
        <f>Sheet3!J31</f>
        <v/>
      </c>
      <c r="AK13" s="11">
        <f>Sheet3!J29</f>
        <v>4.5</v>
      </c>
      <c r="AL13" s="11">
        <f>Sheet3!J30</f>
        <v>4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sheet!K18/sheet!K35</f>
        <v>0.16099197072873259</v>
      </c>
      <c r="C14" s="28">
        <f>(sheet!K18-sheet!K15)/sheet!K35</f>
        <v>0.15875597113527798</v>
      </c>
      <c r="D14" s="28">
        <f>sheet!K12/sheet!K35</f>
        <v>3.6080902530744988E-2</v>
      </c>
      <c r="E14" s="28">
        <f>Sheet2!K20/sheet!K35</f>
        <v>0.10082325439577192</v>
      </c>
      <c r="F14" s="28">
        <f>sheet!K18/sheet!K35</f>
        <v>0.16099197072873259</v>
      </c>
      <c r="G14" s="23"/>
      <c r="H14" s="29">
        <f>Sheet1!K33/sheet!K51</f>
        <v>-0.2335181236673774</v>
      </c>
      <c r="I14" s="29">
        <f>Sheet1!K33/Sheet1!K12</f>
        <v>-0.85938480853735089</v>
      </c>
      <c r="J14" s="29">
        <f>Sheet1!K12/sheet!K27</f>
        <v>8.0713399032249902E-2</v>
      </c>
      <c r="K14" s="29">
        <f>Sheet1!K30/sheet!K27</f>
        <v>-7.1415904542345407E-2</v>
      </c>
      <c r="L14" s="29">
        <f>Sheet1!K38</f>
        <v>-9.6300000000000008</v>
      </c>
      <c r="M14" s="23"/>
      <c r="N14" s="29">
        <f>sheet!K40/sheet!K27</f>
        <v>0.70296151799964535</v>
      </c>
      <c r="O14" s="29">
        <f>sheet!K51/sheet!K27</f>
        <v>0.29703848200035471</v>
      </c>
      <c r="P14" s="29">
        <f>sheet!K40/sheet!K51</f>
        <v>2.3665671641791044</v>
      </c>
      <c r="Q14" s="28">
        <f>Sheet1!K24/Sheet1!K26</f>
        <v>2.5441176470588234</v>
      </c>
      <c r="R14" s="28">
        <f>ABS(Sheet2!K20/(Sheet1!K26+Sheet2!K30))</f>
        <v>0.26595174262734583</v>
      </c>
      <c r="S14" s="28">
        <f>sheet!K40/Sheet1!K43</f>
        <v>14.063862138874807</v>
      </c>
      <c r="T14" s="28">
        <f>Sheet2!K20/sheet!K40</f>
        <v>3.5750324347700736E-2</v>
      </c>
      <c r="U14" s="6"/>
      <c r="V14" s="28">
        <f>ABS(Sheet1!K15/sheet!K15)</f>
        <v>48.227272727272727</v>
      </c>
      <c r="W14" s="28">
        <f>Sheet1!K12/sheet!K14</f>
        <v>3.6081540203850508</v>
      </c>
      <c r="X14" s="28">
        <f>Sheet1!K12/sheet!K27</f>
        <v>8.0713399032249902E-2</v>
      </c>
      <c r="Y14" s="28">
        <f>Sheet1!K12/(sheet!K18-sheet!K35)</f>
        <v>-0.38594791035735915</v>
      </c>
      <c r="Z14" s="6"/>
      <c r="AA14" s="30" t="str">
        <f>Sheet1!K43</f>
        <v>2,510,484.66</v>
      </c>
      <c r="AB14" s="30" t="str">
        <f>Sheet3!K17</f>
        <v>21.1x</v>
      </c>
      <c r="AC14" s="30" t="str">
        <f>Sheet3!K18</f>
        <v>46.3x</v>
      </c>
      <c r="AD14" s="30" t="str">
        <f>Sheet3!K20</f>
        <v>5.3x</v>
      </c>
      <c r="AE14" s="30" t="str">
        <f>Sheet3!K21</f>
        <v>1.9x</v>
      </c>
      <c r="AF14" s="30" t="str">
        <f>Sheet3!K22</f>
        <v>13.2x</v>
      </c>
      <c r="AG14" s="30" t="str">
        <f>Sheet3!K24</f>
        <v>-17.8x</v>
      </c>
      <c r="AH14" s="30" t="str">
        <f>Sheet3!K25</f>
        <v>16.3x</v>
      </c>
      <c r="AI14" s="30">
        <f>Sheet3!K31</f>
        <v>1.4725999999999999</v>
      </c>
      <c r="AK14" s="30">
        <f>Sheet3!K29</f>
        <v>0.4</v>
      </c>
      <c r="AL14" s="30">
        <f>Sheet3!K30</f>
        <v>3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sheet!L18/sheet!L35</f>
        <v>0.26027855153203344</v>
      </c>
      <c r="C15" s="25">
        <f>(sheet!L18-sheet!L15)/sheet!L35</f>
        <v>0.25805013927576603</v>
      </c>
      <c r="D15" s="25">
        <f>sheet!L12/sheet!L35</f>
        <v>5.8495821727019497E-2</v>
      </c>
      <c r="E15" s="25">
        <f>Sheet2!L20/sheet!L35</f>
        <v>4.4011142061281337E-2</v>
      </c>
      <c r="F15" s="25">
        <f>sheet!L18/sheet!L35</f>
        <v>0.26027855153203344</v>
      </c>
      <c r="G15" s="23"/>
      <c r="H15" s="26">
        <f>Sheet1!L33/sheet!L51</f>
        <v>6.6502636203866428E-2</v>
      </c>
      <c r="I15" s="26">
        <f>Sheet1!L33/Sheet1!L12</f>
        <v>0.27604318646046105</v>
      </c>
      <c r="J15" s="26">
        <f>Sheet1!L12/sheet!L27</f>
        <v>8.1622445577097122E-2</v>
      </c>
      <c r="K15" s="26">
        <f>Sheet1!L30/sheet!L27</f>
        <v>2.2150240556375933E-2</v>
      </c>
      <c r="L15" s="26">
        <f>Sheet1!L38</f>
        <v>3.31</v>
      </c>
      <c r="M15" s="23"/>
      <c r="N15" s="26">
        <f>sheet!L40/sheet!L27</f>
        <v>0.66119658933930359</v>
      </c>
      <c r="O15" s="26">
        <f>sheet!L51/sheet!L27</f>
        <v>0.33880341066069641</v>
      </c>
      <c r="P15" s="26">
        <f>sheet!L40/sheet!L51</f>
        <v>1.9515641476274164</v>
      </c>
      <c r="Q15" s="25">
        <f>Sheet1!L24/Sheet1!L26</f>
        <v>-2.13</v>
      </c>
      <c r="R15" s="25">
        <f>ABS(Sheet2!L20/(Sheet1!L26+Sheet2!L30))</f>
        <v>0.11155040948884494</v>
      </c>
      <c r="S15" s="25">
        <f>sheet!L40/Sheet1!L43</f>
        <v>13.430575713594582</v>
      </c>
      <c r="T15" s="25">
        <f>Sheet2!L20/sheet!L40</f>
        <v>1.4228594070818775E-2</v>
      </c>
      <c r="V15" s="25">
        <f>ABS(Sheet1!L15/sheet!L15)</f>
        <v>59.250000000000007</v>
      </c>
      <c r="W15" s="25">
        <f>Sheet1!L12/sheet!L14</f>
        <v>3.2638095238095235</v>
      </c>
      <c r="X15" s="25">
        <f>Sheet1!L12/sheet!L27</f>
        <v>8.1622445577097122E-2</v>
      </c>
      <c r="Y15" s="25">
        <f>Sheet1!L12/(sheet!L18-sheet!L35)</f>
        <v>-0.51619219762012347</v>
      </c>
      <c r="AA15" s="11" t="str">
        <f>Sheet1!L43</f>
        <v>2,613,783.51</v>
      </c>
      <c r="AB15" s="11" t="str">
        <f>Sheet3!L17</f>
        <v>17.4x</v>
      </c>
      <c r="AC15" s="11" t="str">
        <f>Sheet3!L18</f>
        <v>38.0x</v>
      </c>
      <c r="AD15" s="11" t="str">
        <f>Sheet3!L20</f>
        <v>54.9x</v>
      </c>
      <c r="AE15" s="11" t="str">
        <f>Sheet3!L21</f>
        <v>1.5x</v>
      </c>
      <c r="AF15" s="11" t="str">
        <f>Sheet3!L22</f>
        <v>10.5x</v>
      </c>
      <c r="AG15" s="11" t="str">
        <f>Sheet3!L24</f>
        <v>-19.0x</v>
      </c>
      <c r="AH15" s="11" t="str">
        <f>Sheet3!L25</f>
        <v>8.6x</v>
      </c>
      <c r="AI15" s="11">
        <f>Sheet3!L31</f>
        <v>1.5364</v>
      </c>
      <c r="AK15" s="11">
        <f>Sheet3!L29</f>
        <v>0.3</v>
      </c>
      <c r="AL15" s="11">
        <f>Sheet3!L30</f>
        <v>7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sheet!M18/sheet!M35</f>
        <v>0.47248655357881675</v>
      </c>
      <c r="C16" s="28">
        <f>(sheet!M18-sheet!M15)/sheet!M35</f>
        <v>0.47000413736036417</v>
      </c>
      <c r="D16" s="28">
        <f>sheet!M12/sheet!M35</f>
        <v>8.8539511791477052E-2</v>
      </c>
      <c r="E16" s="28">
        <f>Sheet2!M20/sheet!M35</f>
        <v>0.1770790235829541</v>
      </c>
      <c r="F16" s="28">
        <f>sheet!M18/sheet!M35</f>
        <v>0.47248655357881675</v>
      </c>
      <c r="G16" s="23"/>
      <c r="H16" s="29">
        <f>Sheet1!M33/sheet!M51</f>
        <v>8.9336661911554927E-2</v>
      </c>
      <c r="I16" s="29">
        <f>Sheet1!M33/Sheet1!M12</f>
        <v>0.38827176440196332</v>
      </c>
      <c r="J16" s="29">
        <f>Sheet1!M12/sheet!M27</f>
        <v>8.9424320827943077E-2</v>
      </c>
      <c r="K16" s="29">
        <f>Sheet1!M30/sheet!M27</f>
        <v>4.2737017187211235E-2</v>
      </c>
      <c r="L16" s="29">
        <f>Sheet1!M38</f>
        <v>5.62</v>
      </c>
      <c r="M16" s="23"/>
      <c r="N16" s="29">
        <f>sheet!M40/sheet!M27</f>
        <v>0.61134725559046377</v>
      </c>
      <c r="O16" s="29">
        <f>sheet!M51/sheet!M27</f>
        <v>0.38865274440953612</v>
      </c>
      <c r="P16" s="29">
        <f>sheet!M40/sheet!M51</f>
        <v>1.5729909652876841</v>
      </c>
      <c r="Q16" s="28">
        <f>Sheet1!M24/Sheet1!M26</f>
        <v>-2.9069767441860468</v>
      </c>
      <c r="R16" s="28">
        <f>ABS(Sheet2!M20/(Sheet1!M26+Sheet2!M30))</f>
        <v>0.35636969192339718</v>
      </c>
      <c r="S16" s="28">
        <f>sheet!M40/Sheet1!M43</f>
        <v>10.468354430379746</v>
      </c>
      <c r="T16" s="28">
        <f>Sheet2!M20/sheet!M40</f>
        <v>4.8518742442563489E-2</v>
      </c>
      <c r="U16" s="6"/>
      <c r="V16" s="28">
        <f>ABS(Sheet1!M15/sheet!M15)</f>
        <v>65.222222222222229</v>
      </c>
      <c r="W16" s="28">
        <f>Sheet1!M12/sheet!M14</f>
        <v>3.4531668153434434</v>
      </c>
      <c r="X16" s="28">
        <f>Sheet1!M12/sheet!M27</f>
        <v>8.9424320827943077E-2</v>
      </c>
      <c r="Y16" s="28">
        <f>Sheet1!M12/(sheet!M18-sheet!M35)</f>
        <v>-1.01202614379085</v>
      </c>
      <c r="Z16" s="6"/>
      <c r="AA16" s="30" t="str">
        <f>Sheet1!M43</f>
        <v>3,422,785.6</v>
      </c>
      <c r="AB16" s="30" t="str">
        <f>Sheet3!M17</f>
        <v>14.2x</v>
      </c>
      <c r="AC16" s="30" t="str">
        <f>Sheet3!M18</f>
        <v>26.7x</v>
      </c>
      <c r="AD16" s="30" t="str">
        <f>Sheet3!M20</f>
        <v>-36.4x</v>
      </c>
      <c r="AE16" s="30" t="str">
        <f>Sheet3!M21</f>
        <v>1.2x</v>
      </c>
      <c r="AF16" s="30" t="str">
        <f>Sheet3!M22</f>
        <v>9.3x</v>
      </c>
      <c r="AG16" s="30" t="str">
        <f>Sheet3!M24</f>
        <v>8.0x</v>
      </c>
      <c r="AH16" s="30" t="str">
        <f>Sheet3!M25</f>
        <v>2.1x</v>
      </c>
      <c r="AI16" s="30">
        <f>Sheet3!M31</f>
        <v>1.7331000000000001</v>
      </c>
      <c r="AK16" s="30">
        <f>Sheet3!M29</f>
        <v>0.4</v>
      </c>
      <c r="AL16" s="30">
        <f>Sheet3!M30</f>
        <v>8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2023-05-01T16:42:13Z</dcterms:created>
  <dcterms:modified xsi:type="dcterms:W3CDTF">2023-05-10T17:39:26Z</dcterms:modified>
  <cp:category/>
  <dc:identifier/>
  <cp:version/>
</cp:coreProperties>
</file>