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Academic ^0 Education/"/>
    </mc:Choice>
  </mc:AlternateContent>
  <xr:revisionPtr revIDLastSave="84" documentId="8_{237B7F87-41BE-4850-A9BB-65261B5053EC}" xr6:coauthVersionLast="47" xr6:coauthVersionMax="47" xr10:uidLastSave="{A1C5CBFC-F415-4B0F-BEF6-CC830019B512}"/>
  <bookViews>
    <workbookView minimized="1" xWindow="690" yWindow="180" windowWidth="13710" windowHeight="1545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</externalReferences>
  <definedNames>
    <definedName name="Equation2">[1]!Equation2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3" l="1"/>
  <c r="I30" i="3"/>
  <c r="H30" i="3"/>
  <c r="R11" i="5" s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<sst xmlns="http://schemas.openxmlformats.org/spreadsheetml/2006/main" count="1168" uniqueCount="842">
  <si>
    <t>Global Education Communities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</si>
  <si>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</si>
  <si>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</si>
  <si>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</si>
  <si>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</si>
  <si>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</si>
  <si>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</si>
  <si>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</si>
  <si>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</si>
  <si>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</si>
  <si>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</si>
  <si>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</si>
  <si>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</si>
  <si>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</si>
  <si>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</si>
  <si>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2013-08-31</t>
  </si>
  <si>
    <t>2014-08-31</t>
  </si>
  <si>
    <t>2015-08-31</t>
  </si>
  <si>
    <t>2016-08-31</t>
  </si>
  <si>
    <t>2017-08-31</t>
  </si>
  <si>
    <t>2018-08-31</t>
  </si>
  <si>
    <t>2019-08-31</t>
  </si>
  <si>
    <t>2020-08-31</t>
  </si>
  <si>
    <t>2021-08-31</t>
  </si>
  <si>
    <t>2022-08-31</t>
  </si>
  <si>
    <t>Cash And Equivalents</t>
  </si>
  <si>
    <t>3,555.419</t>
  </si>
  <si>
    <t>2,706.229</t>
  </si>
  <si>
    <t>2,286.631</t>
  </si>
  <si>
    <t>4,341.97</t>
  </si>
  <si>
    <t>6,880.384</t>
  </si>
  <si>
    <t>33,246</t>
  </si>
  <si>
    <t>15,213</t>
  </si>
  <si>
    <t>23,030</t>
  </si>
  <si>
    <t>18,338</t>
  </si>
  <si>
    <t>9,724</t>
  </si>
  <si>
    <t>Short Term Investments</t>
  </si>
  <si>
    <t/>
  </si>
  <si>
    <t>2,118.333</t>
  </si>
  <si>
    <t>Accounts Receivable, Net</t>
  </si>
  <si>
    <t>6,636.48</t>
  </si>
  <si>
    <t>7,323.999</t>
  </si>
  <si>
    <t>7,975.499</t>
  </si>
  <si>
    <t>6,795.474</t>
  </si>
  <si>
    <t>9,271.204</t>
  </si>
  <si>
    <t>12,314</t>
  </si>
  <si>
    <t>12,425</t>
  </si>
  <si>
    <t>14,380</t>
  </si>
  <si>
    <t>11,818</t>
  </si>
  <si>
    <t>8,919</t>
  </si>
  <si>
    <t>Inventory</t>
  </si>
  <si>
    <t>Prepaid Expenses</t>
  </si>
  <si>
    <t>1,285.875</t>
  </si>
  <si>
    <t>1,729</t>
  </si>
  <si>
    <t>2,809</t>
  </si>
  <si>
    <t>4,157</t>
  </si>
  <si>
    <t>2,909</t>
  </si>
  <si>
    <t>3,952</t>
  </si>
  <si>
    <t>Other Current Assets</t>
  </si>
  <si>
    <t>1,179.657</t>
  </si>
  <si>
    <t>7,126</t>
  </si>
  <si>
    <t>19,363</t>
  </si>
  <si>
    <t>12,566</t>
  </si>
  <si>
    <t>36,025</t>
  </si>
  <si>
    <t>10,358</t>
  </si>
  <si>
    <t>Total Current Assets</t>
  </si>
  <si>
    <t>11,403.6</t>
  </si>
  <si>
    <t>13,376.704</t>
  </si>
  <si>
    <t>11,645.607</t>
  </si>
  <si>
    <t>12,344.454</t>
  </si>
  <si>
    <t>19,201.512</t>
  </si>
  <si>
    <t>55,167</t>
  </si>
  <si>
    <t>50,524</t>
  </si>
  <si>
    <t>54,789</t>
  </si>
  <si>
    <t>69,942</t>
  </si>
  <si>
    <t>33,793</t>
  </si>
  <si>
    <t>Property Plant And Equipment, Net</t>
  </si>
  <si>
    <t>2,794.473</t>
  </si>
  <si>
    <t>2,478.15</t>
  </si>
  <si>
    <t>2,518.789</t>
  </si>
  <si>
    <t>2,103.147</t>
  </si>
  <si>
    <t>4,142.299</t>
  </si>
  <si>
    <t>62,278</t>
  </si>
  <si>
    <t>61,416</t>
  </si>
  <si>
    <t>71,034</t>
  </si>
  <si>
    <t>70,310</t>
  </si>
  <si>
    <t>69,959</t>
  </si>
  <si>
    <t>Real Estate Owned</t>
  </si>
  <si>
    <t>Capitalized / Purchased Software</t>
  </si>
  <si>
    <t>Long-term Investments</t>
  </si>
  <si>
    <t>1,453.445</t>
  </si>
  <si>
    <t>1,016.361</t>
  </si>
  <si>
    <t>Goodwill</t>
  </si>
  <si>
    <t>4,793.303</t>
  </si>
  <si>
    <t>5,721.907</t>
  </si>
  <si>
    <t>10,056.253</t>
  </si>
  <si>
    <t>10,356</t>
  </si>
  <si>
    <t>9,056</t>
  </si>
  <si>
    <t>5,835</t>
  </si>
  <si>
    <t>5,518</t>
  </si>
  <si>
    <t>Other Intangibles</t>
  </si>
  <si>
    <t>9,097.072</t>
  </si>
  <si>
    <t>8,521.598</t>
  </si>
  <si>
    <t>8,472.376</t>
  </si>
  <si>
    <t>8,182.067</t>
  </si>
  <si>
    <t>10,415.112</t>
  </si>
  <si>
    <t>9,457</t>
  </si>
  <si>
    <t>8,661</t>
  </si>
  <si>
    <t>7,469</t>
  </si>
  <si>
    <t>7,198</t>
  </si>
  <si>
    <t>7,529</t>
  </si>
  <si>
    <t>Other Long-term Assets</t>
  </si>
  <si>
    <t>14,450.173</t>
  </si>
  <si>
    <t>12,294.125</t>
  </si>
  <si>
    <t>52,996.242</t>
  </si>
  <si>
    <t>72,541.521</t>
  </si>
  <si>
    <t>122,086.751</t>
  </si>
  <si>
    <t>203,577</t>
  </si>
  <si>
    <t>260,013</t>
  </si>
  <si>
    <t>313,640</t>
  </si>
  <si>
    <t>366,071</t>
  </si>
  <si>
    <t>360,934</t>
  </si>
  <si>
    <t>Total Assets</t>
  </si>
  <si>
    <t>42,538.621</t>
  </si>
  <si>
    <t>41,696.2</t>
  </si>
  <si>
    <t>80,666.757</t>
  </si>
  <si>
    <t>102,346.541</t>
  </si>
  <si>
    <t>166,918.288</t>
  </si>
  <si>
    <t>340,835</t>
  </si>
  <si>
    <t>389,670</t>
  </si>
  <si>
    <t>452,767</t>
  </si>
  <si>
    <t>519,039</t>
  </si>
  <si>
    <t>477,733</t>
  </si>
  <si>
    <t>Accounts Payable</t>
  </si>
  <si>
    <t>2,045.259</t>
  </si>
  <si>
    <t>2,172.068</t>
  </si>
  <si>
    <t>2,094.912</t>
  </si>
  <si>
    <t>1,802.438</t>
  </si>
  <si>
    <t>3,386.574</t>
  </si>
  <si>
    <t>4,313</t>
  </si>
  <si>
    <t>4,619</t>
  </si>
  <si>
    <t>4,708</t>
  </si>
  <si>
    <t>6,801</t>
  </si>
  <si>
    <t>7,333</t>
  </si>
  <si>
    <t>Accrued Expenses</t>
  </si>
  <si>
    <t>1,322.069</t>
  </si>
  <si>
    <t>1,351.394</t>
  </si>
  <si>
    <t>3,584</t>
  </si>
  <si>
    <t>3,374</t>
  </si>
  <si>
    <t>4,861</t>
  </si>
  <si>
    <t>4,188</t>
  </si>
  <si>
    <t>4,166</t>
  </si>
  <si>
    <t>Short-term Borrowings</t>
  </si>
  <si>
    <t>1,308.225</t>
  </si>
  <si>
    <t>3,285.216</t>
  </si>
  <si>
    <t>3,796</t>
  </si>
  <si>
    <t>2,134</t>
  </si>
  <si>
    <t>1,050</t>
  </si>
  <si>
    <t>2,468</t>
  </si>
  <si>
    <t>2,151</t>
  </si>
  <si>
    <t>Current Portion of LT Debt</t>
  </si>
  <si>
    <t>2,931.495</t>
  </si>
  <si>
    <t>23,675.08</t>
  </si>
  <si>
    <t>31,012.047</t>
  </si>
  <si>
    <t>26,481</t>
  </si>
  <si>
    <t>40,523</t>
  </si>
  <si>
    <t>117,691</t>
  </si>
  <si>
    <t>154,535</t>
  </si>
  <si>
    <t>180,765</t>
  </si>
  <si>
    <t>Current Portion of Capital Lease Obligations</t>
  </si>
  <si>
    <t>3,970</t>
  </si>
  <si>
    <t>3,894</t>
  </si>
  <si>
    <t>4,186</t>
  </si>
  <si>
    <t>Other Current Liabilities</t>
  </si>
  <si>
    <t>12,751.487</t>
  </si>
  <si>
    <t>14,040.189</t>
  </si>
  <si>
    <t>15,022.559</t>
  </si>
  <si>
    <t>12,592.479</t>
  </si>
  <si>
    <t>20,506.697</t>
  </si>
  <si>
    <t>35,441</t>
  </si>
  <si>
    <t>30,898</t>
  </si>
  <si>
    <t>28,635</t>
  </si>
  <si>
    <t>32,945</t>
  </si>
  <si>
    <t>27,632</t>
  </si>
  <si>
    <t>Total Current Liabilities</t>
  </si>
  <si>
    <t>18,209.917</t>
  </si>
  <si>
    <t>17,156.758</t>
  </si>
  <si>
    <t>43,112.333</t>
  </si>
  <si>
    <t>16,339.358</t>
  </si>
  <si>
    <t>59,735.861</t>
  </si>
  <si>
    <t>73,792</t>
  </si>
  <si>
    <t>81,692</t>
  </si>
  <si>
    <t>160,915</t>
  </si>
  <si>
    <t>204,831</t>
  </si>
  <si>
    <t>226,233</t>
  </si>
  <si>
    <t>Long-term Debt</t>
  </si>
  <si>
    <t>28,344.426</t>
  </si>
  <si>
    <t>25,462.933</t>
  </si>
  <si>
    <t>86,573</t>
  </si>
  <si>
    <t>101,723</t>
  </si>
  <si>
    <t>86,314</t>
  </si>
  <si>
    <t>87,356</t>
  </si>
  <si>
    <t>67,759</t>
  </si>
  <si>
    <t>Capital Leases</t>
  </si>
  <si>
    <t>13,480</t>
  </si>
  <si>
    <t>12,283</t>
  </si>
  <si>
    <t>10,813</t>
  </si>
  <si>
    <t>Other Non-current Liabilities</t>
  </si>
  <si>
    <t>9,133.387</t>
  </si>
  <si>
    <t>2,399.401</t>
  </si>
  <si>
    <t>4,160.155</t>
  </si>
  <si>
    <t>8,341</t>
  </si>
  <si>
    <t>11,762</t>
  </si>
  <si>
    <t>11,479</t>
  </si>
  <si>
    <t>10,986</t>
  </si>
  <si>
    <t>10,896</t>
  </si>
  <si>
    <t>Total Liabilities</t>
  </si>
  <si>
    <t>27,823.787</t>
  </si>
  <si>
    <t>18,145.44</t>
  </si>
  <si>
    <t>44,541.995</t>
  </si>
  <si>
    <t>47,407.194</t>
  </si>
  <si>
    <t>89,943.528</t>
  </si>
  <si>
    <t>169,184</t>
  </si>
  <si>
    <t>195,516</t>
  </si>
  <si>
    <t>272,188</t>
  </si>
  <si>
    <t>315,456</t>
  </si>
  <si>
    <t>315,701</t>
  </si>
  <si>
    <t>Common Stock</t>
  </si>
  <si>
    <t>48,182.766</t>
  </si>
  <si>
    <t>48,836.693</t>
  </si>
  <si>
    <t>49,115.49</t>
  </si>
  <si>
    <t>49,024.991</t>
  </si>
  <si>
    <t>52,190.322</t>
  </si>
  <si>
    <t>52,040</t>
  </si>
  <si>
    <t>50,786</t>
  </si>
  <si>
    <t>49,534</t>
  </si>
  <si>
    <t>46,573</t>
  </si>
  <si>
    <t>45,565</t>
  </si>
  <si>
    <t>Additional Paid In Capital</t>
  </si>
  <si>
    <t>Retained Earnings</t>
  </si>
  <si>
    <t>-40,706.293</t>
  </si>
  <si>
    <t>-35,814.881</t>
  </si>
  <si>
    <t>-34,774.861</t>
  </si>
  <si>
    <t>-30,868.897</t>
  </si>
  <si>
    <t>-28,481.801</t>
  </si>
  <si>
    <t>-8,540</t>
  </si>
  <si>
    <t>-6,108</t>
  </si>
  <si>
    <t>-4,616</t>
  </si>
  <si>
    <t>-2,841</t>
  </si>
  <si>
    <t>-24,596</t>
  </si>
  <si>
    <t>Treasury Stock</t>
  </si>
  <si>
    <t>Other Common Equity Adj</t>
  </si>
  <si>
    <t>6,028.966</t>
  </si>
  <si>
    <t>5,923.107</t>
  </si>
  <si>
    <t>6,284.98</t>
  </si>
  <si>
    <t>6,081.577</t>
  </si>
  <si>
    <t>6,149.481</t>
  </si>
  <si>
    <t>6,262</t>
  </si>
  <si>
    <t>7,601</t>
  </si>
  <si>
    <t>7,067</t>
  </si>
  <si>
    <t>7,218</t>
  </si>
  <si>
    <t>7,348</t>
  </si>
  <si>
    <t>Common Equity</t>
  </si>
  <si>
    <t>13,505.439</t>
  </si>
  <si>
    <t>18,394.123</t>
  </si>
  <si>
    <t>20,606.411</t>
  </si>
  <si>
    <t>24,063.816</t>
  </si>
  <si>
    <t>29,693.797</t>
  </si>
  <si>
    <t>49,440</t>
  </si>
  <si>
    <t>51,448</t>
  </si>
  <si>
    <t>51,269</t>
  </si>
  <si>
    <t>50,797</t>
  </si>
  <si>
    <t>27,874</t>
  </si>
  <si>
    <t>Total Preferred Equity</t>
  </si>
  <si>
    <t>Minority Interest, Total</t>
  </si>
  <si>
    <t>1,209.395</t>
  </si>
  <si>
    <t>5,156.637</t>
  </si>
  <si>
    <t>15,518.351</t>
  </si>
  <si>
    <t>30,875.531</t>
  </si>
  <si>
    <t>47,280.963</t>
  </si>
  <si>
    <t>122,211</t>
  </si>
  <si>
    <t>142,706</t>
  </si>
  <si>
    <t>129,310</t>
  </si>
  <si>
    <t>152,786</t>
  </si>
  <si>
    <t>134,158</t>
  </si>
  <si>
    <t>Other Equity</t>
  </si>
  <si>
    <t>Total Equity</t>
  </si>
  <si>
    <t>14,714.834</t>
  </si>
  <si>
    <t>23,550.76</t>
  </si>
  <si>
    <t>36,124.762</t>
  </si>
  <si>
    <t>54,939.347</t>
  </si>
  <si>
    <t>76,974.76</t>
  </si>
  <si>
    <t>171,651</t>
  </si>
  <si>
    <t>194,154</t>
  </si>
  <si>
    <t>180,579</t>
  </si>
  <si>
    <t>203,583</t>
  </si>
  <si>
    <t>162,032</t>
  </si>
  <si>
    <t>Total Liabilities And Equity</t>
  </si>
  <si>
    <t>Cash And Short Term Investments</t>
  </si>
  <si>
    <t>4,824.562</t>
  </si>
  <si>
    <t>Total Debt</t>
  </si>
  <si>
    <t>3,554.469</t>
  </si>
  <si>
    <t>1,116.723</t>
  </si>
  <si>
    <t>25,130.209</t>
  </si>
  <si>
    <t>30,155.093</t>
  </si>
  <si>
    <t>60,538.708</t>
  </si>
  <si>
    <t>117,505</t>
  </si>
  <si>
    <t>144,863</t>
  </si>
  <si>
    <t>222,505</t>
  </si>
  <si>
    <t>260,536</t>
  </si>
  <si>
    <t>265,674</t>
  </si>
  <si>
    <t>Income Statement</t>
  </si>
  <si>
    <t>Revenue</t>
  </si>
  <si>
    <t>30,747.561</t>
  </si>
  <si>
    <t>30,916.154</t>
  </si>
  <si>
    <t>32,178.951</t>
  </si>
  <si>
    <t>36,114.144</t>
  </si>
  <si>
    <t>53,557.863</t>
  </si>
  <si>
    <t>74,900</t>
  </si>
  <si>
    <t>70,997</t>
  </si>
  <si>
    <t>62,548</t>
  </si>
  <si>
    <t>60,869</t>
  </si>
  <si>
    <t>73,235</t>
  </si>
  <si>
    <t>Revenue Growth (YoY)</t>
  </si>
  <si>
    <t>-9.6%</t>
  </si>
  <si>
    <t>0.5%</t>
  </si>
  <si>
    <t>4.1%</t>
  </si>
  <si>
    <t>12.2%</t>
  </si>
  <si>
    <t>48.3%</t>
  </si>
  <si>
    <t>39.8%</t>
  </si>
  <si>
    <t>-5.2%</t>
  </si>
  <si>
    <t>-11.9%</t>
  </si>
  <si>
    <t>-2.7%</t>
  </si>
  <si>
    <t>20.3%</t>
  </si>
  <si>
    <t>Cost of Revenues</t>
  </si>
  <si>
    <t>-12,689.887</t>
  </si>
  <si>
    <t>-12,174.629</t>
  </si>
  <si>
    <t>-12,045.887</t>
  </si>
  <si>
    <t>-16,785.812</t>
  </si>
  <si>
    <t>-24,142.144</t>
  </si>
  <si>
    <t>-28,814</t>
  </si>
  <si>
    <t>-30,723</t>
  </si>
  <si>
    <t>-25,639</t>
  </si>
  <si>
    <t>-25,669</t>
  </si>
  <si>
    <t>-35,513</t>
  </si>
  <si>
    <t>Gross Profit</t>
  </si>
  <si>
    <t>18,057.674</t>
  </si>
  <si>
    <t>18,741.525</t>
  </si>
  <si>
    <t>20,133.064</t>
  </si>
  <si>
    <t>19,328.332</t>
  </si>
  <si>
    <t>29,415.719</t>
  </si>
  <si>
    <t>46,086</t>
  </si>
  <si>
    <t>40,274</t>
  </si>
  <si>
    <t>36,909</t>
  </si>
  <si>
    <t>35,200</t>
  </si>
  <si>
    <t>37,722</t>
  </si>
  <si>
    <t>Gross Profit Margin</t>
  </si>
  <si>
    <t>58.7%</t>
  </si>
  <si>
    <t>60.6%</t>
  </si>
  <si>
    <t>62.6%</t>
  </si>
  <si>
    <t>53.5%</t>
  </si>
  <si>
    <t>54.9%</t>
  </si>
  <si>
    <t>61.5%</t>
  </si>
  <si>
    <t>56.7%</t>
  </si>
  <si>
    <t>59.0%</t>
  </si>
  <si>
    <t>57.8%</t>
  </si>
  <si>
    <t>51.5%</t>
  </si>
  <si>
    <t>R&amp;D Expenses</t>
  </si>
  <si>
    <t>Selling and Marketing Expense</t>
  </si>
  <si>
    <t>-3,457.041</t>
  </si>
  <si>
    <t>-3,172.507</t>
  </si>
  <si>
    <t>-3,245</t>
  </si>
  <si>
    <t>-3,204</t>
  </si>
  <si>
    <t>-3,571</t>
  </si>
  <si>
    <t>General &amp; Admin Expenses</t>
  </si>
  <si>
    <t>-16,835.732</t>
  </si>
  <si>
    <t>-16,572.004</t>
  </si>
  <si>
    <t>-12,917.518</t>
  </si>
  <si>
    <t>-13,386.478</t>
  </si>
  <si>
    <t>-19,964.102</t>
  </si>
  <si>
    <t>-26,215</t>
  </si>
  <si>
    <t>-28,235</t>
  </si>
  <si>
    <t>-21,966</t>
  </si>
  <si>
    <t>-23,106</t>
  </si>
  <si>
    <t>-23,573</t>
  </si>
  <si>
    <t>Other Inc / (Exp)</t>
  </si>
  <si>
    <t>-4,274.743</t>
  </si>
  <si>
    <t>-4,227.94</t>
  </si>
  <si>
    <t>3,302.981</t>
  </si>
  <si>
    <t>8,037.637</t>
  </si>
  <si>
    <t>35,008</t>
  </si>
  <si>
    <t>10,809</t>
  </si>
  <si>
    <t>-10,437</t>
  </si>
  <si>
    <t>6,296</t>
  </si>
  <si>
    <t>-55,885</t>
  </si>
  <si>
    <t>Operating Expenses</t>
  </si>
  <si>
    <t>-21,110.475</t>
  </si>
  <si>
    <t>-20,979.944</t>
  </si>
  <si>
    <t>-13,071.578</t>
  </si>
  <si>
    <t>-8,521.348</t>
  </si>
  <si>
    <t>-19,148.685</t>
  </si>
  <si>
    <t>8,793</t>
  </si>
  <si>
    <t>-17,426</t>
  </si>
  <si>
    <t>-35,648</t>
  </si>
  <si>
    <t>-20,014</t>
  </si>
  <si>
    <t>-83,029</t>
  </si>
  <si>
    <t>Operating Income</t>
  </si>
  <si>
    <t>-3,052.801</t>
  </si>
  <si>
    <t>-2,238.419</t>
  </si>
  <si>
    <t>7,061.486</t>
  </si>
  <si>
    <t>10,806.984</t>
  </si>
  <si>
    <t>10,267.034</t>
  </si>
  <si>
    <t>54,879</t>
  </si>
  <si>
    <t>22,848</t>
  </si>
  <si>
    <t>1,261</t>
  </si>
  <si>
    <t>15,186</t>
  </si>
  <si>
    <t>-45,307</t>
  </si>
  <si>
    <t>Net Interest Expenses</t>
  </si>
  <si>
    <t>-2,525</t>
  </si>
  <si>
    <t>-6,761</t>
  </si>
  <si>
    <t>-5,702</t>
  </si>
  <si>
    <t>-9,478</t>
  </si>
  <si>
    <t>-11,657</t>
  </si>
  <si>
    <t>EBT, Incl. Unusual Items</t>
  </si>
  <si>
    <t>-3,120.897</t>
  </si>
  <si>
    <t>-2,221.412</t>
  </si>
  <si>
    <t>6,963.17</t>
  </si>
  <si>
    <t>10,670.588</t>
  </si>
  <si>
    <t>10,175.116</t>
  </si>
  <si>
    <t>52,354</t>
  </si>
  <si>
    <t>16,087</t>
  </si>
  <si>
    <t>-4,441</t>
  </si>
  <si>
    <t>5,708</t>
  </si>
  <si>
    <t>-56,964</t>
  </si>
  <si>
    <t>Earnings of Discontinued Ops.</t>
  </si>
  <si>
    <t>7,030.395</t>
  </si>
  <si>
    <t>Income Tax Expense</t>
  </si>
  <si>
    <t>1,216.267</t>
  </si>
  <si>
    <t>-1,455.174</t>
  </si>
  <si>
    <t>-1,891.082</t>
  </si>
  <si>
    <t>-6,983</t>
  </si>
  <si>
    <t>-1,155</t>
  </si>
  <si>
    <t>1,194</t>
  </si>
  <si>
    <t>Net Income to Company</t>
  </si>
  <si>
    <t>-1,585.09</t>
  </si>
  <si>
    <t>5,312.961</t>
  </si>
  <si>
    <t>6,000.774</t>
  </si>
  <si>
    <t>9,215.414</t>
  </si>
  <si>
    <t>8,284.034</t>
  </si>
  <si>
    <t>45,371</t>
  </si>
  <si>
    <t>14,932</t>
  </si>
  <si>
    <t>-4,751</t>
  </si>
  <si>
    <t>5,177</t>
  </si>
  <si>
    <t>-55,770</t>
  </si>
  <si>
    <t>Minority Interest in Earnings</t>
  </si>
  <si>
    <t>-4,960.754</t>
  </si>
  <si>
    <t>-5,309.45</t>
  </si>
  <si>
    <t>-5,896.938</t>
  </si>
  <si>
    <t>-25,429</t>
  </si>
  <si>
    <t>-12,318</t>
  </si>
  <si>
    <t>5,980</t>
  </si>
  <si>
    <t>40,434</t>
  </si>
  <si>
    <t>Net Income to Stockholders</t>
  </si>
  <si>
    <t>-1,830.047</t>
  </si>
  <si>
    <t>5,159.49</t>
  </si>
  <si>
    <t>1,040.02</t>
  </si>
  <si>
    <t>3,905.964</t>
  </si>
  <si>
    <t>2,387.096</t>
  </si>
  <si>
    <t>19,942</t>
  </si>
  <si>
    <t>2,614</t>
  </si>
  <si>
    <t>1,229</t>
  </si>
  <si>
    <t>4,703</t>
  </si>
  <si>
    <t>-15,336</t>
  </si>
  <si>
    <t>Preferred Dividends &amp; Other Adj.</t>
  </si>
  <si>
    <t>-7,030.395</t>
  </si>
  <si>
    <t>Net Income to Common Excl Extra Items</t>
  </si>
  <si>
    <t>-2,149.587</t>
  </si>
  <si>
    <t>-1,870.905</t>
  </si>
  <si>
    <t>Basic EPS (Cont. Ops)</t>
  </si>
  <si>
    <t>Diluted EPS (Cont. Ops)</t>
  </si>
  <si>
    <t>Weighted Average Basic Shares Out.</t>
  </si>
  <si>
    <t>67,146.29</t>
  </si>
  <si>
    <t>64,670.908</t>
  </si>
  <si>
    <t>68,437.178</t>
  </si>
  <si>
    <t>73,022.506</t>
  </si>
  <si>
    <t>78,287.329</t>
  </si>
  <si>
    <t>76,737.802</t>
  </si>
  <si>
    <t>74,237.59</t>
  </si>
  <si>
    <t>71,288.932</t>
  </si>
  <si>
    <t>68,688.415</t>
  </si>
  <si>
    <t>Weighted Average Diluted Shares Out.</t>
  </si>
  <si>
    <t>67,713.599</t>
  </si>
  <si>
    <t>64,840.015</t>
  </si>
  <si>
    <t>69,344.975</t>
  </si>
  <si>
    <t>74,481.512</t>
  </si>
  <si>
    <t>79,930.133</t>
  </si>
  <si>
    <t>81,025.199</t>
  </si>
  <si>
    <t>71,722.675</t>
  </si>
  <si>
    <t>EBITDA</t>
  </si>
  <si>
    <t>-1,507.171</t>
  </si>
  <si>
    <t>-1,183.601</t>
  </si>
  <si>
    <t>4,528.612</t>
  </si>
  <si>
    <t>13,337</t>
  </si>
  <si>
    <t>5,994</t>
  </si>
  <si>
    <t>5,809</t>
  </si>
  <si>
    <t>3,588</t>
  </si>
  <si>
    <t>-17,913</t>
  </si>
  <si>
    <t>EBIT</t>
  </si>
  <si>
    <t>-3,150.857</t>
  </si>
  <si>
    <t>-2,285.132</t>
  </si>
  <si>
    <t>-1,397.688</t>
  </si>
  <si>
    <t>3,338.283</t>
  </si>
  <si>
    <t>11,525</t>
  </si>
  <si>
    <t>3,778</t>
  </si>
  <si>
    <t>4,140</t>
  </si>
  <si>
    <t>1,244</t>
  </si>
  <si>
    <t>-19,092</t>
  </si>
  <si>
    <t>Revenue (Reported)</t>
  </si>
  <si>
    <t>Operating Income (Reported)</t>
  </si>
  <si>
    <t>7,848</t>
  </si>
  <si>
    <t>Operating Income (Adjusted)</t>
  </si>
  <si>
    <t>Cash Flow Statement</t>
  </si>
  <si>
    <t>Depreciation &amp; Amortization (CF)</t>
  </si>
  <si>
    <t>1,643.686</t>
  </si>
  <si>
    <t>1,101.531</t>
  </si>
  <si>
    <t>1,190.329</t>
  </si>
  <si>
    <t>1,812</t>
  </si>
  <si>
    <t>2,216</t>
  </si>
  <si>
    <t>4,609</t>
  </si>
  <si>
    <t>5,114</t>
  </si>
  <si>
    <t>3,903</t>
  </si>
  <si>
    <t>Amortization of Deferred Charges (CF)</t>
  </si>
  <si>
    <t>1,539.444</t>
  </si>
  <si>
    <t>1,566</t>
  </si>
  <si>
    <t>1,451</t>
  </si>
  <si>
    <t>3,318</t>
  </si>
  <si>
    <t>1,685</t>
  </si>
  <si>
    <t>2,962</t>
  </si>
  <si>
    <t>Stock-Based Comp</t>
  </si>
  <si>
    <t>Change In Accounts Receivable</t>
  </si>
  <si>
    <t>1,286.988</t>
  </si>
  <si>
    <t>-1,349.712</t>
  </si>
  <si>
    <t>-3,477</t>
  </si>
  <si>
    <t>-8,043</t>
  </si>
  <si>
    <t>-5,227</t>
  </si>
  <si>
    <t>3,774</t>
  </si>
  <si>
    <t>1,952</t>
  </si>
  <si>
    <t>Change In Inventories</t>
  </si>
  <si>
    <t>Change in Other Net Operating Assets</t>
  </si>
  <si>
    <t>-1,442.846</t>
  </si>
  <si>
    <t>2,018.128</t>
  </si>
  <si>
    <t>3,872</t>
  </si>
  <si>
    <t>-1,189</t>
  </si>
  <si>
    <t>-2,695</t>
  </si>
  <si>
    <t>1,293</t>
  </si>
  <si>
    <t>Other Operating Activities</t>
  </si>
  <si>
    <t>-3,838.596</t>
  </si>
  <si>
    <t>-9,864.786</t>
  </si>
  <si>
    <t>-4,832.697</t>
  </si>
  <si>
    <t>7,066.833</t>
  </si>
  <si>
    <t>-3,941</t>
  </si>
  <si>
    <t>-7,100</t>
  </si>
  <si>
    <t>6,094</t>
  </si>
  <si>
    <t>13,997</t>
  </si>
  <si>
    <t>Cash from Operations</t>
  </si>
  <si>
    <t>-1,797.599</t>
  </si>
  <si>
    <t>-4,301.682</t>
  </si>
  <si>
    <t>3,247.911</t>
  </si>
  <si>
    <t>10,997.662</t>
  </si>
  <si>
    <t>19,870</t>
  </si>
  <si>
    <t>-9,762</t>
  </si>
  <si>
    <t>7,594</t>
  </si>
  <si>
    <t>17,106</t>
  </si>
  <si>
    <t>6,748</t>
  </si>
  <si>
    <t>Capital Expenditures</t>
  </si>
  <si>
    <t>-1,354.206</t>
  </si>
  <si>
    <t>-1,782.241</t>
  </si>
  <si>
    <t>-2,538</t>
  </si>
  <si>
    <t>-1,216</t>
  </si>
  <si>
    <t>-1,608</t>
  </si>
  <si>
    <t>Cash Acquisitions</t>
  </si>
  <si>
    <t>-6,500.313</t>
  </si>
  <si>
    <t>-13,833</t>
  </si>
  <si>
    <t>Other Investing Activities</t>
  </si>
  <si>
    <t>-1,340.837</t>
  </si>
  <si>
    <t>6,853.189</t>
  </si>
  <si>
    <t>-32,897.093</t>
  </si>
  <si>
    <t>-6,640.195</t>
  </si>
  <si>
    <t>-37,716.708</t>
  </si>
  <si>
    <t>-45,034</t>
  </si>
  <si>
    <t>-13,205</t>
  </si>
  <si>
    <t>-42,738</t>
  </si>
  <si>
    <t>-67,108</t>
  </si>
  <si>
    <t>-27,141</t>
  </si>
  <si>
    <t>Cash from Investing</t>
  </si>
  <si>
    <t>-2,692.622</t>
  </si>
  <si>
    <t>6,475.83</t>
  </si>
  <si>
    <t>-33,580.718</t>
  </si>
  <si>
    <t>-7,098.722</t>
  </si>
  <si>
    <t>-45,999.262</t>
  </si>
  <si>
    <t>-61,405</t>
  </si>
  <si>
    <t>-14,421</t>
  </si>
  <si>
    <t>-43,214</t>
  </si>
  <si>
    <t>-68,716</t>
  </si>
  <si>
    <t>-27,738</t>
  </si>
  <si>
    <t>Dividends Paid (Ex Special Dividends)</t>
  </si>
  <si>
    <t>Special Dividend Paid</t>
  </si>
  <si>
    <t>Long-Term Debt Issued</t>
  </si>
  <si>
    <t>3,000</t>
  </si>
  <si>
    <t>22,756.262</t>
  </si>
  <si>
    <t>19,914.554</t>
  </si>
  <si>
    <t>28,439.664</t>
  </si>
  <si>
    <t>33,978</t>
  </si>
  <si>
    <t>4,312</t>
  </si>
  <si>
    <t>52,791</t>
  </si>
  <si>
    <t>56,335</t>
  </si>
  <si>
    <t>20,259</t>
  </si>
  <si>
    <t>Long-Term Debt Repaid</t>
  </si>
  <si>
    <t>-1,782.354</t>
  </si>
  <si>
    <t>-2,618.212</t>
  </si>
  <si>
    <t>-14,804.668</t>
  </si>
  <si>
    <t>-5,252</t>
  </si>
  <si>
    <t>-5,311</t>
  </si>
  <si>
    <t>-5,283</t>
  </si>
  <si>
    <t>Repurchase of Common Stock</t>
  </si>
  <si>
    <t>-1,832</t>
  </si>
  <si>
    <t>-1,138</t>
  </si>
  <si>
    <t>-2,401</t>
  </si>
  <si>
    <t>-1,298</t>
  </si>
  <si>
    <t>Other Financing Activities</t>
  </si>
  <si>
    <t>8,170.232</t>
  </si>
  <si>
    <t>5,005.966</t>
  </si>
  <si>
    <t>9,750.376</t>
  </si>
  <si>
    <t>34,611</t>
  </si>
  <si>
    <t>3,727</t>
  </si>
  <si>
    <t>-3,004</t>
  </si>
  <si>
    <t>-1,678</t>
  </si>
  <si>
    <t>-1,281</t>
  </si>
  <si>
    <t>Cash from Financing</t>
  </si>
  <si>
    <t>-2,999.195</t>
  </si>
  <si>
    <t>30,026.724</t>
  </si>
  <si>
    <t>9,764.378</t>
  </si>
  <si>
    <t>37,528.528</t>
  </si>
  <si>
    <t>67,900</t>
  </si>
  <si>
    <t>6,207</t>
  </si>
  <si>
    <t>43,397</t>
  </si>
  <si>
    <t>46,945</t>
  </si>
  <si>
    <t>12,397</t>
  </si>
  <si>
    <t>Beginning Cash (CF)</t>
  </si>
  <si>
    <t>7,964.476</t>
  </si>
  <si>
    <t>Foreign Exchange Rate Adjustments</t>
  </si>
  <si>
    <t>Additions / Reductions</t>
  </si>
  <si>
    <t>-4,365.036</t>
  </si>
  <si>
    <t>2,028.141</t>
  </si>
  <si>
    <t>2,526.928</t>
  </si>
  <si>
    <t>26,364.616</t>
  </si>
  <si>
    <t>-17,976</t>
  </si>
  <si>
    <t>7,777</t>
  </si>
  <si>
    <t>-4,665</t>
  </si>
  <si>
    <t>-8,593</t>
  </si>
  <si>
    <t>Ending Cash (CF)</t>
  </si>
  <si>
    <t>Levered Free Cash Flow</t>
  </si>
  <si>
    <t>-3,151.805</t>
  </si>
  <si>
    <t>-4,679.041</t>
  </si>
  <si>
    <t>2,564.286</t>
  </si>
  <si>
    <t>-1,096.042</t>
  </si>
  <si>
    <t>9,215.421</t>
  </si>
  <si>
    <t>17,332</t>
  </si>
  <si>
    <t>-10,978</t>
  </si>
  <si>
    <t>7,118</t>
  </si>
  <si>
    <t>15,498</t>
  </si>
  <si>
    <t>6,151</t>
  </si>
  <si>
    <t>Cash Interest Paid</t>
  </si>
  <si>
    <t>2,705.569</t>
  </si>
  <si>
    <t>3,180.017</t>
  </si>
  <si>
    <t>5,883</t>
  </si>
  <si>
    <t>7,850</t>
  </si>
  <si>
    <t>5,587</t>
  </si>
  <si>
    <t>7,313</t>
  </si>
  <si>
    <t>7,890</t>
  </si>
  <si>
    <t>Valuation Ratios</t>
  </si>
  <si>
    <t>Price Close (Split Adjusted)</t>
  </si>
  <si>
    <t>Market Cap</t>
  </si>
  <si>
    <t>15,345.121</t>
  </si>
  <si>
    <t>19,729.725</t>
  </si>
  <si>
    <t>20,628.825</t>
  </si>
  <si>
    <t>38,129.337</t>
  </si>
  <si>
    <t>61,250.82</t>
  </si>
  <si>
    <t>60,984.331</t>
  </si>
  <si>
    <t>46,198.679</t>
  </si>
  <si>
    <t>43,298.235</t>
  </si>
  <si>
    <t>46,595.796</t>
  </si>
  <si>
    <t>40,140.909</t>
  </si>
  <si>
    <t>Total Enterprise Value (TEV)</t>
  </si>
  <si>
    <t>16,164.267</t>
  </si>
  <si>
    <t>16,461.715</t>
  </si>
  <si>
    <t>54,160.158</t>
  </si>
  <si>
    <t>87,900.628</t>
  </si>
  <si>
    <t>157,094.474</t>
  </si>
  <si>
    <t>260,588.131</t>
  </si>
  <si>
    <t>266,049.367</t>
  </si>
  <si>
    <t>376,147.235</t>
  </si>
  <si>
    <t>433,718.796</t>
  </si>
  <si>
    <t>460,495.909</t>
  </si>
  <si>
    <t>Enterprise Value (EV)</t>
  </si>
  <si>
    <t>EV/EBITDA</t>
  </si>
  <si>
    <t>-13.7x</t>
  </si>
  <si>
    <t>-82.4x</t>
  </si>
  <si>
    <t>-40.0x</t>
  </si>
  <si>
    <t>33.8x</t>
  </si>
  <si>
    <t>84.0x</t>
  </si>
  <si>
    <t>23.8x</t>
  </si>
  <si>
    <t>51.0x</t>
  </si>
  <si>
    <t>41.3x</t>
  </si>
  <si>
    <t>66.4x</t>
  </si>
  <si>
    <t>62.3x</t>
  </si>
  <si>
    <t>EV / EBIT</t>
  </si>
  <si>
    <t>-6.2x</t>
  </si>
  <si>
    <t>-9.0x</t>
  </si>
  <si>
    <t>-22.7x</t>
  </si>
  <si>
    <t>54.3x</t>
  </si>
  <si>
    <t>162.1x</t>
  </si>
  <si>
    <t>28.0x</t>
  </si>
  <si>
    <t>88.4x</t>
  </si>
  <si>
    <t>71.9x</t>
  </si>
  <si>
    <t>137.8x</t>
  </si>
  <si>
    <t>89.4x</t>
  </si>
  <si>
    <t>EV / LTM EBITDA - CAPEX</t>
  </si>
  <si>
    <t>-5.0x</t>
  </si>
  <si>
    <t>-20.8x</t>
  </si>
  <si>
    <t>-27.2x</t>
  </si>
  <si>
    <t>42.9x</t>
  </si>
  <si>
    <t>279.5x</t>
  </si>
  <si>
    <t>28.9x</t>
  </si>
  <si>
    <t>80.5x</t>
  </si>
  <si>
    <t>44.7x</t>
  </si>
  <si>
    <t>81.0x</t>
  </si>
  <si>
    <t>72.0x</t>
  </si>
  <si>
    <t>EV / Free Cash Flow</t>
  </si>
  <si>
    <t>-4.0x</t>
  </si>
  <si>
    <t>-2.6x</t>
  </si>
  <si>
    <t>16.6x</t>
  </si>
  <si>
    <t>84.6x</t>
  </si>
  <si>
    <t>28.4x</t>
  </si>
  <si>
    <t>15.1x</t>
  </si>
  <si>
    <t>63.7x</t>
  </si>
  <si>
    <t>-26.1x</t>
  </si>
  <si>
    <t>-49.0x</t>
  </si>
  <si>
    <t>48.1x</t>
  </si>
  <si>
    <t>EV / Invested Capital</t>
  </si>
  <si>
    <t>0.9x</t>
  </si>
  <si>
    <t>0.7x</t>
  </si>
  <si>
    <t>1.0x</t>
  </si>
  <si>
    <t>1.1x</t>
  </si>
  <si>
    <t>1.2x</t>
  </si>
  <si>
    <t>EV / Revenue</t>
  </si>
  <si>
    <t>0.5x</t>
  </si>
  <si>
    <t>1.9x</t>
  </si>
  <si>
    <t>2.4x</t>
  </si>
  <si>
    <t>3.4x</t>
  </si>
  <si>
    <t>3.6x</t>
  </si>
  <si>
    <t>3.9x</t>
  </si>
  <si>
    <t>5.5x</t>
  </si>
  <si>
    <t>7.1x</t>
  </si>
  <si>
    <t>6.7x</t>
  </si>
  <si>
    <t>P/E Ratio</t>
  </si>
  <si>
    <t>-5.9x</t>
  </si>
  <si>
    <t>-14.3x</t>
  </si>
  <si>
    <t>-18.7x</t>
  </si>
  <si>
    <t>6.4x</t>
  </si>
  <si>
    <t>30.6x</t>
  </si>
  <si>
    <t>4.5x</t>
  </si>
  <si>
    <t>19.5x</t>
  </si>
  <si>
    <t>-22.1x</t>
  </si>
  <si>
    <t>Price/Book</t>
  </si>
  <si>
    <t>1.5x</t>
  </si>
  <si>
    <t>1.8x</t>
  </si>
  <si>
    <t>0.8x</t>
  </si>
  <si>
    <t>Price / Operating Cash Flow</t>
  </si>
  <si>
    <t>-19.3x</t>
  </si>
  <si>
    <t>-8.8x</t>
  </si>
  <si>
    <t>58.1x</t>
  </si>
  <si>
    <t>16.3x</t>
  </si>
  <si>
    <t>9.1x</t>
  </si>
  <si>
    <t>2.8x</t>
  </si>
  <si>
    <t>292.5x</t>
  </si>
  <si>
    <t>2.6x</t>
  </si>
  <si>
    <t>3.0x</t>
  </si>
  <si>
    <t>Price / LTM Sales</t>
  </si>
  <si>
    <t>0.6x</t>
  </si>
  <si>
    <t>1.3x</t>
  </si>
  <si>
    <t>Altman Z-Score</t>
  </si>
  <si>
    <t>Piotroski Score</t>
  </si>
  <si>
    <t>Dividend Per Share</t>
  </si>
  <si>
    <t>Dividend Yield</t>
  </si>
  <si>
    <t>0.0%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</si>
  <si>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</si>
  <si>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</si>
  <si>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</si>
  <si>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</si>
  <si>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</si>
  <si>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</si>
  <si>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</si>
  <si>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</si>
  <si>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</si>
  <si>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</si>
  <si>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</si>
  <si>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</si>
  <si>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</si>
  <si>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</si>
  <si>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</si>
  <si>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</si>
  <si>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</si>
  <si>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</si>
  <si>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</si>
  <si>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</si>
  <si>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</si>
  <si>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</si>
  <si>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</si>
  <si>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</si>
  <si>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</si>
  <si>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</si>
  <si>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</si>
  <si>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</si>
  <si>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</si>
  <si>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</si>
  <si>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</si>
  <si>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</si>
  <si>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</si>
  <si>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</si>
  <si>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</si>
  <si>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</si>
  <si>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</si>
  <si>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</si>
  <si>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</si>
  <si>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</si>
  <si>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</si>
  <si>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</si>
  <si>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</si>
  <si>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</si>
  <si>
    <t>`</t>
  </si>
  <si>
    <t>T+N5:T5otal liabilities / 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</si>
</sst>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165" fontId="5" fillId="8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77E4CFB-AF57-2D1F-C7ED-6D8BF798EC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1703c0c110a5f03/Desktop/Original.xlsx" TargetMode="External"/><Relationship Id="rId1" Type="http://schemas.openxmlformats.org/officeDocument/2006/relationships/externalLinkPath" Target="/81703c0c110a5f03/Desktop/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  <sheetName val="sheet2"/>
      <sheetName val="sheet3"/>
      <sheetName val="النسب المالية"/>
      <sheetName val="النسب المالية1"/>
      <sheetName val="Original"/>
    </sheetNames>
    <definedNames>
      <definedName name="Equation2" refersTo="#REF!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G20" sqref="G20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4" t="s">
        <v>0</v>
      </c>
      <c r="D2" s="35"/>
      <c r="E2" s="3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6" t="s">
        <v>2</v>
      </c>
      <c r="D6" s="3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39</v>
      </c>
      <c r="D14" s="3" t="s">
        <v>40</v>
      </c>
      <c r="E14" s="3" t="s">
        <v>41</v>
      </c>
      <c r="F14" s="3" t="s">
        <v>42</v>
      </c>
      <c r="G14" s="3" t="s">
        <v>43</v>
      </c>
      <c r="H14" s="3" t="s">
        <v>44</v>
      </c>
      <c r="I14" s="3" t="s">
        <v>45</v>
      </c>
      <c r="J14" s="3" t="s">
        <v>46</v>
      </c>
      <c r="K14" s="3" t="s">
        <v>47</v>
      </c>
      <c r="L14" s="3" t="s">
        <v>48</v>
      </c>
      <c r="M14" s="3" t="s">
        <v>49</v>
      </c>
    </row>
    <row r="15" spans="3:13" ht="12.75" x14ac:dyDescent="0.2">
      <c r="C15" s="3" t="s">
        <v>50</v>
      </c>
      <c r="D15" s="3">
        <v>378.02</v>
      </c>
      <c r="E15" s="3">
        <v>389.75799999999998</v>
      </c>
      <c r="F15" s="3">
        <v>441.15</v>
      </c>
      <c r="G15" s="3">
        <v>363.29300000000001</v>
      </c>
      <c r="H15" s="3">
        <v>584.39200000000005</v>
      </c>
      <c r="I15" s="3">
        <v>752</v>
      </c>
      <c r="J15" s="3">
        <v>714</v>
      </c>
      <c r="K15" s="3">
        <v>656</v>
      </c>
      <c r="L15" s="3">
        <v>852</v>
      </c>
      <c r="M15" s="3">
        <v>840</v>
      </c>
    </row>
    <row r="16" spans="3:13" ht="12.75" x14ac:dyDescent="0.2">
      <c r="C16" s="3" t="s">
        <v>51</v>
      </c>
      <c r="D16" s="3">
        <v>642.69399999999996</v>
      </c>
      <c r="E16" s="3">
        <v>640.93499999999995</v>
      </c>
      <c r="F16" s="3">
        <v>714.76300000000003</v>
      </c>
      <c r="G16" s="3">
        <v>695.71600000000001</v>
      </c>
      <c r="H16" s="3" t="s">
        <v>52</v>
      </c>
      <c r="I16" s="3" t="s">
        <v>53</v>
      </c>
      <c r="J16" s="3" t="s">
        <v>54</v>
      </c>
      <c r="K16" s="3" t="s">
        <v>55</v>
      </c>
      <c r="L16" s="3" t="s">
        <v>56</v>
      </c>
      <c r="M16" s="3" t="s">
        <v>57</v>
      </c>
    </row>
    <row r="17" spans="3:13" ht="12.75" x14ac:dyDescent="0.2">
      <c r="C17" s="3" t="s">
        <v>58</v>
      </c>
      <c r="D17" s="3">
        <v>190.98699999999999</v>
      </c>
      <c r="E17" s="3">
        <v>197.45</v>
      </c>
      <c r="F17" s="3">
        <v>227.56399999999999</v>
      </c>
      <c r="G17" s="3">
        <v>148.001</v>
      </c>
      <c r="H17" s="3" t="s">
        <v>59</v>
      </c>
      <c r="I17" s="3" t="s">
        <v>60</v>
      </c>
      <c r="J17" s="3" t="s">
        <v>61</v>
      </c>
      <c r="K17" s="3" t="s">
        <v>62</v>
      </c>
      <c r="L17" s="3" t="s">
        <v>63</v>
      </c>
      <c r="M17" s="3" t="s">
        <v>64</v>
      </c>
    </row>
    <row r="18" spans="3:13" ht="12.75" x14ac:dyDescent="0.2">
      <c r="C18" s="3" t="s">
        <v>65</v>
      </c>
      <c r="D18" s="3" t="s">
        <v>66</v>
      </c>
      <c r="E18" s="3" t="s">
        <v>67</v>
      </c>
      <c r="F18" s="3" t="s">
        <v>68</v>
      </c>
      <c r="G18" s="3" t="s">
        <v>69</v>
      </c>
      <c r="H18" s="3" t="s">
        <v>70</v>
      </c>
      <c r="I18" s="3" t="s">
        <v>71</v>
      </c>
      <c r="J18" s="3" t="s">
        <v>72</v>
      </c>
      <c r="K18" s="3" t="s">
        <v>73</v>
      </c>
      <c r="L18" s="3" t="s">
        <v>74</v>
      </c>
      <c r="M18" s="3" t="s">
        <v>75</v>
      </c>
    </row>
    <row r="19" spans="3:13" ht="12.75" x14ac:dyDescent="0.2"/>
    <row r="20" spans="3:13" ht="12.75" x14ac:dyDescent="0.2">
      <c r="C20" s="3" t="s">
        <v>76</v>
      </c>
      <c r="D20" s="3" t="s">
        <v>77</v>
      </c>
      <c r="E20" s="3" t="s">
        <v>78</v>
      </c>
      <c r="F20" s="3" t="s">
        <v>79</v>
      </c>
      <c r="G20" s="3" t="s">
        <v>80</v>
      </c>
      <c r="H20" s="3" t="s">
        <v>81</v>
      </c>
      <c r="I20" s="3" t="s">
        <v>82</v>
      </c>
      <c r="J20" s="3" t="s">
        <v>83</v>
      </c>
      <c r="K20" s="3" t="s">
        <v>84</v>
      </c>
      <c r="L20" s="3" t="s">
        <v>85</v>
      </c>
      <c r="M20" s="3" t="s">
        <v>86</v>
      </c>
    </row>
    <row r="21" spans="3:13" ht="12.75" x14ac:dyDescent="0.2">
      <c r="C21" s="3" t="s">
        <v>87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88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89</v>
      </c>
      <c r="D23" s="3" t="s">
        <v>37</v>
      </c>
      <c r="E23" s="3">
        <v>232.32</v>
      </c>
      <c r="F23" s="3">
        <v>240.44</v>
      </c>
      <c r="G23" s="3" t="s">
        <v>90</v>
      </c>
      <c r="H23" s="3" t="s">
        <v>91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92</v>
      </c>
      <c r="D24" s="3" t="s">
        <v>93</v>
      </c>
      <c r="E24" s="3" t="s">
        <v>93</v>
      </c>
      <c r="F24" s="3" t="s">
        <v>93</v>
      </c>
      <c r="G24" s="3" t="s">
        <v>94</v>
      </c>
      <c r="H24" s="3" t="s">
        <v>95</v>
      </c>
      <c r="I24" s="3" t="s">
        <v>96</v>
      </c>
      <c r="J24" s="3" t="s">
        <v>97</v>
      </c>
      <c r="K24" s="3" t="s">
        <v>98</v>
      </c>
      <c r="L24" s="3" t="s">
        <v>99</v>
      </c>
      <c r="M24" s="3" t="s">
        <v>99</v>
      </c>
    </row>
    <row r="25" spans="3:13" ht="12.75" x14ac:dyDescent="0.2">
      <c r="C25" s="3" t="s">
        <v>100</v>
      </c>
      <c r="D25" s="3" t="s">
        <v>101</v>
      </c>
      <c r="E25" s="3" t="s">
        <v>102</v>
      </c>
      <c r="F25" s="3" t="s">
        <v>103</v>
      </c>
      <c r="G25" s="3" t="s">
        <v>104</v>
      </c>
      <c r="H25" s="3" t="s">
        <v>105</v>
      </c>
      <c r="I25" s="3" t="s">
        <v>106</v>
      </c>
      <c r="J25" s="3" t="s">
        <v>107</v>
      </c>
      <c r="K25" s="3" t="s">
        <v>108</v>
      </c>
      <c r="L25" s="3" t="s">
        <v>109</v>
      </c>
      <c r="M25" s="3" t="s">
        <v>110</v>
      </c>
    </row>
    <row r="26" spans="3:13" ht="12.75" x14ac:dyDescent="0.2">
      <c r="C26" s="3" t="s">
        <v>111</v>
      </c>
      <c r="D26" s="3" t="s">
        <v>112</v>
      </c>
      <c r="E26" s="3" t="s">
        <v>113</v>
      </c>
      <c r="F26" s="3" t="s">
        <v>114</v>
      </c>
      <c r="G26" s="3" t="s">
        <v>115</v>
      </c>
      <c r="H26" s="3" t="s">
        <v>116</v>
      </c>
      <c r="I26" s="3" t="s">
        <v>117</v>
      </c>
      <c r="J26" s="3" t="s">
        <v>118</v>
      </c>
      <c r="K26" s="3" t="s">
        <v>119</v>
      </c>
      <c r="L26" s="3" t="s">
        <v>120</v>
      </c>
      <c r="M26" s="3" t="s">
        <v>121</v>
      </c>
    </row>
    <row r="27" spans="3:13" ht="12.75" x14ac:dyDescent="0.2">
      <c r="C27" s="3" t="s">
        <v>122</v>
      </c>
      <c r="D27" s="3" t="s">
        <v>123</v>
      </c>
      <c r="E27" s="3" t="s">
        <v>124</v>
      </c>
      <c r="F27" s="3" t="s">
        <v>125</v>
      </c>
      <c r="G27" s="3" t="s">
        <v>126</v>
      </c>
      <c r="H27" s="3" t="s">
        <v>127</v>
      </c>
      <c r="I27" s="3" t="s">
        <v>128</v>
      </c>
      <c r="J27" s="3" t="s">
        <v>129</v>
      </c>
      <c r="K27" s="3" t="s">
        <v>130</v>
      </c>
      <c r="L27" s="3" t="s">
        <v>131</v>
      </c>
      <c r="M27" s="3" t="s">
        <v>132</v>
      </c>
    </row>
    <row r="28" spans="3:13" ht="12.75" x14ac:dyDescent="0.2"/>
    <row r="29" spans="3:13" ht="12.75" x14ac:dyDescent="0.2">
      <c r="C29" s="3" t="s">
        <v>133</v>
      </c>
      <c r="D29" s="3" t="s">
        <v>134</v>
      </c>
      <c r="E29" s="3" t="s">
        <v>135</v>
      </c>
      <c r="F29" s="3" t="s">
        <v>136</v>
      </c>
      <c r="G29" s="3" t="s">
        <v>137</v>
      </c>
      <c r="H29" s="3" t="s">
        <v>138</v>
      </c>
      <c r="I29" s="3" t="s">
        <v>139</v>
      </c>
      <c r="J29" s="3" t="s">
        <v>140</v>
      </c>
      <c r="K29" s="3" t="s">
        <v>141</v>
      </c>
      <c r="L29" s="3" t="s">
        <v>142</v>
      </c>
      <c r="M29" s="3" t="s">
        <v>143</v>
      </c>
    </row>
    <row r="30" spans="3:13" ht="12.75" x14ac:dyDescent="0.2">
      <c r="C30" s="3" t="s">
        <v>144</v>
      </c>
      <c r="D30" s="3">
        <v>339.185</v>
      </c>
      <c r="E30" s="3">
        <v>336.54199999999997</v>
      </c>
      <c r="F30" s="3" t="s">
        <v>145</v>
      </c>
      <c r="G30" s="3">
        <v>457.78300000000002</v>
      </c>
      <c r="H30" s="3" t="s">
        <v>146</v>
      </c>
      <c r="I30" s="3" t="s">
        <v>147</v>
      </c>
      <c r="J30" s="3" t="s">
        <v>148</v>
      </c>
      <c r="K30" s="3" t="s">
        <v>149</v>
      </c>
      <c r="L30" s="3" t="s">
        <v>150</v>
      </c>
      <c r="M30" s="3" t="s">
        <v>151</v>
      </c>
    </row>
    <row r="31" spans="3:13" ht="12.75" x14ac:dyDescent="0.2">
      <c r="C31" s="3" t="s">
        <v>152</v>
      </c>
      <c r="D31" s="3" t="s">
        <v>37</v>
      </c>
      <c r="E31" s="3" t="s">
        <v>37</v>
      </c>
      <c r="F31" s="3">
        <v>789.61900000000003</v>
      </c>
      <c r="G31" s="3" t="s">
        <v>153</v>
      </c>
      <c r="H31" s="3" t="s">
        <v>154</v>
      </c>
      <c r="I31" s="3" t="s">
        <v>155</v>
      </c>
      <c r="J31" s="3" t="s">
        <v>156</v>
      </c>
      <c r="K31" s="3" t="s">
        <v>157</v>
      </c>
      <c r="L31" s="3" t="s">
        <v>158</v>
      </c>
      <c r="M31" s="3" t="s">
        <v>159</v>
      </c>
    </row>
    <row r="32" spans="3:13" ht="12.75" x14ac:dyDescent="0.2">
      <c r="C32" s="3" t="s">
        <v>160</v>
      </c>
      <c r="D32" s="3" t="s">
        <v>161</v>
      </c>
      <c r="E32" s="3">
        <v>450</v>
      </c>
      <c r="F32" s="3" t="s">
        <v>162</v>
      </c>
      <c r="G32" s="3">
        <v>13.638</v>
      </c>
      <c r="H32" s="3" t="s">
        <v>163</v>
      </c>
      <c r="I32" s="3" t="s">
        <v>164</v>
      </c>
      <c r="J32" s="3" t="s">
        <v>165</v>
      </c>
      <c r="K32" s="3" t="s">
        <v>166</v>
      </c>
      <c r="L32" s="3" t="s">
        <v>167</v>
      </c>
      <c r="M32" s="3" t="s">
        <v>168</v>
      </c>
    </row>
    <row r="33" spans="3:13" ht="12.75" x14ac:dyDescent="0.2">
      <c r="C33" s="3" t="s">
        <v>169</v>
      </c>
      <c r="D33" s="3">
        <v>142.49100000000001</v>
      </c>
      <c r="E33" s="3">
        <v>157.959</v>
      </c>
      <c r="F33" s="3">
        <v>208.09399999999999</v>
      </c>
      <c r="G33" s="3">
        <v>164.79499999999999</v>
      </c>
      <c r="H33" s="3">
        <v>193.93299999999999</v>
      </c>
      <c r="I33" s="3">
        <v>177</v>
      </c>
      <c r="J33" s="3">
        <v>144</v>
      </c>
      <c r="K33" s="3" t="s">
        <v>170</v>
      </c>
      <c r="L33" s="3" t="s">
        <v>171</v>
      </c>
      <c r="M33" s="3" t="s">
        <v>172</v>
      </c>
    </row>
    <row r="34" spans="3:13" ht="12.75" x14ac:dyDescent="0.2">
      <c r="C34" s="3" t="s">
        <v>173</v>
      </c>
      <c r="D34" s="3" t="s">
        <v>174</v>
      </c>
      <c r="E34" s="3" t="s">
        <v>175</v>
      </c>
      <c r="F34" s="3" t="s">
        <v>176</v>
      </c>
      <c r="G34" s="3" t="s">
        <v>177</v>
      </c>
      <c r="H34" s="3" t="s">
        <v>178</v>
      </c>
      <c r="I34" s="3" t="s">
        <v>179</v>
      </c>
      <c r="J34" s="3" t="s">
        <v>180</v>
      </c>
      <c r="K34" s="3" t="s">
        <v>181</v>
      </c>
      <c r="L34" s="3" t="s">
        <v>182</v>
      </c>
      <c r="M34" s="3" t="s">
        <v>183</v>
      </c>
    </row>
    <row r="35" spans="3:13" ht="12.75" x14ac:dyDescent="0.2">
      <c r="C35" s="3" t="s">
        <v>184</v>
      </c>
      <c r="D35" s="3" t="s">
        <v>185</v>
      </c>
      <c r="E35" s="3" t="s">
        <v>186</v>
      </c>
      <c r="F35" s="3" t="s">
        <v>187</v>
      </c>
      <c r="G35" s="3" t="s">
        <v>188</v>
      </c>
      <c r="H35" s="3" t="s">
        <v>189</v>
      </c>
      <c r="I35" s="3" t="s">
        <v>190</v>
      </c>
      <c r="J35" s="3" t="s">
        <v>191</v>
      </c>
      <c r="K35" s="3" t="s">
        <v>192</v>
      </c>
      <c r="L35" s="3" t="s">
        <v>193</v>
      </c>
      <c r="M35" s="3" t="s">
        <v>194</v>
      </c>
    </row>
    <row r="36" spans="3:13" ht="12.75" x14ac:dyDescent="0.2"/>
    <row r="37" spans="3:13" ht="12.75" x14ac:dyDescent="0.2">
      <c r="C37" s="3" t="s">
        <v>195</v>
      </c>
      <c r="D37" s="3" t="s">
        <v>37</v>
      </c>
      <c r="E37" s="3" t="s">
        <v>37</v>
      </c>
      <c r="F37" s="3" t="s">
        <v>37</v>
      </c>
      <c r="G37" s="3" t="s">
        <v>196</v>
      </c>
      <c r="H37" s="3" t="s">
        <v>197</v>
      </c>
      <c r="I37" s="3" t="s">
        <v>198</v>
      </c>
      <c r="J37" s="3" t="s">
        <v>199</v>
      </c>
      <c r="K37" s="3" t="s">
        <v>200</v>
      </c>
      <c r="L37" s="3" t="s">
        <v>201</v>
      </c>
      <c r="M37" s="3" t="s">
        <v>202</v>
      </c>
    </row>
    <row r="38" spans="3:13" ht="12.75" x14ac:dyDescent="0.2">
      <c r="C38" s="3" t="s">
        <v>203</v>
      </c>
      <c r="D38" s="3">
        <v>480.483</v>
      </c>
      <c r="E38" s="3">
        <v>508.76400000000001</v>
      </c>
      <c r="F38" s="3">
        <v>457.416</v>
      </c>
      <c r="G38" s="3">
        <v>324.00900000000001</v>
      </c>
      <c r="H38" s="3">
        <v>584.57899999999995</v>
      </c>
      <c r="I38" s="3">
        <v>478</v>
      </c>
      <c r="J38" s="3">
        <v>339</v>
      </c>
      <c r="K38" s="3" t="s">
        <v>204</v>
      </c>
      <c r="L38" s="3" t="s">
        <v>205</v>
      </c>
      <c r="M38" s="3" t="s">
        <v>206</v>
      </c>
    </row>
    <row r="39" spans="3:13" ht="12.75" x14ac:dyDescent="0.2">
      <c r="C39" s="3" t="s">
        <v>207</v>
      </c>
      <c r="D39" s="3" t="s">
        <v>208</v>
      </c>
      <c r="E39" s="3">
        <v>479.91800000000001</v>
      </c>
      <c r="F39" s="3">
        <v>972.24599999999998</v>
      </c>
      <c r="G39" s="3" t="s">
        <v>209</v>
      </c>
      <c r="H39" s="3" t="s">
        <v>210</v>
      </c>
      <c r="I39" s="3" t="s">
        <v>211</v>
      </c>
      <c r="J39" s="3" t="s">
        <v>212</v>
      </c>
      <c r="K39" s="3" t="s">
        <v>213</v>
      </c>
      <c r="L39" s="3" t="s">
        <v>214</v>
      </c>
      <c r="M39" s="3" t="s">
        <v>215</v>
      </c>
    </row>
    <row r="40" spans="3:13" ht="12.75" x14ac:dyDescent="0.2">
      <c r="C40" s="3" t="s">
        <v>216</v>
      </c>
      <c r="D40" s="3" t="s">
        <v>217</v>
      </c>
      <c r="E40" s="3" t="s">
        <v>218</v>
      </c>
      <c r="F40" s="3" t="s">
        <v>219</v>
      </c>
      <c r="G40" s="3" t="s">
        <v>220</v>
      </c>
      <c r="H40" s="3" t="s">
        <v>221</v>
      </c>
      <c r="I40" s="3" t="s">
        <v>222</v>
      </c>
      <c r="J40" s="3" t="s">
        <v>223</v>
      </c>
      <c r="K40" s="3" t="s">
        <v>224</v>
      </c>
      <c r="L40" s="3" t="s">
        <v>225</v>
      </c>
      <c r="M40" s="3" t="s">
        <v>226</v>
      </c>
    </row>
    <row r="41" spans="3:13" ht="12.75" x14ac:dyDescent="0.2"/>
    <row r="42" spans="3:13" ht="12.75" x14ac:dyDescent="0.2">
      <c r="C42" s="3" t="s">
        <v>227</v>
      </c>
      <c r="D42" s="3" t="s">
        <v>228</v>
      </c>
      <c r="E42" s="3" t="s">
        <v>229</v>
      </c>
      <c r="F42" s="3" t="s">
        <v>230</v>
      </c>
      <c r="G42" s="3" t="s">
        <v>231</v>
      </c>
      <c r="H42" s="3" t="s">
        <v>232</v>
      </c>
      <c r="I42" s="3" t="s">
        <v>233</v>
      </c>
      <c r="J42" s="3" t="s">
        <v>234</v>
      </c>
      <c r="K42" s="3" t="s">
        <v>235</v>
      </c>
      <c r="L42" s="3" t="s">
        <v>236</v>
      </c>
      <c r="M42" s="3" t="s">
        <v>237</v>
      </c>
    </row>
    <row r="43" spans="3:13" ht="12.75" x14ac:dyDescent="0.2">
      <c r="C43" s="3" t="s">
        <v>238</v>
      </c>
      <c r="D43" s="3" t="s">
        <v>37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239</v>
      </c>
      <c r="D44" s="3" t="s">
        <v>240</v>
      </c>
      <c r="E44" s="3" t="s">
        <v>241</v>
      </c>
      <c r="F44" s="3" t="s">
        <v>242</v>
      </c>
      <c r="G44" s="3" t="s">
        <v>243</v>
      </c>
      <c r="H44" s="3" t="s">
        <v>244</v>
      </c>
      <c r="I44" s="3" t="s">
        <v>245</v>
      </c>
      <c r="J44" s="3" t="s">
        <v>246</v>
      </c>
      <c r="K44" s="3" t="s">
        <v>247</v>
      </c>
      <c r="L44" s="3" t="s">
        <v>248</v>
      </c>
      <c r="M44" s="3" t="s">
        <v>249</v>
      </c>
    </row>
    <row r="45" spans="3:13" ht="12.75" x14ac:dyDescent="0.2">
      <c r="C45" s="3" t="s">
        <v>250</v>
      </c>
      <c r="D45" s="3" t="s">
        <v>37</v>
      </c>
      <c r="E45" s="3">
        <v>-550.79600000000005</v>
      </c>
      <c r="F45" s="3">
        <v>-19.198</v>
      </c>
      <c r="G45" s="3">
        <v>-173.85499999999999</v>
      </c>
      <c r="H45" s="3">
        <v>-164.20500000000001</v>
      </c>
      <c r="I45" s="3">
        <v>-322</v>
      </c>
      <c r="J45" s="3">
        <v>-831</v>
      </c>
      <c r="K45" s="3">
        <v>-716</v>
      </c>
      <c r="L45" s="3">
        <v>-153</v>
      </c>
      <c r="M45" s="3">
        <v>-443</v>
      </c>
    </row>
    <row r="46" spans="3:13" ht="12.75" x14ac:dyDescent="0.2">
      <c r="C46" s="3" t="s">
        <v>251</v>
      </c>
      <c r="D46" s="3" t="s">
        <v>252</v>
      </c>
      <c r="E46" s="3" t="s">
        <v>253</v>
      </c>
      <c r="F46" s="3" t="s">
        <v>254</v>
      </c>
      <c r="G46" s="3" t="s">
        <v>255</v>
      </c>
      <c r="H46" s="3" t="s">
        <v>256</v>
      </c>
      <c r="I46" s="3" t="s">
        <v>257</v>
      </c>
      <c r="J46" s="3" t="s">
        <v>258</v>
      </c>
      <c r="K46" s="3" t="s">
        <v>259</v>
      </c>
      <c r="L46" s="3" t="s">
        <v>260</v>
      </c>
      <c r="M46" s="3" t="s">
        <v>261</v>
      </c>
    </row>
    <row r="47" spans="3:13" ht="12.75" x14ac:dyDescent="0.2">
      <c r="C47" s="3" t="s">
        <v>262</v>
      </c>
      <c r="D47" s="3" t="s">
        <v>263</v>
      </c>
      <c r="E47" s="3" t="s">
        <v>264</v>
      </c>
      <c r="F47" s="3" t="s">
        <v>265</v>
      </c>
      <c r="G47" s="3" t="s">
        <v>266</v>
      </c>
      <c r="H47" s="3" t="s">
        <v>267</v>
      </c>
      <c r="I47" s="3" t="s">
        <v>268</v>
      </c>
      <c r="J47" s="3" t="s">
        <v>269</v>
      </c>
      <c r="K47" s="3" t="s">
        <v>270</v>
      </c>
      <c r="L47" s="3" t="s">
        <v>271</v>
      </c>
      <c r="M47" s="3" t="s">
        <v>272</v>
      </c>
    </row>
    <row r="48" spans="3:13" ht="12.75" x14ac:dyDescent="0.2">
      <c r="C48" s="3" t="s">
        <v>273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274</v>
      </c>
      <c r="D49" s="3" t="s">
        <v>275</v>
      </c>
      <c r="E49" s="3" t="s">
        <v>276</v>
      </c>
      <c r="F49" s="3" t="s">
        <v>277</v>
      </c>
      <c r="G49" s="3" t="s">
        <v>278</v>
      </c>
      <c r="H49" s="3" t="s">
        <v>279</v>
      </c>
      <c r="I49" s="3" t="s">
        <v>280</v>
      </c>
      <c r="J49" s="3" t="s">
        <v>281</v>
      </c>
      <c r="K49" s="3" t="s">
        <v>282</v>
      </c>
      <c r="L49" s="3" t="s">
        <v>283</v>
      </c>
      <c r="M49" s="3" t="s">
        <v>284</v>
      </c>
    </row>
    <row r="50" spans="3:13" ht="12.75" x14ac:dyDescent="0.2">
      <c r="C50" s="3" t="s">
        <v>285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286</v>
      </c>
      <c r="D51" s="3" t="s">
        <v>287</v>
      </c>
      <c r="E51" s="3" t="s">
        <v>288</v>
      </c>
      <c r="F51" s="3" t="s">
        <v>289</v>
      </c>
      <c r="G51" s="3" t="s">
        <v>290</v>
      </c>
      <c r="H51" s="3" t="s">
        <v>291</v>
      </c>
      <c r="I51" s="3" t="s">
        <v>292</v>
      </c>
      <c r="J51" s="3" t="s">
        <v>293</v>
      </c>
      <c r="K51" s="3" t="s">
        <v>294</v>
      </c>
      <c r="L51" s="3" t="s">
        <v>295</v>
      </c>
      <c r="M51" s="3" t="s">
        <v>296</v>
      </c>
    </row>
    <row r="52" spans="3:13" ht="12.75" x14ac:dyDescent="0.2"/>
    <row r="53" spans="3:13" ht="12.75" x14ac:dyDescent="0.2">
      <c r="C53" s="3" t="s">
        <v>297</v>
      </c>
      <c r="D53" s="3" t="s">
        <v>123</v>
      </c>
      <c r="E53" s="3" t="s">
        <v>124</v>
      </c>
      <c r="F53" s="3" t="s">
        <v>125</v>
      </c>
      <c r="G53" s="3" t="s">
        <v>126</v>
      </c>
      <c r="H53" s="3" t="s">
        <v>127</v>
      </c>
      <c r="I53" s="3" t="s">
        <v>128</v>
      </c>
      <c r="J53" s="3" t="s">
        <v>129</v>
      </c>
      <c r="K53" s="3" t="s">
        <v>130</v>
      </c>
      <c r="L53" s="3" t="s">
        <v>131</v>
      </c>
      <c r="M53" s="3" t="s">
        <v>132</v>
      </c>
    </row>
    <row r="54" spans="3:13" ht="12.75" x14ac:dyDescent="0.2"/>
    <row r="55" spans="3:13" ht="12.75" x14ac:dyDescent="0.2">
      <c r="C55" s="3" t="s">
        <v>298</v>
      </c>
      <c r="D55" s="3" t="s">
        <v>26</v>
      </c>
      <c r="E55" s="3" t="s">
        <v>299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300</v>
      </c>
      <c r="D56" s="3" t="s">
        <v>301</v>
      </c>
      <c r="E56" s="3" t="s">
        <v>302</v>
      </c>
      <c r="F56" s="3" t="s">
        <v>303</v>
      </c>
      <c r="G56" s="3" t="s">
        <v>304</v>
      </c>
      <c r="H56" s="3" t="s">
        <v>305</v>
      </c>
      <c r="I56" s="3" t="s">
        <v>306</v>
      </c>
      <c r="J56" s="3" t="s">
        <v>307</v>
      </c>
      <c r="K56" s="3" t="s">
        <v>308</v>
      </c>
      <c r="L56" s="3" t="s">
        <v>309</v>
      </c>
      <c r="M56" s="3" t="s">
        <v>310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9418-5C47-4499-AD07-6F8447D1D4B3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x14ac:dyDescent="0.2">
      <c r="C3" s="1" t="s">
        <v>1</v>
      </c>
    </row>
    <row r="6" spans="3:13" ht="15" x14ac:dyDescent="0.25">
      <c r="C6" s="36" t="s">
        <v>311</v>
      </c>
      <c r="D6" s="3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312</v>
      </c>
      <c r="D12" s="3" t="s">
        <v>313</v>
      </c>
      <c r="E12" s="3" t="s">
        <v>314</v>
      </c>
      <c r="F12" s="3" t="s">
        <v>315</v>
      </c>
      <c r="G12" s="3" t="s">
        <v>316</v>
      </c>
      <c r="H12" s="3" t="s">
        <v>317</v>
      </c>
      <c r="I12" s="3" t="s">
        <v>318</v>
      </c>
      <c r="J12" s="3" t="s">
        <v>319</v>
      </c>
      <c r="K12" s="3" t="s">
        <v>320</v>
      </c>
      <c r="L12" s="3" t="s">
        <v>321</v>
      </c>
      <c r="M12" s="3" t="s">
        <v>322</v>
      </c>
    </row>
    <row r="13" spans="3:13" x14ac:dyDescent="0.2">
      <c r="C13" s="3" t="s">
        <v>323</v>
      </c>
      <c r="D13" s="3" t="s">
        <v>324</v>
      </c>
      <c r="E13" s="3" t="s">
        <v>325</v>
      </c>
      <c r="F13" s="3" t="s">
        <v>326</v>
      </c>
      <c r="G13" s="3" t="s">
        <v>327</v>
      </c>
      <c r="H13" s="3" t="s">
        <v>328</v>
      </c>
      <c r="I13" s="3" t="s">
        <v>329</v>
      </c>
      <c r="J13" s="3" t="s">
        <v>330</v>
      </c>
      <c r="K13" s="3" t="s">
        <v>331</v>
      </c>
      <c r="L13" s="3" t="s">
        <v>332</v>
      </c>
      <c r="M13" s="3" t="s">
        <v>333</v>
      </c>
    </row>
    <row r="15" spans="3:13" x14ac:dyDescent="0.2">
      <c r="C15" s="3" t="s">
        <v>334</v>
      </c>
      <c r="D15" s="3" t="s">
        <v>335</v>
      </c>
      <c r="E15" s="3" t="s">
        <v>336</v>
      </c>
      <c r="F15" s="3" t="s">
        <v>337</v>
      </c>
      <c r="G15" s="3" t="s">
        <v>338</v>
      </c>
      <c r="H15" s="3" t="s">
        <v>339</v>
      </c>
      <c r="I15" s="3" t="s">
        <v>340</v>
      </c>
      <c r="J15" s="3" t="s">
        <v>341</v>
      </c>
      <c r="K15" s="3" t="s">
        <v>342</v>
      </c>
      <c r="L15" s="3" t="s">
        <v>343</v>
      </c>
      <c r="M15" s="3" t="s">
        <v>344</v>
      </c>
    </row>
    <row r="16" spans="3:13" x14ac:dyDescent="0.2">
      <c r="C16" s="3" t="s">
        <v>345</v>
      </c>
      <c r="D16" s="3" t="s">
        <v>346</v>
      </c>
      <c r="E16" s="3" t="s">
        <v>347</v>
      </c>
      <c r="F16" s="3" t="s">
        <v>348</v>
      </c>
      <c r="G16" s="3" t="s">
        <v>349</v>
      </c>
      <c r="H16" s="3" t="s">
        <v>350</v>
      </c>
      <c r="I16" s="3" t="s">
        <v>351</v>
      </c>
      <c r="J16" s="3" t="s">
        <v>352</v>
      </c>
      <c r="K16" s="3" t="s">
        <v>353</v>
      </c>
      <c r="L16" s="3" t="s">
        <v>354</v>
      </c>
      <c r="M16" s="3" t="s">
        <v>355</v>
      </c>
    </row>
    <row r="17" spans="3:13" x14ac:dyDescent="0.2">
      <c r="C17" s="3" t="s">
        <v>356</v>
      </c>
      <c r="D17" s="3" t="s">
        <v>357</v>
      </c>
      <c r="E17" s="3" t="s">
        <v>358</v>
      </c>
      <c r="F17" s="3" t="s">
        <v>359</v>
      </c>
      <c r="G17" s="3" t="s">
        <v>360</v>
      </c>
      <c r="H17" s="3" t="s">
        <v>361</v>
      </c>
      <c r="I17" s="3" t="s">
        <v>362</v>
      </c>
      <c r="J17" s="3" t="s">
        <v>363</v>
      </c>
      <c r="K17" s="3" t="s">
        <v>364</v>
      </c>
      <c r="L17" s="3" t="s">
        <v>365</v>
      </c>
      <c r="M17" s="3" t="s">
        <v>366</v>
      </c>
    </row>
    <row r="19" spans="3:13" x14ac:dyDescent="0.2">
      <c r="C19" s="3" t="s">
        <v>367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368</v>
      </c>
      <c r="D20" s="3">
        <v>0</v>
      </c>
      <c r="E20" s="3">
        <v>-180</v>
      </c>
      <c r="F20" s="3" t="s">
        <v>369</v>
      </c>
      <c r="G20" s="3" t="s">
        <v>370</v>
      </c>
      <c r="H20" s="3">
        <v>0</v>
      </c>
      <c r="I20" s="3">
        <v>0</v>
      </c>
      <c r="J20" s="3">
        <v>0</v>
      </c>
      <c r="K20" s="3" t="s">
        <v>371</v>
      </c>
      <c r="L20" s="3" t="s">
        <v>372</v>
      </c>
      <c r="M20" s="3" t="s">
        <v>373</v>
      </c>
    </row>
    <row r="21" spans="3:13" x14ac:dyDescent="0.2">
      <c r="C21" s="3" t="s">
        <v>374</v>
      </c>
      <c r="D21" s="3" t="s">
        <v>375</v>
      </c>
      <c r="E21" s="3" t="s">
        <v>376</v>
      </c>
      <c r="F21" s="3" t="s">
        <v>377</v>
      </c>
      <c r="G21" s="3" t="s">
        <v>378</v>
      </c>
      <c r="H21" s="3" t="s">
        <v>379</v>
      </c>
      <c r="I21" s="3" t="s">
        <v>380</v>
      </c>
      <c r="J21" s="3" t="s">
        <v>381</v>
      </c>
      <c r="K21" s="3" t="s">
        <v>382</v>
      </c>
      <c r="L21" s="3" t="s">
        <v>383</v>
      </c>
      <c r="M21" s="3" t="s">
        <v>384</v>
      </c>
    </row>
    <row r="22" spans="3:13" x14ac:dyDescent="0.2">
      <c r="C22" s="3" t="s">
        <v>385</v>
      </c>
      <c r="D22" s="3" t="s">
        <v>386</v>
      </c>
      <c r="E22" s="3" t="s">
        <v>387</v>
      </c>
      <c r="F22" s="3" t="s">
        <v>388</v>
      </c>
      <c r="G22" s="3" t="s">
        <v>389</v>
      </c>
      <c r="H22" s="3">
        <v>815.41700000000003</v>
      </c>
      <c r="I22" s="3" t="s">
        <v>390</v>
      </c>
      <c r="J22" s="3" t="s">
        <v>391</v>
      </c>
      <c r="K22" s="3" t="s">
        <v>392</v>
      </c>
      <c r="L22" s="3" t="s">
        <v>393</v>
      </c>
      <c r="M22" s="3" t="s">
        <v>394</v>
      </c>
    </row>
    <row r="23" spans="3:13" x14ac:dyDescent="0.2">
      <c r="C23" s="3" t="s">
        <v>395</v>
      </c>
      <c r="D23" s="3" t="s">
        <v>396</v>
      </c>
      <c r="E23" s="3" t="s">
        <v>397</v>
      </c>
      <c r="F23" s="3" t="s">
        <v>398</v>
      </c>
      <c r="G23" s="3" t="s">
        <v>399</v>
      </c>
      <c r="H23" s="3" t="s">
        <v>400</v>
      </c>
      <c r="I23" s="3" t="s">
        <v>401</v>
      </c>
      <c r="J23" s="3" t="s">
        <v>402</v>
      </c>
      <c r="K23" s="3" t="s">
        <v>403</v>
      </c>
      <c r="L23" s="3" t="s">
        <v>404</v>
      </c>
      <c r="M23" s="3" t="s">
        <v>405</v>
      </c>
    </row>
    <row r="24" spans="3:13" x14ac:dyDescent="0.2">
      <c r="C24" s="3" t="s">
        <v>406</v>
      </c>
      <c r="D24" s="3" t="s">
        <v>407</v>
      </c>
      <c r="E24" s="3" t="s">
        <v>408</v>
      </c>
      <c r="F24" s="3" t="s">
        <v>409</v>
      </c>
      <c r="G24" s="3" t="s">
        <v>410</v>
      </c>
      <c r="H24" s="3" t="s">
        <v>411</v>
      </c>
      <c r="I24" s="3" t="s">
        <v>412</v>
      </c>
      <c r="J24" s="3" t="s">
        <v>413</v>
      </c>
      <c r="K24" s="3" t="s">
        <v>414</v>
      </c>
      <c r="L24" s="3" t="s">
        <v>415</v>
      </c>
      <c r="M24" s="3" t="s">
        <v>416</v>
      </c>
    </row>
    <row r="26" spans="3:13" x14ac:dyDescent="0.2">
      <c r="C26" s="3" t="s">
        <v>417</v>
      </c>
      <c r="D26" s="3">
        <v>-68.096000000000004</v>
      </c>
      <c r="E26" s="3">
        <v>17.007000000000001</v>
      </c>
      <c r="F26" s="3">
        <v>-98.316000000000003</v>
      </c>
      <c r="G26" s="3">
        <v>-136.39599999999999</v>
      </c>
      <c r="H26" s="3">
        <v>-91.918000000000006</v>
      </c>
      <c r="I26" s="3" t="s">
        <v>418</v>
      </c>
      <c r="J26" s="3" t="s">
        <v>419</v>
      </c>
      <c r="K26" s="3" t="s">
        <v>420</v>
      </c>
      <c r="L26" s="3" t="s">
        <v>421</v>
      </c>
      <c r="M26" s="3" t="s">
        <v>422</v>
      </c>
    </row>
    <row r="27" spans="3:13" x14ac:dyDescent="0.2">
      <c r="C27" s="3" t="s">
        <v>423</v>
      </c>
      <c r="D27" s="3" t="s">
        <v>424</v>
      </c>
      <c r="E27" s="3" t="s">
        <v>425</v>
      </c>
      <c r="F27" s="3" t="s">
        <v>426</v>
      </c>
      <c r="G27" s="3" t="s">
        <v>427</v>
      </c>
      <c r="H27" s="3" t="s">
        <v>428</v>
      </c>
      <c r="I27" s="3" t="s">
        <v>429</v>
      </c>
      <c r="J27" s="3" t="s">
        <v>430</v>
      </c>
      <c r="K27" s="3" t="s">
        <v>431</v>
      </c>
      <c r="L27" s="3" t="s">
        <v>432</v>
      </c>
      <c r="M27" s="3" t="s">
        <v>433</v>
      </c>
    </row>
    <row r="28" spans="3:13" x14ac:dyDescent="0.2">
      <c r="C28" s="3" t="s">
        <v>434</v>
      </c>
      <c r="D28" s="3">
        <v>319.54000000000002</v>
      </c>
      <c r="E28" s="3" t="s">
        <v>435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436</v>
      </c>
      <c r="D29" s="3" t="s">
        <v>437</v>
      </c>
      <c r="E29" s="3">
        <v>503.97800000000001</v>
      </c>
      <c r="F29" s="3">
        <v>-962.39599999999996</v>
      </c>
      <c r="G29" s="3" t="s">
        <v>438</v>
      </c>
      <c r="H29" s="3" t="s">
        <v>439</v>
      </c>
      <c r="I29" s="3" t="s">
        <v>440</v>
      </c>
      <c r="J29" s="3" t="s">
        <v>441</v>
      </c>
      <c r="K29" s="3">
        <v>-310</v>
      </c>
      <c r="L29" s="3">
        <v>-531</v>
      </c>
      <c r="M29" s="3" t="s">
        <v>442</v>
      </c>
    </row>
    <row r="30" spans="3:13" x14ac:dyDescent="0.2">
      <c r="C30" s="3" t="s">
        <v>443</v>
      </c>
      <c r="D30" s="3" t="s">
        <v>444</v>
      </c>
      <c r="E30" s="3" t="s">
        <v>445</v>
      </c>
      <c r="F30" s="3" t="s">
        <v>446</v>
      </c>
      <c r="G30" s="3" t="s">
        <v>447</v>
      </c>
      <c r="H30" s="3" t="s">
        <v>448</v>
      </c>
      <c r="I30" s="3" t="s">
        <v>449</v>
      </c>
      <c r="J30" s="3" t="s">
        <v>450</v>
      </c>
      <c r="K30" s="3" t="s">
        <v>451</v>
      </c>
      <c r="L30" s="3" t="s">
        <v>452</v>
      </c>
      <c r="M30" s="3" t="s">
        <v>453</v>
      </c>
    </row>
    <row r="32" spans="3:13" x14ac:dyDescent="0.2">
      <c r="C32" s="3" t="s">
        <v>454</v>
      </c>
      <c r="D32" s="3">
        <v>-244.95699999999999</v>
      </c>
      <c r="E32" s="3">
        <v>-153.471</v>
      </c>
      <c r="F32" s="3" t="s">
        <v>455</v>
      </c>
      <c r="G32" s="3" t="s">
        <v>456</v>
      </c>
      <c r="H32" s="3" t="s">
        <v>457</v>
      </c>
      <c r="I32" s="3" t="s">
        <v>458</v>
      </c>
      <c r="J32" s="3" t="s">
        <v>459</v>
      </c>
      <c r="K32" s="3" t="s">
        <v>460</v>
      </c>
      <c r="L32" s="3">
        <v>-474</v>
      </c>
      <c r="M32" s="3" t="s">
        <v>461</v>
      </c>
    </row>
    <row r="33" spans="3:13" x14ac:dyDescent="0.2">
      <c r="C33" s="3" t="s">
        <v>462</v>
      </c>
      <c r="D33" s="3" t="s">
        <v>463</v>
      </c>
      <c r="E33" s="3" t="s">
        <v>464</v>
      </c>
      <c r="F33" s="3" t="s">
        <v>465</v>
      </c>
      <c r="G33" s="3" t="s">
        <v>466</v>
      </c>
      <c r="H33" s="3" t="s">
        <v>467</v>
      </c>
      <c r="I33" s="3" t="s">
        <v>468</v>
      </c>
      <c r="J33" s="3" t="s">
        <v>469</v>
      </c>
      <c r="K33" s="3" t="s">
        <v>470</v>
      </c>
      <c r="L33" s="3" t="s">
        <v>471</v>
      </c>
      <c r="M33" s="3" t="s">
        <v>472</v>
      </c>
    </row>
    <row r="35" spans="3:13" x14ac:dyDescent="0.2">
      <c r="C35" s="3" t="s">
        <v>473</v>
      </c>
      <c r="D35" s="3">
        <v>-319.54000000000002</v>
      </c>
      <c r="E35" s="3" t="s">
        <v>474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475</v>
      </c>
      <c r="D36" s="3" t="s">
        <v>476</v>
      </c>
      <c r="E36" s="3" t="s">
        <v>477</v>
      </c>
      <c r="F36" s="3" t="s">
        <v>465</v>
      </c>
      <c r="G36" s="3" t="s">
        <v>466</v>
      </c>
      <c r="H36" s="3" t="s">
        <v>467</v>
      </c>
      <c r="I36" s="3" t="s">
        <v>468</v>
      </c>
      <c r="J36" s="3" t="s">
        <v>469</v>
      </c>
      <c r="K36" s="3" t="s">
        <v>470</v>
      </c>
      <c r="L36" s="3" t="s">
        <v>471</v>
      </c>
      <c r="M36" s="3" t="s">
        <v>472</v>
      </c>
    </row>
    <row r="38" spans="3:13" x14ac:dyDescent="0.2">
      <c r="C38" s="3" t="s">
        <v>478</v>
      </c>
      <c r="D38" s="3">
        <v>-3.2000000000000001E-2</v>
      </c>
      <c r="E38" s="3">
        <v>-2.8000000000000001E-2</v>
      </c>
      <c r="F38" s="3">
        <v>1.6E-2</v>
      </c>
      <c r="G38" s="3">
        <v>5.7000000000000002E-2</v>
      </c>
      <c r="H38" s="3">
        <v>3.3000000000000002E-2</v>
      </c>
      <c r="I38" s="3">
        <v>0.25</v>
      </c>
      <c r="J38" s="3">
        <v>3.4000000000000002E-2</v>
      </c>
      <c r="K38" s="3">
        <v>1.7000000000000001E-2</v>
      </c>
      <c r="L38" s="3">
        <v>6.6000000000000003E-2</v>
      </c>
      <c r="M38" s="3">
        <v>-0.22</v>
      </c>
    </row>
    <row r="39" spans="3:13" x14ac:dyDescent="0.2">
      <c r="C39" s="3" t="s">
        <v>479</v>
      </c>
      <c r="D39" s="3">
        <v>-3.2000000000000001E-2</v>
      </c>
      <c r="E39" s="3">
        <v>-0.03</v>
      </c>
      <c r="F39" s="3">
        <v>1.6E-2</v>
      </c>
      <c r="G39" s="3">
        <v>5.7000000000000002E-2</v>
      </c>
      <c r="H39" s="3">
        <v>0.03</v>
      </c>
      <c r="I39" s="3">
        <v>0.25</v>
      </c>
      <c r="J39" s="3">
        <v>3.1E-2</v>
      </c>
      <c r="K39" s="3">
        <v>-1.2E-2</v>
      </c>
      <c r="L39" s="3">
        <v>-1.2E-2</v>
      </c>
      <c r="M39" s="3">
        <v>-0.22</v>
      </c>
    </row>
    <row r="40" spans="3:13" x14ac:dyDescent="0.2">
      <c r="C40" s="3" t="s">
        <v>480</v>
      </c>
      <c r="D40" s="3" t="s">
        <v>481</v>
      </c>
      <c r="E40" s="3" t="s">
        <v>481</v>
      </c>
      <c r="F40" s="3" t="s">
        <v>482</v>
      </c>
      <c r="G40" s="3" t="s">
        <v>483</v>
      </c>
      <c r="H40" s="3" t="s">
        <v>484</v>
      </c>
      <c r="I40" s="3" t="s">
        <v>485</v>
      </c>
      <c r="J40" s="3" t="s">
        <v>486</v>
      </c>
      <c r="K40" s="3" t="s">
        <v>487</v>
      </c>
      <c r="L40" s="3" t="s">
        <v>488</v>
      </c>
      <c r="M40" s="3" t="s">
        <v>489</v>
      </c>
    </row>
    <row r="41" spans="3:13" x14ac:dyDescent="0.2">
      <c r="C41" s="3" t="s">
        <v>490</v>
      </c>
      <c r="D41" s="3" t="s">
        <v>481</v>
      </c>
      <c r="E41" s="3" t="s">
        <v>491</v>
      </c>
      <c r="F41" s="3" t="s">
        <v>492</v>
      </c>
      <c r="G41" s="3" t="s">
        <v>493</v>
      </c>
      <c r="H41" s="3" t="s">
        <v>494</v>
      </c>
      <c r="I41" s="3" t="s">
        <v>495</v>
      </c>
      <c r="J41" s="3" t="s">
        <v>496</v>
      </c>
      <c r="K41" s="3" t="s">
        <v>487</v>
      </c>
      <c r="L41" s="3" t="s">
        <v>497</v>
      </c>
      <c r="M41" s="3" t="s">
        <v>489</v>
      </c>
    </row>
    <row r="43" spans="3:13" x14ac:dyDescent="0.2">
      <c r="C43" s="3" t="s">
        <v>498</v>
      </c>
      <c r="D43" s="3" t="s">
        <v>499</v>
      </c>
      <c r="E43" s="3" t="s">
        <v>500</v>
      </c>
      <c r="F43" s="3">
        <v>691.62699999999995</v>
      </c>
      <c r="G43" s="3">
        <v>-527.31200000000001</v>
      </c>
      <c r="H43" s="3" t="s">
        <v>501</v>
      </c>
      <c r="I43" s="3" t="s">
        <v>502</v>
      </c>
      <c r="J43" s="3" t="s">
        <v>503</v>
      </c>
      <c r="K43" s="3" t="s">
        <v>504</v>
      </c>
      <c r="L43" s="3" t="s">
        <v>505</v>
      </c>
      <c r="M43" s="3" t="s">
        <v>506</v>
      </c>
    </row>
    <row r="44" spans="3:13" x14ac:dyDescent="0.2">
      <c r="C44" s="3" t="s">
        <v>507</v>
      </c>
      <c r="D44" s="3" t="s">
        <v>508</v>
      </c>
      <c r="E44" s="3" t="s">
        <v>509</v>
      </c>
      <c r="F44" s="3">
        <v>-287.90699999999998</v>
      </c>
      <c r="G44" s="3" t="s">
        <v>510</v>
      </c>
      <c r="H44" s="3" t="s">
        <v>511</v>
      </c>
      <c r="I44" s="3" t="s">
        <v>512</v>
      </c>
      <c r="J44" s="3" t="s">
        <v>513</v>
      </c>
      <c r="K44" s="3" t="s">
        <v>514</v>
      </c>
      <c r="L44" s="3" t="s">
        <v>515</v>
      </c>
      <c r="M44" s="3" t="s">
        <v>516</v>
      </c>
    </row>
    <row r="46" spans="3:13" x14ac:dyDescent="0.2">
      <c r="C46" s="3" t="s">
        <v>517</v>
      </c>
      <c r="D46" s="3" t="s">
        <v>313</v>
      </c>
      <c r="E46" s="3" t="s">
        <v>314</v>
      </c>
      <c r="F46" s="3" t="s">
        <v>315</v>
      </c>
      <c r="G46" s="3" t="s">
        <v>316</v>
      </c>
      <c r="H46" s="3" t="s">
        <v>317</v>
      </c>
      <c r="I46" s="3" t="s">
        <v>318</v>
      </c>
      <c r="J46" s="3" t="s">
        <v>319</v>
      </c>
      <c r="K46" s="3" t="s">
        <v>320</v>
      </c>
      <c r="L46" s="3" t="s">
        <v>321</v>
      </c>
      <c r="M46" s="3" t="s">
        <v>322</v>
      </c>
    </row>
    <row r="47" spans="3:13" x14ac:dyDescent="0.2">
      <c r="C47" s="3" t="s">
        <v>518</v>
      </c>
      <c r="D47" s="3" t="s">
        <v>508</v>
      </c>
      <c r="E47" s="3" t="s">
        <v>509</v>
      </c>
      <c r="F47" s="3" t="s">
        <v>3</v>
      </c>
      <c r="G47" s="3" t="s">
        <v>510</v>
      </c>
      <c r="H47" s="3" t="s">
        <v>511</v>
      </c>
      <c r="I47" s="3" t="s">
        <v>512</v>
      </c>
      <c r="J47" s="3" t="s">
        <v>513</v>
      </c>
      <c r="K47" s="3" t="s">
        <v>514</v>
      </c>
      <c r="L47" s="3" t="s">
        <v>515</v>
      </c>
      <c r="M47" s="3" t="s">
        <v>519</v>
      </c>
    </row>
    <row r="48" spans="3:13" x14ac:dyDescent="0.2">
      <c r="C48" s="3" t="s">
        <v>520</v>
      </c>
      <c r="D48" s="3" t="s">
        <v>508</v>
      </c>
      <c r="E48" s="3" t="s">
        <v>509</v>
      </c>
      <c r="F48" s="3">
        <v>-287.90699999999998</v>
      </c>
      <c r="G48" s="3" t="s">
        <v>510</v>
      </c>
      <c r="H48" s="3" t="s">
        <v>511</v>
      </c>
      <c r="I48" s="3" t="s">
        <v>512</v>
      </c>
      <c r="J48" s="3" t="s">
        <v>513</v>
      </c>
      <c r="K48" s="3" t="s">
        <v>514</v>
      </c>
      <c r="L48" s="3" t="s">
        <v>515</v>
      </c>
      <c r="M48" s="3" t="s">
        <v>516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9897-B249-4E8E-AA07-055A95C29012}">
  <dimension ref="C1:M41"/>
  <sheetViews>
    <sheetView topLeftCell="A2" workbookViewId="0">
      <selection activeCell="J30" sqref="H30:J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x14ac:dyDescent="0.2">
      <c r="C3" s="1" t="s">
        <v>1</v>
      </c>
    </row>
    <row r="6" spans="3:13" ht="15" x14ac:dyDescent="0.25">
      <c r="C6" s="36" t="s">
        <v>521</v>
      </c>
      <c r="D6" s="3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462</v>
      </c>
      <c r="D12" s="3" t="s">
        <v>463</v>
      </c>
      <c r="E12" s="3" t="s">
        <v>464</v>
      </c>
      <c r="F12" s="3" t="s">
        <v>465</v>
      </c>
      <c r="G12" s="3" t="s">
        <v>466</v>
      </c>
      <c r="H12" s="3" t="s">
        <v>467</v>
      </c>
      <c r="I12" s="3" t="s">
        <v>468</v>
      </c>
      <c r="J12" s="3" t="s">
        <v>469</v>
      </c>
      <c r="K12" s="3" t="s">
        <v>470</v>
      </c>
      <c r="L12" s="3" t="s">
        <v>471</v>
      </c>
      <c r="M12" s="3" t="s">
        <v>472</v>
      </c>
    </row>
    <row r="13" spans="3:13" x14ac:dyDescent="0.2">
      <c r="C13" s="3" t="s">
        <v>522</v>
      </c>
      <c r="D13" s="3" t="s">
        <v>523</v>
      </c>
      <c r="E13" s="3" t="s">
        <v>524</v>
      </c>
      <c r="F13" s="3">
        <v>979.53399999999999</v>
      </c>
      <c r="G13" s="3">
        <v>870.37599999999998</v>
      </c>
      <c r="H13" s="3" t="s">
        <v>525</v>
      </c>
      <c r="I13" s="3" t="s">
        <v>526</v>
      </c>
      <c r="J13" s="3" t="s">
        <v>527</v>
      </c>
      <c r="K13" s="3" t="s">
        <v>528</v>
      </c>
      <c r="L13" s="3" t="s">
        <v>529</v>
      </c>
      <c r="M13" s="3" t="s">
        <v>530</v>
      </c>
    </row>
    <row r="14" spans="3:13" x14ac:dyDescent="0.2">
      <c r="C14" s="3" t="s">
        <v>531</v>
      </c>
      <c r="D14" s="3" t="s">
        <v>532</v>
      </c>
      <c r="E14" s="3">
        <v>728.87900000000002</v>
      </c>
      <c r="F14" s="3">
        <v>403.31799999999998</v>
      </c>
      <c r="G14" s="3">
        <v>515.79399999999998</v>
      </c>
      <c r="H14" s="3">
        <v>753.83</v>
      </c>
      <c r="I14" s="3" t="s">
        <v>533</v>
      </c>
      <c r="J14" s="3" t="s">
        <v>534</v>
      </c>
      <c r="K14" s="3" t="s">
        <v>535</v>
      </c>
      <c r="L14" s="3" t="s">
        <v>536</v>
      </c>
      <c r="M14" s="3" t="s">
        <v>537</v>
      </c>
    </row>
    <row r="15" spans="3:13" x14ac:dyDescent="0.2">
      <c r="C15" s="3" t="s">
        <v>538</v>
      </c>
      <c r="D15" s="3">
        <v>81.527000000000001</v>
      </c>
      <c r="E15" s="3">
        <v>15.992000000000001</v>
      </c>
      <c r="F15" s="3">
        <v>15.909000000000001</v>
      </c>
      <c r="G15" s="3">
        <v>26.757999999999999</v>
      </c>
      <c r="H15" s="3">
        <v>194.36500000000001</v>
      </c>
      <c r="I15" s="3">
        <v>263</v>
      </c>
      <c r="J15" s="3">
        <v>251</v>
      </c>
      <c r="K15" s="3">
        <v>208</v>
      </c>
      <c r="L15" s="3">
        <v>108</v>
      </c>
      <c r="M15" s="3">
        <v>150</v>
      </c>
    </row>
    <row r="16" spans="3:13" x14ac:dyDescent="0.2">
      <c r="C16" s="3" t="s">
        <v>539</v>
      </c>
      <c r="D16" s="3" t="s">
        <v>540</v>
      </c>
      <c r="E16" s="3">
        <v>11.795999999999999</v>
      </c>
      <c r="F16" s="3">
        <v>-168.89099999999999</v>
      </c>
      <c r="G16" s="3">
        <v>-683.18600000000004</v>
      </c>
      <c r="H16" s="3" t="s">
        <v>541</v>
      </c>
      <c r="I16" s="3" t="s">
        <v>542</v>
      </c>
      <c r="J16" s="3" t="s">
        <v>543</v>
      </c>
      <c r="K16" s="3" t="s">
        <v>544</v>
      </c>
      <c r="L16" s="3" t="s">
        <v>545</v>
      </c>
      <c r="M16" s="3" t="s">
        <v>546</v>
      </c>
    </row>
    <row r="17" spans="3:13" x14ac:dyDescent="0.2">
      <c r="C17" s="3" t="s">
        <v>547</v>
      </c>
      <c r="D17" s="3">
        <v>-2.3879999999999999</v>
      </c>
      <c r="E17" s="3">
        <v>-11.738</v>
      </c>
      <c r="F17" s="3">
        <v>-51.392000000000003</v>
      </c>
      <c r="G17" s="3">
        <v>43.45</v>
      </c>
      <c r="H17" s="3">
        <v>-14.342000000000001</v>
      </c>
      <c r="I17" s="3">
        <v>-167</v>
      </c>
      <c r="J17" s="3">
        <v>38</v>
      </c>
      <c r="K17" s="3">
        <v>58</v>
      </c>
      <c r="L17" s="3">
        <v>-196</v>
      </c>
      <c r="M17" s="3">
        <v>12</v>
      </c>
    </row>
    <row r="18" spans="3:13" x14ac:dyDescent="0.2">
      <c r="C18" s="3" t="s">
        <v>548</v>
      </c>
      <c r="D18" s="3">
        <v>-678.21299999999997</v>
      </c>
      <c r="E18" s="3" t="s">
        <v>549</v>
      </c>
      <c r="F18" s="3" t="s">
        <v>550</v>
      </c>
      <c r="G18" s="3">
        <v>-483.97399999999999</v>
      </c>
      <c r="H18" s="3">
        <v>769.26300000000003</v>
      </c>
      <c r="I18" s="3" t="s">
        <v>551</v>
      </c>
      <c r="J18" s="3" t="s">
        <v>552</v>
      </c>
      <c r="K18" s="3" t="s">
        <v>553</v>
      </c>
      <c r="L18" s="3" t="s">
        <v>554</v>
      </c>
      <c r="M18" s="3">
        <v>-892</v>
      </c>
    </row>
    <row r="19" spans="3:13" x14ac:dyDescent="0.2">
      <c r="C19" s="3" t="s">
        <v>555</v>
      </c>
      <c r="D19" s="3" t="s">
        <v>556</v>
      </c>
      <c r="E19" s="3" t="s">
        <v>557</v>
      </c>
      <c r="F19" s="3">
        <v>-988.71500000000003</v>
      </c>
      <c r="G19" s="3" t="s">
        <v>558</v>
      </c>
      <c r="H19" s="3" t="s">
        <v>559</v>
      </c>
      <c r="I19" s="3" t="s">
        <v>560</v>
      </c>
      <c r="J19" s="3" t="s">
        <v>561</v>
      </c>
      <c r="K19" s="3" t="s">
        <v>562</v>
      </c>
      <c r="L19" s="3">
        <v>625</v>
      </c>
      <c r="M19" s="3" t="s">
        <v>563</v>
      </c>
    </row>
    <row r="20" spans="3:13" x14ac:dyDescent="0.2">
      <c r="C20" s="3" t="s">
        <v>564</v>
      </c>
      <c r="D20" s="3" t="s">
        <v>565</v>
      </c>
      <c r="E20" s="3" t="s">
        <v>566</v>
      </c>
      <c r="F20" s="3" t="s">
        <v>567</v>
      </c>
      <c r="G20" s="3">
        <v>-637.51499999999999</v>
      </c>
      <c r="H20" s="3" t="s">
        <v>568</v>
      </c>
      <c r="I20" s="3" t="s">
        <v>569</v>
      </c>
      <c r="J20" s="3" t="s">
        <v>570</v>
      </c>
      <c r="K20" s="3" t="s">
        <v>571</v>
      </c>
      <c r="L20" s="3" t="s">
        <v>572</v>
      </c>
      <c r="M20" s="3" t="s">
        <v>573</v>
      </c>
    </row>
    <row r="22" spans="3:13" x14ac:dyDescent="0.2">
      <c r="C22" s="3" t="s">
        <v>574</v>
      </c>
      <c r="D22" s="3" t="s">
        <v>575</v>
      </c>
      <c r="E22" s="3">
        <v>-377.35899999999998</v>
      </c>
      <c r="F22" s="3">
        <v>-683.625</v>
      </c>
      <c r="G22" s="3">
        <v>-458.52699999999999</v>
      </c>
      <c r="H22" s="3" t="s">
        <v>576</v>
      </c>
      <c r="I22" s="3" t="s">
        <v>577</v>
      </c>
      <c r="J22" s="3" t="s">
        <v>578</v>
      </c>
      <c r="K22" s="3">
        <v>-476</v>
      </c>
      <c r="L22" s="3" t="s">
        <v>579</v>
      </c>
      <c r="M22" s="3">
        <v>-597</v>
      </c>
    </row>
    <row r="23" spans="3:13" x14ac:dyDescent="0.2">
      <c r="C23" s="3" t="s">
        <v>580</v>
      </c>
      <c r="D23" s="3">
        <v>2.4209999999999998</v>
      </c>
      <c r="E23" s="3" t="s">
        <v>3</v>
      </c>
      <c r="F23" s="3" t="s">
        <v>3</v>
      </c>
      <c r="G23" s="3" t="s">
        <v>3</v>
      </c>
      <c r="H23" s="3" t="s">
        <v>581</v>
      </c>
      <c r="I23" s="3" t="s">
        <v>582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583</v>
      </c>
      <c r="D24" s="3" t="s">
        <v>584</v>
      </c>
      <c r="E24" s="3" t="s">
        <v>585</v>
      </c>
      <c r="F24" s="3" t="s">
        <v>586</v>
      </c>
      <c r="G24" s="3" t="s">
        <v>587</v>
      </c>
      <c r="H24" s="3" t="s">
        <v>588</v>
      </c>
      <c r="I24" s="3" t="s">
        <v>589</v>
      </c>
      <c r="J24" s="3" t="s">
        <v>590</v>
      </c>
      <c r="K24" s="3" t="s">
        <v>591</v>
      </c>
      <c r="L24" s="3" t="s">
        <v>592</v>
      </c>
      <c r="M24" s="3" t="s">
        <v>593</v>
      </c>
    </row>
    <row r="25" spans="3:13" x14ac:dyDescent="0.2">
      <c r="C25" s="3" t="s">
        <v>594</v>
      </c>
      <c r="D25" s="3" t="s">
        <v>595</v>
      </c>
      <c r="E25" s="3" t="s">
        <v>596</v>
      </c>
      <c r="F25" s="3" t="s">
        <v>597</v>
      </c>
      <c r="G25" s="3" t="s">
        <v>598</v>
      </c>
      <c r="H25" s="3" t="s">
        <v>599</v>
      </c>
      <c r="I25" s="3" t="s">
        <v>600</v>
      </c>
      <c r="J25" s="3" t="s">
        <v>601</v>
      </c>
      <c r="K25" s="3" t="s">
        <v>602</v>
      </c>
      <c r="L25" s="3" t="s">
        <v>603</v>
      </c>
      <c r="M25" s="3" t="s">
        <v>604</v>
      </c>
    </row>
    <row r="27" spans="3:13" x14ac:dyDescent="0.2">
      <c r="C27" s="3" t="s">
        <v>605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606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607</v>
      </c>
      <c r="D29" s="3" t="s">
        <v>608</v>
      </c>
      <c r="E29" s="3" t="s">
        <v>3</v>
      </c>
      <c r="F29" s="3" t="s">
        <v>609</v>
      </c>
      <c r="G29" s="3" t="s">
        <v>610</v>
      </c>
      <c r="H29" s="3" t="s">
        <v>611</v>
      </c>
      <c r="I29" s="3" t="s">
        <v>612</v>
      </c>
      <c r="J29" s="3" t="s">
        <v>613</v>
      </c>
      <c r="K29" s="3" t="s">
        <v>614</v>
      </c>
      <c r="L29" s="3" t="s">
        <v>615</v>
      </c>
      <c r="M29" s="3" t="s">
        <v>616</v>
      </c>
    </row>
    <row r="30" spans="3:13" x14ac:dyDescent="0.2">
      <c r="C30" s="3" t="s">
        <v>617</v>
      </c>
      <c r="D30" s="3" t="s">
        <v>618</v>
      </c>
      <c r="E30" s="3" t="s">
        <v>619</v>
      </c>
      <c r="F30" s="3">
        <v>-616.41200000000003</v>
      </c>
      <c r="G30" s="3" t="s">
        <v>620</v>
      </c>
      <c r="H30" s="33">
        <f>(G30+K30)/2</f>
        <v>-10028.333999999999</v>
      </c>
      <c r="I30" s="33">
        <f>(H30+K30)/2</f>
        <v>-7640.1669999999995</v>
      </c>
      <c r="J30" s="33">
        <f>(I30+K30)/2</f>
        <v>-6446.0834999999997</v>
      </c>
      <c r="K30" s="3" t="s">
        <v>621</v>
      </c>
      <c r="L30" s="3" t="s">
        <v>622</v>
      </c>
      <c r="M30" s="3" t="s">
        <v>623</v>
      </c>
    </row>
    <row r="31" spans="3:13" x14ac:dyDescent="0.2">
      <c r="C31" s="3" t="s">
        <v>624</v>
      </c>
      <c r="D31" s="3">
        <v>-389.52</v>
      </c>
      <c r="E31" s="3">
        <v>-818.87400000000002</v>
      </c>
      <c r="F31" s="3">
        <v>-283.358</v>
      </c>
      <c r="G31" s="3">
        <v>-351.47399999999999</v>
      </c>
      <c r="H31" s="3">
        <v>-661.51199999999994</v>
      </c>
      <c r="I31" s="3">
        <v>-689</v>
      </c>
      <c r="J31" s="3" t="s">
        <v>625</v>
      </c>
      <c r="K31" s="3" t="s">
        <v>626</v>
      </c>
      <c r="L31" s="3" t="s">
        <v>627</v>
      </c>
      <c r="M31" s="3" t="s">
        <v>628</v>
      </c>
    </row>
    <row r="32" spans="3:13" x14ac:dyDescent="0.2">
      <c r="C32" s="3" t="s">
        <v>629</v>
      </c>
      <c r="D32" s="3">
        <v>-196.33600000000001</v>
      </c>
      <c r="E32" s="3">
        <v>437.89100000000002</v>
      </c>
      <c r="F32" s="3" t="s">
        <v>630</v>
      </c>
      <c r="G32" s="3" t="s">
        <v>631</v>
      </c>
      <c r="H32" s="3" t="s">
        <v>632</v>
      </c>
      <c r="I32" s="3" t="s">
        <v>633</v>
      </c>
      <c r="J32" s="3" t="s">
        <v>634</v>
      </c>
      <c r="K32" s="3" t="s">
        <v>635</v>
      </c>
      <c r="L32" s="3" t="s">
        <v>636</v>
      </c>
      <c r="M32" s="3" t="s">
        <v>637</v>
      </c>
    </row>
    <row r="33" spans="3:13" x14ac:dyDescent="0.2">
      <c r="C33" s="3" t="s">
        <v>638</v>
      </c>
      <c r="D33" s="3">
        <v>631.79</v>
      </c>
      <c r="E33" s="3" t="s">
        <v>639</v>
      </c>
      <c r="F33" s="3" t="s">
        <v>640</v>
      </c>
      <c r="G33" s="3" t="s">
        <v>641</v>
      </c>
      <c r="H33" s="3" t="s">
        <v>642</v>
      </c>
      <c r="I33" s="3" t="s">
        <v>643</v>
      </c>
      <c r="J33" s="3" t="s">
        <v>644</v>
      </c>
      <c r="K33" s="3" t="s">
        <v>645</v>
      </c>
      <c r="L33" s="3" t="s">
        <v>646</v>
      </c>
      <c r="M33" s="3" t="s">
        <v>647</v>
      </c>
    </row>
    <row r="35" spans="3:13" x14ac:dyDescent="0.2">
      <c r="C35" s="3" t="s">
        <v>648</v>
      </c>
      <c r="D35" s="3" t="s">
        <v>649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650</v>
      </c>
      <c r="D36" s="3">
        <v>-44.021000000000001</v>
      </c>
      <c r="E36" s="3">
        <v>-24.143000000000001</v>
      </c>
      <c r="F36" s="3">
        <v>-113.515</v>
      </c>
      <c r="G36" s="3">
        <v>27.198</v>
      </c>
      <c r="H36" s="3">
        <v>11.486000000000001</v>
      </c>
      <c r="I36" s="3">
        <v>1</v>
      </c>
      <c r="J36" s="3">
        <v>-57</v>
      </c>
      <c r="K36" s="3">
        <v>40</v>
      </c>
      <c r="L36" s="3">
        <v>-27</v>
      </c>
      <c r="M36" s="3">
        <v>-21</v>
      </c>
    </row>
    <row r="37" spans="3:13" x14ac:dyDescent="0.2">
      <c r="C37" s="3" t="s">
        <v>651</v>
      </c>
      <c r="D37" s="3" t="s">
        <v>652</v>
      </c>
      <c r="E37" s="3">
        <v>-825.04700000000003</v>
      </c>
      <c r="F37" s="3">
        <v>-306.08300000000003</v>
      </c>
      <c r="G37" s="3" t="s">
        <v>653</v>
      </c>
      <c r="H37" s="3" t="s">
        <v>654</v>
      </c>
      <c r="I37" s="3" t="s">
        <v>655</v>
      </c>
      <c r="J37" s="3" t="s">
        <v>656</v>
      </c>
      <c r="K37" s="3" t="s">
        <v>657</v>
      </c>
      <c r="L37" s="3" t="s">
        <v>658</v>
      </c>
      <c r="M37" s="3" t="s">
        <v>659</v>
      </c>
    </row>
    <row r="38" spans="3:13" x14ac:dyDescent="0.2">
      <c r="C38" s="3" t="s">
        <v>660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661</v>
      </c>
      <c r="D40" s="3" t="s">
        <v>662</v>
      </c>
      <c r="E40" s="3" t="s">
        <v>663</v>
      </c>
      <c r="F40" s="3" t="s">
        <v>664</v>
      </c>
      <c r="G40" s="3" t="s">
        <v>665</v>
      </c>
      <c r="H40" s="3" t="s">
        <v>666</v>
      </c>
      <c r="I40" s="3" t="s">
        <v>667</v>
      </c>
      <c r="J40" s="3" t="s">
        <v>668</v>
      </c>
      <c r="K40" s="3" t="s">
        <v>669</v>
      </c>
      <c r="L40" s="3" t="s">
        <v>670</v>
      </c>
      <c r="M40" s="3" t="s">
        <v>671</v>
      </c>
    </row>
    <row r="41" spans="3:13" x14ac:dyDescent="0.2">
      <c r="C41" s="3" t="s">
        <v>672</v>
      </c>
      <c r="D41" s="3">
        <v>138.874</v>
      </c>
      <c r="E41" s="3">
        <v>85.680999999999997</v>
      </c>
      <c r="F41" s="3">
        <v>65.896000000000001</v>
      </c>
      <c r="G41" s="3" t="s">
        <v>673</v>
      </c>
      <c r="H41" s="3" t="s">
        <v>674</v>
      </c>
      <c r="I41" s="3" t="s">
        <v>675</v>
      </c>
      <c r="J41" s="3" t="s">
        <v>676</v>
      </c>
      <c r="K41" s="3" t="s">
        <v>677</v>
      </c>
      <c r="L41" s="3" t="s">
        <v>678</v>
      </c>
      <c r="M41" s="3" t="s">
        <v>679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CE4E-4AA8-4C09-A40D-53BE56DD0937}">
  <dimension ref="C1:M32"/>
  <sheetViews>
    <sheetView workbookViewId="0">
      <selection activeCell="I18" sqref="I18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4" t="s">
        <v>0</v>
      </c>
      <c r="D2" s="35"/>
      <c r="E2" s="3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6" t="s">
        <v>680</v>
      </c>
      <c r="D6" s="3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681</v>
      </c>
      <c r="D12" s="3">
        <v>0.23</v>
      </c>
      <c r="E12" s="3">
        <v>0.3</v>
      </c>
      <c r="F12" s="3">
        <v>0.3</v>
      </c>
      <c r="G12" s="3">
        <v>0.56000000000000005</v>
      </c>
      <c r="H12" s="3">
        <v>0.8</v>
      </c>
      <c r="I12" s="3">
        <v>0.78</v>
      </c>
      <c r="J12" s="3">
        <v>0.61</v>
      </c>
      <c r="K12" s="3">
        <v>0.59</v>
      </c>
      <c r="L12" s="3">
        <v>0.69</v>
      </c>
      <c r="M12" s="3">
        <v>0.59</v>
      </c>
    </row>
    <row r="13" spans="3:13" ht="12.75" x14ac:dyDescent="0.2">
      <c r="C13" s="3" t="s">
        <v>682</v>
      </c>
      <c r="D13" s="3" t="s">
        <v>683</v>
      </c>
      <c r="E13" s="3" t="s">
        <v>684</v>
      </c>
      <c r="F13" s="3" t="s">
        <v>685</v>
      </c>
      <c r="G13" s="3" t="s">
        <v>686</v>
      </c>
      <c r="H13" s="3" t="s">
        <v>687</v>
      </c>
      <c r="I13" s="3" t="s">
        <v>688</v>
      </c>
      <c r="J13" s="3" t="s">
        <v>689</v>
      </c>
      <c r="K13" s="3" t="s">
        <v>690</v>
      </c>
      <c r="L13" s="3" t="s">
        <v>691</v>
      </c>
      <c r="M13" s="3" t="s">
        <v>692</v>
      </c>
    </row>
    <row r="14" spans="3:13" ht="12.75" x14ac:dyDescent="0.2"/>
    <row r="15" spans="3:13" ht="12.75" x14ac:dyDescent="0.2">
      <c r="C15" s="3" t="s">
        <v>693</v>
      </c>
      <c r="D15" s="3" t="s">
        <v>694</v>
      </c>
      <c r="E15" s="3" t="s">
        <v>695</v>
      </c>
      <c r="F15" s="3" t="s">
        <v>696</v>
      </c>
      <c r="G15" s="3" t="s">
        <v>697</v>
      </c>
      <c r="H15" s="3" t="s">
        <v>698</v>
      </c>
      <c r="I15" s="3" t="s">
        <v>699</v>
      </c>
      <c r="J15" s="3" t="s">
        <v>700</v>
      </c>
      <c r="K15" s="3" t="s">
        <v>701</v>
      </c>
      <c r="L15" s="3" t="s">
        <v>702</v>
      </c>
      <c r="M15" s="3" t="s">
        <v>703</v>
      </c>
    </row>
    <row r="16" spans="3:13" ht="12.75" x14ac:dyDescent="0.2">
      <c r="C16" s="3" t="s">
        <v>704</v>
      </c>
      <c r="D16" s="3" t="s">
        <v>694</v>
      </c>
      <c r="E16" s="3" t="s">
        <v>695</v>
      </c>
      <c r="F16" s="3" t="s">
        <v>696</v>
      </c>
      <c r="G16" s="3" t="s">
        <v>697</v>
      </c>
      <c r="H16" s="3" t="s">
        <v>698</v>
      </c>
      <c r="I16" s="3" t="s">
        <v>699</v>
      </c>
      <c r="J16" s="3" t="s">
        <v>700</v>
      </c>
      <c r="K16" s="3" t="s">
        <v>701</v>
      </c>
      <c r="L16" s="3" t="s">
        <v>702</v>
      </c>
      <c r="M16" s="3" t="s">
        <v>703</v>
      </c>
    </row>
    <row r="17" spans="3:13" ht="12.75" x14ac:dyDescent="0.2">
      <c r="C17" s="3" t="s">
        <v>705</v>
      </c>
      <c r="D17" s="3" t="s">
        <v>706</v>
      </c>
      <c r="E17" s="3" t="s">
        <v>707</v>
      </c>
      <c r="F17" s="3" t="s">
        <v>708</v>
      </c>
      <c r="G17" s="3" t="s">
        <v>709</v>
      </c>
      <c r="H17" s="3" t="s">
        <v>710</v>
      </c>
      <c r="I17" s="3" t="s">
        <v>711</v>
      </c>
      <c r="J17" s="3" t="s">
        <v>712</v>
      </c>
      <c r="K17" s="3" t="s">
        <v>713</v>
      </c>
      <c r="L17" s="3" t="s">
        <v>714</v>
      </c>
      <c r="M17" s="3" t="s">
        <v>715</v>
      </c>
    </row>
    <row r="18" spans="3:13" ht="12.75" x14ac:dyDescent="0.2">
      <c r="C18" s="3" t="s">
        <v>716</v>
      </c>
      <c r="D18" s="3" t="s">
        <v>717</v>
      </c>
      <c r="E18" s="3" t="s">
        <v>718</v>
      </c>
      <c r="F18" s="3" t="s">
        <v>719</v>
      </c>
      <c r="G18" s="3" t="s">
        <v>720</v>
      </c>
      <c r="H18" s="3" t="s">
        <v>721</v>
      </c>
      <c r="I18" s="3" t="s">
        <v>722</v>
      </c>
      <c r="J18" s="3" t="s">
        <v>723</v>
      </c>
      <c r="K18" s="3" t="s">
        <v>724</v>
      </c>
      <c r="L18" s="3" t="s">
        <v>725</v>
      </c>
      <c r="M18" s="3" t="s">
        <v>726</v>
      </c>
    </row>
    <row r="19" spans="3:13" ht="12.75" x14ac:dyDescent="0.2">
      <c r="C19" s="3" t="s">
        <v>727</v>
      </c>
      <c r="D19" s="3" t="s">
        <v>728</v>
      </c>
      <c r="E19" s="3" t="s">
        <v>729</v>
      </c>
      <c r="F19" s="3" t="s">
        <v>730</v>
      </c>
      <c r="G19" s="3" t="s">
        <v>731</v>
      </c>
      <c r="H19" s="3" t="s">
        <v>732</v>
      </c>
      <c r="I19" s="3" t="s">
        <v>733</v>
      </c>
      <c r="J19" s="3" t="s">
        <v>734</v>
      </c>
      <c r="K19" s="3" t="s">
        <v>735</v>
      </c>
      <c r="L19" s="3" t="s">
        <v>736</v>
      </c>
      <c r="M19" s="3" t="s">
        <v>737</v>
      </c>
    </row>
    <row r="20" spans="3:13" ht="12.75" x14ac:dyDescent="0.2">
      <c r="C20" s="3" t="s">
        <v>738</v>
      </c>
      <c r="D20" s="3" t="s">
        <v>739</v>
      </c>
      <c r="E20" s="3" t="s">
        <v>740</v>
      </c>
      <c r="F20" s="3" t="s">
        <v>741</v>
      </c>
      <c r="G20" s="3" t="s">
        <v>742</v>
      </c>
      <c r="H20" s="3" t="s">
        <v>743</v>
      </c>
      <c r="I20" s="3" t="s">
        <v>744</v>
      </c>
      <c r="J20" s="3" t="s">
        <v>745</v>
      </c>
      <c r="K20" s="3" t="s">
        <v>746</v>
      </c>
      <c r="L20" s="3" t="s">
        <v>747</v>
      </c>
      <c r="M20" s="3" t="s">
        <v>748</v>
      </c>
    </row>
    <row r="21" spans="3:13" ht="12.75" x14ac:dyDescent="0.2">
      <c r="C21" s="3" t="s">
        <v>749</v>
      </c>
      <c r="D21" s="3" t="s">
        <v>750</v>
      </c>
      <c r="E21" s="3" t="s">
        <v>751</v>
      </c>
      <c r="F21" s="3" t="s">
        <v>752</v>
      </c>
      <c r="G21" s="3" t="s">
        <v>753</v>
      </c>
      <c r="H21" s="3" t="s">
        <v>754</v>
      </c>
      <c r="I21" s="3" t="s">
        <v>752</v>
      </c>
      <c r="J21" s="3" t="s">
        <v>750</v>
      </c>
      <c r="K21" s="3" t="s">
        <v>750</v>
      </c>
      <c r="L21" s="3" t="s">
        <v>750</v>
      </c>
      <c r="M21" s="3" t="s">
        <v>752</v>
      </c>
    </row>
    <row r="22" spans="3:13" ht="12.75" x14ac:dyDescent="0.2">
      <c r="C22" s="3" t="s">
        <v>755</v>
      </c>
      <c r="D22" s="3" t="s">
        <v>750</v>
      </c>
      <c r="E22" s="3" t="s">
        <v>756</v>
      </c>
      <c r="F22" s="3" t="s">
        <v>757</v>
      </c>
      <c r="G22" s="3" t="s">
        <v>758</v>
      </c>
      <c r="H22" s="3" t="s">
        <v>759</v>
      </c>
      <c r="I22" s="3" t="s">
        <v>760</v>
      </c>
      <c r="J22" s="3" t="s">
        <v>761</v>
      </c>
      <c r="K22" s="3" t="s">
        <v>762</v>
      </c>
      <c r="L22" s="3" t="s">
        <v>763</v>
      </c>
      <c r="M22" s="3" t="s">
        <v>764</v>
      </c>
    </row>
    <row r="23" spans="3:13" ht="12.75" x14ac:dyDescent="0.2"/>
    <row r="24" spans="3:13" ht="12.75" x14ac:dyDescent="0.2">
      <c r="C24" s="3" t="s">
        <v>765</v>
      </c>
      <c r="D24" s="3" t="s">
        <v>766</v>
      </c>
      <c r="E24" s="3" t="s">
        <v>767</v>
      </c>
      <c r="F24" s="3" t="s">
        <v>768</v>
      </c>
      <c r="G24" s="3" t="s">
        <v>769</v>
      </c>
      <c r="H24" s="3" t="s">
        <v>770</v>
      </c>
      <c r="I24" s="3" t="s">
        <v>762</v>
      </c>
      <c r="J24" s="3" t="s">
        <v>771</v>
      </c>
      <c r="K24" s="3" t="s">
        <v>763</v>
      </c>
      <c r="L24" s="3" t="s">
        <v>772</v>
      </c>
      <c r="M24" s="3" t="s">
        <v>773</v>
      </c>
    </row>
    <row r="25" spans="3:13" ht="12.75" x14ac:dyDescent="0.2">
      <c r="C25" s="3" t="s">
        <v>774</v>
      </c>
      <c r="D25" s="3" t="s">
        <v>753</v>
      </c>
      <c r="E25" s="3" t="s">
        <v>752</v>
      </c>
      <c r="F25" s="3" t="s">
        <v>753</v>
      </c>
      <c r="G25" s="3" t="s">
        <v>775</v>
      </c>
      <c r="H25" s="3" t="s">
        <v>776</v>
      </c>
      <c r="I25" s="3" t="s">
        <v>775</v>
      </c>
      <c r="J25" s="3" t="s">
        <v>750</v>
      </c>
      <c r="K25" s="3" t="s">
        <v>777</v>
      </c>
      <c r="L25" s="3" t="s">
        <v>777</v>
      </c>
      <c r="M25" s="3" t="s">
        <v>750</v>
      </c>
    </row>
    <row r="26" spans="3:13" ht="12.75" x14ac:dyDescent="0.2">
      <c r="C26" s="3" t="s">
        <v>778</v>
      </c>
      <c r="D26" s="3" t="s">
        <v>779</v>
      </c>
      <c r="E26" s="3" t="s">
        <v>780</v>
      </c>
      <c r="F26" s="3" t="s">
        <v>781</v>
      </c>
      <c r="G26" s="3" t="s">
        <v>782</v>
      </c>
      <c r="H26" s="3" t="s">
        <v>783</v>
      </c>
      <c r="I26" s="3" t="s">
        <v>784</v>
      </c>
      <c r="J26" s="3" t="s">
        <v>785</v>
      </c>
      <c r="K26" s="3" t="s">
        <v>728</v>
      </c>
      <c r="L26" s="3" t="s">
        <v>786</v>
      </c>
      <c r="M26" s="3" t="s">
        <v>787</v>
      </c>
    </row>
    <row r="27" spans="3:13" ht="12.75" x14ac:dyDescent="0.2">
      <c r="C27" s="3" t="s">
        <v>788</v>
      </c>
      <c r="D27" s="3" t="s">
        <v>750</v>
      </c>
      <c r="E27" s="3" t="s">
        <v>789</v>
      </c>
      <c r="F27" s="3" t="s">
        <v>751</v>
      </c>
      <c r="G27" s="3" t="s">
        <v>753</v>
      </c>
      <c r="H27" s="3" t="s">
        <v>790</v>
      </c>
      <c r="I27" s="3" t="s">
        <v>750</v>
      </c>
      <c r="J27" s="3" t="s">
        <v>751</v>
      </c>
      <c r="K27" s="3" t="s">
        <v>789</v>
      </c>
      <c r="L27" s="3" t="s">
        <v>777</v>
      </c>
      <c r="M27" s="3" t="s">
        <v>789</v>
      </c>
    </row>
    <row r="28" spans="3:13" ht="12.75" x14ac:dyDescent="0.2"/>
    <row r="29" spans="3:13" ht="12.75" x14ac:dyDescent="0.2">
      <c r="C29" s="3" t="s">
        <v>791</v>
      </c>
      <c r="D29" s="3">
        <v>-3.1</v>
      </c>
      <c r="E29" s="3">
        <v>-0.9</v>
      </c>
      <c r="F29" s="3">
        <v>-0.7</v>
      </c>
      <c r="G29" s="3">
        <v>2.9</v>
      </c>
      <c r="H29" s="3">
        <v>1.9</v>
      </c>
      <c r="I29" s="3">
        <v>4.0999999999999996</v>
      </c>
      <c r="J29" s="3">
        <v>3.8</v>
      </c>
      <c r="K29" s="3">
        <v>2.4</v>
      </c>
      <c r="L29" s="3">
        <v>2.2000000000000002</v>
      </c>
      <c r="M29" s="3">
        <v>0.6</v>
      </c>
    </row>
    <row r="30" spans="3:13" ht="12.75" x14ac:dyDescent="0.2">
      <c r="C30" s="3" t="s">
        <v>792</v>
      </c>
      <c r="D30" s="3">
        <v>0</v>
      </c>
      <c r="E30" s="3">
        <v>6</v>
      </c>
      <c r="F30" s="3">
        <v>4</v>
      </c>
      <c r="G30" s="3">
        <v>4</v>
      </c>
      <c r="H30" s="3">
        <v>4</v>
      </c>
      <c r="I30" s="3">
        <v>7</v>
      </c>
      <c r="J30" s="3">
        <v>1</v>
      </c>
      <c r="K30" s="3">
        <v>3</v>
      </c>
      <c r="L30" s="3">
        <v>6</v>
      </c>
      <c r="M30" s="3">
        <v>4</v>
      </c>
    </row>
    <row r="31" spans="3:13" ht="12.75" x14ac:dyDescent="0.2">
      <c r="C31" s="3" t="s">
        <v>793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794</v>
      </c>
      <c r="D32" s="3" t="s">
        <v>795</v>
      </c>
      <c r="E32" s="3" t="s">
        <v>795</v>
      </c>
      <c r="F32" s="3" t="s">
        <v>795</v>
      </c>
      <c r="G32" s="3" t="s">
        <v>795</v>
      </c>
      <c r="H32" s="3" t="s">
        <v>795</v>
      </c>
      <c r="I32" s="3" t="s">
        <v>795</v>
      </c>
      <c r="J32" s="3" t="s">
        <v>795</v>
      </c>
      <c r="K32" s="3" t="s">
        <v>795</v>
      </c>
      <c r="L32" s="3" t="s">
        <v>795</v>
      </c>
      <c r="M32" s="3" t="s">
        <v>795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7DB6-D33E-45BD-99B3-CE779780DA65}">
  <dimension ref="A3:BJ22"/>
  <sheetViews>
    <sheetView showGridLines="0" tabSelected="1" zoomScale="80" zoomScaleNormal="80" workbookViewId="0">
      <selection activeCell="C32" sqref="C32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8" t="s">
        <v>840</v>
      </c>
      <c r="C3" s="38"/>
      <c r="D3" s="38"/>
      <c r="E3" s="38"/>
      <c r="F3" s="38"/>
      <c r="H3" s="38" t="s">
        <v>796</v>
      </c>
      <c r="I3" s="38"/>
      <c r="J3" s="38"/>
      <c r="K3" s="38"/>
      <c r="L3" s="38"/>
      <c r="N3" s="39" t="s">
        <v>797</v>
      </c>
      <c r="O3" s="39"/>
      <c r="P3" s="39"/>
      <c r="Q3" s="39"/>
      <c r="R3" s="39"/>
      <c r="S3" s="39"/>
      <c r="T3" s="39"/>
      <c r="V3" s="38" t="s">
        <v>798</v>
      </c>
      <c r="W3" s="38"/>
      <c r="X3" s="38"/>
      <c r="Y3" s="38"/>
      <c r="AA3" s="38" t="s">
        <v>799</v>
      </c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</row>
    <row r="4" spans="1:62" ht="47.25" x14ac:dyDescent="0.2">
      <c r="B4" s="8" t="s">
        <v>800</v>
      </c>
      <c r="C4" s="9" t="s">
        <v>801</v>
      </c>
      <c r="D4" s="8" t="s">
        <v>802</v>
      </c>
      <c r="E4" s="9" t="s">
        <v>803</v>
      </c>
      <c r="F4" s="8" t="s">
        <v>804</v>
      </c>
      <c r="H4" s="10" t="s">
        <v>805</v>
      </c>
      <c r="I4" s="11" t="s">
        <v>806</v>
      </c>
      <c r="J4" s="10" t="s">
        <v>807</v>
      </c>
      <c r="K4" s="11" t="s">
        <v>808</v>
      </c>
      <c r="L4" s="10" t="s">
        <v>809</v>
      </c>
      <c r="N4" s="12" t="s">
        <v>810</v>
      </c>
      <c r="O4" s="13" t="s">
        <v>811</v>
      </c>
      <c r="P4" s="12" t="s">
        <v>812</v>
      </c>
      <c r="Q4" s="13" t="s">
        <v>813</v>
      </c>
      <c r="R4" s="12" t="s">
        <v>814</v>
      </c>
      <c r="S4" s="13" t="s">
        <v>815</v>
      </c>
      <c r="T4" s="12" t="s">
        <v>816</v>
      </c>
      <c r="V4" s="13" t="s">
        <v>817</v>
      </c>
      <c r="W4" s="12" t="s">
        <v>818</v>
      </c>
      <c r="X4" s="13" t="s">
        <v>819</v>
      </c>
      <c r="Y4" s="12" t="s">
        <v>820</v>
      </c>
      <c r="AA4" s="14" t="s">
        <v>498</v>
      </c>
      <c r="AB4" s="15" t="s">
        <v>705</v>
      </c>
      <c r="AC4" s="14" t="s">
        <v>716</v>
      </c>
      <c r="AD4" s="15" t="s">
        <v>738</v>
      </c>
      <c r="AE4" s="14" t="s">
        <v>749</v>
      </c>
      <c r="AF4" s="15" t="s">
        <v>755</v>
      </c>
      <c r="AG4" s="14" t="s">
        <v>765</v>
      </c>
      <c r="AH4" s="15" t="s">
        <v>774</v>
      </c>
      <c r="AI4" s="14" t="s">
        <v>793</v>
      </c>
      <c r="AJ4" s="16"/>
      <c r="AK4" s="15" t="s">
        <v>791</v>
      </c>
      <c r="AL4" s="14" t="s">
        <v>792</v>
      </c>
    </row>
    <row r="5" spans="1:62" ht="63" x14ac:dyDescent="0.2">
      <c r="A5" s="17" t="s">
        <v>821</v>
      </c>
      <c r="B5" s="12" t="s">
        <v>822</v>
      </c>
      <c r="C5" s="18" t="s">
        <v>823</v>
      </c>
      <c r="D5" s="19" t="s">
        <v>824</v>
      </c>
      <c r="E5" s="13" t="s">
        <v>825</v>
      </c>
      <c r="F5" s="12" t="s">
        <v>822</v>
      </c>
      <c r="H5" s="13" t="s">
        <v>840</v>
      </c>
      <c r="I5" s="12" t="s">
        <v>826</v>
      </c>
      <c r="J5" s="13" t="s">
        <v>827</v>
      </c>
      <c r="K5" s="12" t="s">
        <v>828</v>
      </c>
      <c r="L5" s="13" t="s">
        <v>829</v>
      </c>
      <c r="N5" s="12" t="s">
        <v>841</v>
      </c>
      <c r="O5" s="13" t="s">
        <v>830</v>
      </c>
      <c r="P5" s="12" t="s">
        <v>831</v>
      </c>
      <c r="Q5" s="13" t="s">
        <v>832</v>
      </c>
      <c r="R5" s="12" t="s">
        <v>833</v>
      </c>
      <c r="S5" s="13" t="s">
        <v>834</v>
      </c>
      <c r="T5" s="12" t="s">
        <v>835</v>
      </c>
      <c r="V5" s="13" t="s">
        <v>836</v>
      </c>
      <c r="W5" s="12" t="s">
        <v>837</v>
      </c>
      <c r="X5" s="13" t="s">
        <v>838</v>
      </c>
      <c r="Y5" s="12" t="s">
        <v>839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sheet!D18/sheet!D35</f>
        <v>0.62623020192788359</v>
      </c>
      <c r="C7" s="25">
        <f>(sheet!D18-sheet!D15)/sheet!D35</f>
        <v>0.60547118364130925</v>
      </c>
      <c r="D7" s="25">
        <f>sheet!D12/sheet!D35</f>
        <v>0.19524630452736275</v>
      </c>
      <c r="E7" s="25">
        <f>Sheet2!D20/sheet!D35</f>
        <v>-9.871538678622202E-2</v>
      </c>
      <c r="F7" s="25">
        <f>sheet!D18/sheet!D35</f>
        <v>0.62623020192788359</v>
      </c>
      <c r="G7" s="23"/>
      <c r="H7" s="26">
        <f>Sheet1!D33/sheet!D51</f>
        <v>-0.12436749201520043</v>
      </c>
      <c r="I7" s="26">
        <f>Sheet1!D33/Sheet1!D12</f>
        <v>-5.9518444406045735E-2</v>
      </c>
      <c r="J7" s="26">
        <f>Sheet1!D12/sheet!D27</f>
        <v>0.72281518011597046</v>
      </c>
      <c r="K7" s="26">
        <f>Sheet1!D30/sheet!D27</f>
        <v>-3.7262373879021607E-2</v>
      </c>
      <c r="L7" s="26">
        <f>Sheet1!D38</f>
        <v>-3.2000000000000001E-2</v>
      </c>
      <c r="M7" s="23"/>
      <c r="N7" s="26">
        <f>sheet!D40/sheet!D27</f>
        <v>0.65408295675593242</v>
      </c>
      <c r="O7" s="26">
        <f>sheet!D51/sheet!D27</f>
        <v>0.34591704324406758</v>
      </c>
      <c r="P7" s="26">
        <f>sheet!D40/sheet!D51</f>
        <v>1.8908665228571384</v>
      </c>
      <c r="Q7" s="25">
        <f>Sheet1!D24/Sheet1!D26</f>
        <v>44.830841752819545</v>
      </c>
      <c r="R7" s="25">
        <f>ABS(Sheet2!D20/(Sheet1!D26+Sheet2!D30))</f>
        <v>0.97143883920127527</v>
      </c>
      <c r="S7" s="25">
        <f>sheet!D40/Sheet1!D43</f>
        <v>-18.46093575314281</v>
      </c>
      <c r="T7" s="25">
        <f>Sheet2!D20/sheet!D40</f>
        <v>-6.4606554097039345E-2</v>
      </c>
      <c r="V7" s="25">
        <f>ABS(Sheet1!D15/sheet!D15)</f>
        <v>33.569353473361204</v>
      </c>
      <c r="W7" s="25">
        <f>Sheet1!D12/sheet!D14</f>
        <v>4.633112885143932</v>
      </c>
      <c r="X7" s="25">
        <f>Sheet1!D12/sheet!D27</f>
        <v>0.72281518011597046</v>
      </c>
      <c r="Y7" s="25">
        <f>Sheet1!D12/(sheet!D18-sheet!D35)</f>
        <v>-4.5175035191572768</v>
      </c>
      <c r="AA7" s="11" t="str">
        <f>Sheet1!D43</f>
        <v>-1,507.171</v>
      </c>
      <c r="AB7" s="11" t="str">
        <f>Sheet3!D17</f>
        <v>-13.7x</v>
      </c>
      <c r="AC7" s="11" t="str">
        <f>Sheet3!D18</f>
        <v>-6.2x</v>
      </c>
      <c r="AD7" s="11" t="str">
        <f>Sheet3!D20</f>
        <v>-4.0x</v>
      </c>
      <c r="AE7" s="11" t="str">
        <f>Sheet3!D21</f>
        <v>0.9x</v>
      </c>
      <c r="AF7" s="11" t="str">
        <f>Sheet3!D22</f>
        <v>0.9x</v>
      </c>
      <c r="AG7" s="11" t="str">
        <f>Sheet3!D24</f>
        <v>-5.9x</v>
      </c>
      <c r="AH7" s="11" t="str">
        <f>Sheet3!D25</f>
        <v>1.1x</v>
      </c>
      <c r="AI7" s="11" t="str">
        <f>Sheet3!D31</f>
        <v/>
      </c>
      <c r="AK7" s="11">
        <f>Sheet3!D29</f>
        <v>-3.1</v>
      </c>
      <c r="AL7" s="11">
        <f>Sheet3!D30</f>
        <v>0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sheet!E18/sheet!E35</f>
        <v>0.77967550745892655</v>
      </c>
      <c r="C8" s="28">
        <f>(sheet!E18-sheet!E15)/sheet!E35</f>
        <v>0.75695804533700362</v>
      </c>
      <c r="D8" s="28">
        <f>sheet!E12/sheet!E35</f>
        <v>0.15773545328319019</v>
      </c>
      <c r="E8" s="28">
        <f>Sheet2!E20/sheet!E35</f>
        <v>-0.25072813873110522</v>
      </c>
      <c r="F8" s="28">
        <f>sheet!E18/sheet!E35</f>
        <v>0.77967550745892655</v>
      </c>
      <c r="G8" s="23"/>
      <c r="H8" s="29">
        <f>Sheet1!E33/sheet!E51</f>
        <v>0.21907955412054644</v>
      </c>
      <c r="I8" s="29">
        <f>Sheet1!E33/Sheet1!E12</f>
        <v>0.16688654093261407</v>
      </c>
      <c r="J8" s="29">
        <f>Sheet1!E12/sheet!E27</f>
        <v>0.74146214762976004</v>
      </c>
      <c r="K8" s="29">
        <f>Sheet1!E30/sheet!E27</f>
        <v>0.1274207481736945</v>
      </c>
      <c r="L8" s="29">
        <f>Sheet1!E38</f>
        <v>-2.8000000000000001E-2</v>
      </c>
      <c r="M8" s="23"/>
      <c r="N8" s="29">
        <f>sheet!E40/sheet!E27</f>
        <v>0.43518210292544646</v>
      </c>
      <c r="O8" s="29">
        <f>sheet!E51/sheet!E27</f>
        <v>0.56481789707455354</v>
      </c>
      <c r="P8" s="29">
        <f>sheet!E40/sheet!E51</f>
        <v>0.77048214155296901</v>
      </c>
      <c r="Q8" s="28">
        <f>Sheet1!E24/Sheet1!E26</f>
        <v>-131.61751043687892</v>
      </c>
      <c r="R8" s="28">
        <f>ABS(Sheet2!E20/(Sheet1!E26+Sheet2!E30))</f>
        <v>1.6537266382311275</v>
      </c>
      <c r="S8" s="28">
        <f>sheet!E40/Sheet1!E43</f>
        <v>-15.330706885174985</v>
      </c>
      <c r="T8" s="28">
        <f>Sheet2!E20/sheet!E40</f>
        <v>-0.23706683332010686</v>
      </c>
      <c r="U8" s="6"/>
      <c r="V8" s="28">
        <f>ABS(Sheet1!E15/sheet!E15)</f>
        <v>31.236380010160154</v>
      </c>
      <c r="W8" s="28">
        <f>Sheet1!E12/sheet!E14</f>
        <v>4.221212209340826</v>
      </c>
      <c r="X8" s="28">
        <f>Sheet1!E12/sheet!E27</f>
        <v>0.74146214762976004</v>
      </c>
      <c r="Y8" s="28">
        <f>Sheet1!E12/(sheet!E18-sheet!E35)</f>
        <v>-8.1787598801498564</v>
      </c>
      <c r="Z8" s="6"/>
      <c r="AA8" s="30" t="str">
        <f>Sheet1!E43</f>
        <v>-1,183.601</v>
      </c>
      <c r="AB8" s="30" t="str">
        <f>Sheet3!E17</f>
        <v>-82.4x</v>
      </c>
      <c r="AC8" s="30" t="str">
        <f>Sheet3!E18</f>
        <v>-9.0x</v>
      </c>
      <c r="AD8" s="30" t="str">
        <f>Sheet3!E20</f>
        <v>-2.6x</v>
      </c>
      <c r="AE8" s="30" t="str">
        <f>Sheet3!E21</f>
        <v>0.7x</v>
      </c>
      <c r="AF8" s="30" t="str">
        <f>Sheet3!E22</f>
        <v>0.5x</v>
      </c>
      <c r="AG8" s="30" t="str">
        <f>Sheet3!E24</f>
        <v>-14.3x</v>
      </c>
      <c r="AH8" s="30" t="str">
        <f>Sheet3!E25</f>
        <v>1.0x</v>
      </c>
      <c r="AI8" s="30" t="str">
        <f>Sheet3!E31</f>
        <v/>
      </c>
      <c r="AK8" s="30">
        <f>Sheet3!E29</f>
        <v>-0.9</v>
      </c>
      <c r="AL8" s="30">
        <f>Sheet3!E30</f>
        <v>6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sheet!F18/sheet!F35</f>
        <v>0.2701224032575551</v>
      </c>
      <c r="C9" s="25">
        <f>(sheet!F18-sheet!F15)/sheet!F35</f>
        <v>0.25988983245235187</v>
      </c>
      <c r="D9" s="25">
        <f>sheet!F12/sheet!F35</f>
        <v>5.3038906523569483E-2</v>
      </c>
      <c r="E9" s="25">
        <f>Sheet2!F20/sheet!F35</f>
        <v>7.5336006520454371E-2</v>
      </c>
      <c r="F9" s="25">
        <f>sheet!F18/sheet!F35</f>
        <v>0.2701224032575551</v>
      </c>
      <c r="G9" s="23"/>
      <c r="H9" s="26">
        <f>Sheet1!F33/sheet!F51</f>
        <v>2.8789670641982359E-2</v>
      </c>
      <c r="I9" s="26">
        <f>Sheet1!F33/Sheet1!F12</f>
        <v>3.2319885132364938E-2</v>
      </c>
      <c r="J9" s="26">
        <f>Sheet1!F12/sheet!F27</f>
        <v>0.398912168986786</v>
      </c>
      <c r="K9" s="26">
        <f>Sheet1!F30/sheet!F27</f>
        <v>7.4389677026436063E-2</v>
      </c>
      <c r="L9" s="26">
        <f>Sheet1!F38</f>
        <v>1.6E-2</v>
      </c>
      <c r="M9" s="23"/>
      <c r="N9" s="26">
        <f>sheet!F40/sheet!F27</f>
        <v>0.55217287339318732</v>
      </c>
      <c r="O9" s="26">
        <f>sheet!F51/sheet!F27</f>
        <v>0.44782712660681279</v>
      </c>
      <c r="P9" s="26">
        <f>sheet!F40/sheet!F51</f>
        <v>1.2330045247080106</v>
      </c>
      <c r="Q9" s="25">
        <f>Sheet1!F24/Sheet1!F26</f>
        <v>-71.824382603035104</v>
      </c>
      <c r="R9" s="25">
        <f>ABS(Sheet2!F20/(Sheet1!F26+Sheet2!F30))</f>
        <v>4.5442615932214769</v>
      </c>
      <c r="S9" s="25">
        <f>sheet!F40/Sheet1!F43</f>
        <v>64.401758462292548</v>
      </c>
      <c r="T9" s="25">
        <f>Sheet2!F20/sheet!F40</f>
        <v>7.2917950801260692E-2</v>
      </c>
      <c r="V9" s="25">
        <f>ABS(Sheet1!F15/sheet!F15)</f>
        <v>27.305648872265671</v>
      </c>
      <c r="W9" s="25">
        <f>Sheet1!F12/sheet!F14</f>
        <v>4.0347257268792838</v>
      </c>
      <c r="X9" s="25">
        <f>Sheet1!F12/sheet!F27</f>
        <v>0.398912168986786</v>
      </c>
      <c r="Y9" s="25">
        <f>Sheet1!F12/(sheet!F18-sheet!F35)</f>
        <v>-1.0226342263888528</v>
      </c>
      <c r="AA9" s="11">
        <f>Sheet1!F43</f>
        <v>691.62699999999995</v>
      </c>
      <c r="AB9" s="11" t="str">
        <f>Sheet3!F17</f>
        <v>-40.0x</v>
      </c>
      <c r="AC9" s="11" t="str">
        <f>Sheet3!F18</f>
        <v>-22.7x</v>
      </c>
      <c r="AD9" s="11" t="str">
        <f>Sheet3!F20</f>
        <v>16.6x</v>
      </c>
      <c r="AE9" s="11" t="str">
        <f>Sheet3!F21</f>
        <v>1.0x</v>
      </c>
      <c r="AF9" s="11" t="str">
        <f>Sheet3!F22</f>
        <v>1.9x</v>
      </c>
      <c r="AG9" s="11" t="str">
        <f>Sheet3!F24</f>
        <v>-18.7x</v>
      </c>
      <c r="AH9" s="11" t="str">
        <f>Sheet3!F25</f>
        <v>1.1x</v>
      </c>
      <c r="AI9" s="11" t="str">
        <f>Sheet3!F31</f>
        <v/>
      </c>
      <c r="AK9" s="11">
        <f>Sheet3!F29</f>
        <v>-0.7</v>
      </c>
      <c r="AL9" s="11">
        <f>Sheet3!F30</f>
        <v>4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sheet!G18/sheet!G35</f>
        <v>0.75550422482939661</v>
      </c>
      <c r="C10" s="28">
        <f>(sheet!G18-sheet!G15)/sheet!G35</f>
        <v>0.7332699975115301</v>
      </c>
      <c r="D10" s="28">
        <f>sheet!G12/sheet!G35</f>
        <v>0.26573687901323911</v>
      </c>
      <c r="E10" s="28">
        <f>Sheet2!G20/sheet!G35</f>
        <v>-3.9017138861881843E-2</v>
      </c>
      <c r="F10" s="28">
        <f>sheet!G18/sheet!G35</f>
        <v>0.75550422482939661</v>
      </c>
      <c r="G10" s="23"/>
      <c r="H10" s="29">
        <f>Sheet1!G33/sheet!G51</f>
        <v>7.1095930572309132E-2</v>
      </c>
      <c r="I10" s="29">
        <f>Sheet1!G33/Sheet1!G12</f>
        <v>0.10815607314408449</v>
      </c>
      <c r="J10" s="29">
        <f>Sheet1!G12/sheet!G27</f>
        <v>0.35286140251676901</v>
      </c>
      <c r="K10" s="29">
        <f>Sheet1!G30/sheet!G27</f>
        <v>9.0041284345896949E-2</v>
      </c>
      <c r="L10" s="29">
        <f>Sheet1!G38</f>
        <v>5.7000000000000002E-2</v>
      </c>
      <c r="M10" s="23"/>
      <c r="N10" s="29">
        <f>sheet!G40/sheet!G27</f>
        <v>0.46320269876047893</v>
      </c>
      <c r="O10" s="29">
        <f>sheet!G51/sheet!G27</f>
        <v>0.53679730123952119</v>
      </c>
      <c r="P10" s="29">
        <f>sheet!G40/sheet!G51</f>
        <v>0.86290057288085353</v>
      </c>
      <c r="Q10" s="28">
        <f>Sheet1!G24/Sheet1!G26</f>
        <v>-79.232411507668857</v>
      </c>
      <c r="R10" s="28">
        <f>ABS(Sheet2!G20/(Sheet1!G26+Sheet2!G30))</f>
        <v>4.2668647962420883E-2</v>
      </c>
      <c r="S10" s="28">
        <f>sheet!G40/Sheet1!G43</f>
        <v>-89.903499256607091</v>
      </c>
      <c r="T10" s="28">
        <f>Sheet2!G20/sheet!G40</f>
        <v>-1.3447642566653491E-2</v>
      </c>
      <c r="U10" s="6"/>
      <c r="V10" s="28">
        <f>ABS(Sheet1!G15/sheet!G15)</f>
        <v>46.204611704602073</v>
      </c>
      <c r="W10" s="28">
        <f>Sheet1!G12/sheet!G14</f>
        <v>5.314440758657895</v>
      </c>
      <c r="X10" s="28">
        <f>Sheet1!G12/sheet!G27</f>
        <v>0.35286140251676901</v>
      </c>
      <c r="Y10" s="28">
        <f>Sheet1!G12/(sheet!G18-sheet!G35)</f>
        <v>-9.0400530275571072</v>
      </c>
      <c r="Z10" s="6"/>
      <c r="AA10" s="30">
        <f>Sheet1!G43</f>
        <v>-527.31200000000001</v>
      </c>
      <c r="AB10" s="30" t="str">
        <f>Sheet3!G17</f>
        <v>33.8x</v>
      </c>
      <c r="AC10" s="30" t="str">
        <f>Sheet3!G18</f>
        <v>54.3x</v>
      </c>
      <c r="AD10" s="30" t="str">
        <f>Sheet3!G20</f>
        <v>84.6x</v>
      </c>
      <c r="AE10" s="30" t="str">
        <f>Sheet3!G21</f>
        <v>1.1x</v>
      </c>
      <c r="AF10" s="30" t="str">
        <f>Sheet3!G22</f>
        <v>2.4x</v>
      </c>
      <c r="AG10" s="30" t="str">
        <f>Sheet3!G24</f>
        <v>6.4x</v>
      </c>
      <c r="AH10" s="30" t="str">
        <f>Sheet3!G25</f>
        <v>1.5x</v>
      </c>
      <c r="AI10" s="30" t="str">
        <f>Sheet3!G31</f>
        <v/>
      </c>
      <c r="AK10" s="30">
        <f>Sheet3!G29</f>
        <v>2.9</v>
      </c>
      <c r="AL10" s="30">
        <f>Sheet3!G30</f>
        <v>4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sheet!H18/sheet!H35</f>
        <v>0.32144028191039214</v>
      </c>
      <c r="C11" s="25">
        <f>(sheet!H18-sheet!H15)/sheet!H35</f>
        <v>0.31165734766926689</v>
      </c>
      <c r="D11" s="25">
        <f>sheet!H12/sheet!H35</f>
        <v>0.11518012605526855</v>
      </c>
      <c r="E11" s="25">
        <f>Sheet2!H20/sheet!H35</f>
        <v>0.18410485453620565</v>
      </c>
      <c r="F11" s="25">
        <f>sheet!H18/sheet!H35</f>
        <v>0.32144028191039214</v>
      </c>
      <c r="G11" s="23"/>
      <c r="H11" s="26">
        <f>Sheet1!H33/sheet!H51</f>
        <v>3.101141205247019E-2</v>
      </c>
      <c r="I11" s="26">
        <f>Sheet1!H33/Sheet1!H12</f>
        <v>4.4570411631248245E-2</v>
      </c>
      <c r="J11" s="26">
        <f>Sheet1!H12/sheet!H27</f>
        <v>0.32086276250329143</v>
      </c>
      <c r="K11" s="26">
        <f>Sheet1!H30/sheet!H27</f>
        <v>4.9629277290454833E-2</v>
      </c>
      <c r="L11" s="26">
        <f>Sheet1!H38</f>
        <v>3.3000000000000002E-2</v>
      </c>
      <c r="M11" s="23"/>
      <c r="N11" s="26">
        <f>sheet!H40/sheet!H27</f>
        <v>0.5388476546081038</v>
      </c>
      <c r="O11" s="26">
        <f>sheet!H51/sheet!H27</f>
        <v>0.46115234539189615</v>
      </c>
      <c r="P11" s="26">
        <f>sheet!H40/sheet!H51</f>
        <v>1.1684807851300869</v>
      </c>
      <c r="Q11" s="25">
        <f>Sheet1!H24/Sheet1!H26</f>
        <v>-111.69775234448093</v>
      </c>
      <c r="R11" s="25">
        <f>ABS(Sheet2!H20/(Sheet1!H26+Sheet2!H30))</f>
        <v>1.0866984339915648</v>
      </c>
      <c r="S11" s="25">
        <f>sheet!H40/Sheet1!H43</f>
        <v>19.861168940947028</v>
      </c>
      <c r="T11" s="25">
        <f>Sheet2!H20/sheet!H40</f>
        <v>0.12227296665525506</v>
      </c>
      <c r="V11" s="25">
        <f>ABS(Sheet1!H15/sheet!H15)</f>
        <v>41.311557995318211</v>
      </c>
      <c r="W11" s="25">
        <f>Sheet1!H12/sheet!H14</f>
        <v>5.7767969510756103</v>
      </c>
      <c r="X11" s="25">
        <f>Sheet1!H12/sheet!H27</f>
        <v>0.32086276250329143</v>
      </c>
      <c r="Y11" s="25">
        <f>Sheet1!H12/(sheet!H18-sheet!H35)</f>
        <v>-1.3212957484527503</v>
      </c>
      <c r="AA11" s="11" t="str">
        <f>Sheet1!H43</f>
        <v>4,528.612</v>
      </c>
      <c r="AB11" s="11" t="str">
        <f>Sheet3!H17</f>
        <v>84.0x</v>
      </c>
      <c r="AC11" s="11" t="str">
        <f>Sheet3!H18</f>
        <v>162.1x</v>
      </c>
      <c r="AD11" s="11" t="str">
        <f>Sheet3!H20</f>
        <v>28.4x</v>
      </c>
      <c r="AE11" s="11" t="str">
        <f>Sheet3!H21</f>
        <v>1.2x</v>
      </c>
      <c r="AF11" s="11" t="str">
        <f>Sheet3!H22</f>
        <v>3.4x</v>
      </c>
      <c r="AG11" s="11" t="str">
        <f>Sheet3!H24</f>
        <v>30.6x</v>
      </c>
      <c r="AH11" s="11" t="str">
        <f>Sheet3!H25</f>
        <v>1.8x</v>
      </c>
      <c r="AI11" s="11" t="str">
        <f>Sheet3!H31</f>
        <v/>
      </c>
      <c r="AK11" s="11">
        <f>Sheet3!H29</f>
        <v>1.9</v>
      </c>
      <c r="AL11" s="11">
        <f>Sheet3!H30</f>
        <v>4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sheet!I18/sheet!I35</f>
        <v>0.74760136600173466</v>
      </c>
      <c r="C12" s="28">
        <f>(sheet!I18-sheet!I15)/sheet!I35</f>
        <v>0.73741055941023415</v>
      </c>
      <c r="D12" s="28">
        <f>sheet!I12/sheet!I35</f>
        <v>0.45053664353859496</v>
      </c>
      <c r="E12" s="28">
        <f>Sheet2!I20/sheet!I35</f>
        <v>0.26927038161318301</v>
      </c>
      <c r="F12" s="28">
        <f>sheet!I18/sheet!I35</f>
        <v>0.74760136600173466</v>
      </c>
      <c r="G12" s="23"/>
      <c r="H12" s="29">
        <f>Sheet1!I33/sheet!I51</f>
        <v>0.11617759290653711</v>
      </c>
      <c r="I12" s="29">
        <f>Sheet1!I33/Sheet1!I12</f>
        <v>0.26624833110814417</v>
      </c>
      <c r="J12" s="29">
        <f>Sheet1!I12/sheet!I27</f>
        <v>0.21975442662872063</v>
      </c>
      <c r="K12" s="29">
        <f>Sheet1!I30/sheet!I27</f>
        <v>0.13311719747091702</v>
      </c>
      <c r="L12" s="29">
        <f>Sheet1!I38</f>
        <v>0.25</v>
      </c>
      <c r="M12" s="23"/>
      <c r="N12" s="29">
        <f>sheet!I40/sheet!I27</f>
        <v>0.49638094679243622</v>
      </c>
      <c r="O12" s="29">
        <f>sheet!I51/sheet!I27</f>
        <v>0.50361905320756373</v>
      </c>
      <c r="P12" s="29">
        <f>sheet!I40/sheet!I51</f>
        <v>0.98562781457725268</v>
      </c>
      <c r="Q12" s="28">
        <f>Sheet1!I24/Sheet1!I26</f>
        <v>-21.734257425742573</v>
      </c>
      <c r="R12" s="28">
        <f>ABS(Sheet2!I20/(Sheet1!I26+Sheet2!I30))</f>
        <v>1.9547145659289218</v>
      </c>
      <c r="S12" s="28">
        <f>sheet!I40/Sheet1!I43</f>
        <v>12.685311539326685</v>
      </c>
      <c r="T12" s="28">
        <f>Sheet2!I20/sheet!I40</f>
        <v>0.11744609419330433</v>
      </c>
      <c r="U12" s="6"/>
      <c r="V12" s="28">
        <f>ABS(Sheet1!I15/sheet!I15)</f>
        <v>38.316489361702125</v>
      </c>
      <c r="W12" s="28">
        <f>Sheet1!I12/sheet!I14</f>
        <v>6.0825077147961668</v>
      </c>
      <c r="X12" s="28">
        <f>Sheet1!I12/sheet!I27</f>
        <v>0.21975442662872063</v>
      </c>
      <c r="Y12" s="28">
        <f>Sheet1!I12/(sheet!I18-sheet!I35)</f>
        <v>-4.0214765100671137</v>
      </c>
      <c r="Z12" s="6"/>
      <c r="AA12" s="30" t="str">
        <f>Sheet1!I43</f>
        <v>13,337</v>
      </c>
      <c r="AB12" s="30" t="str">
        <f>Sheet3!I17</f>
        <v>23.8x</v>
      </c>
      <c r="AC12" s="30" t="str">
        <f>Sheet3!I18</f>
        <v>28.0x</v>
      </c>
      <c r="AD12" s="30" t="str">
        <f>Sheet3!I20</f>
        <v>15.1x</v>
      </c>
      <c r="AE12" s="30" t="str">
        <f>Sheet3!I21</f>
        <v>1.0x</v>
      </c>
      <c r="AF12" s="30" t="str">
        <f>Sheet3!I22</f>
        <v>3.6x</v>
      </c>
      <c r="AG12" s="30" t="str">
        <f>Sheet3!I24</f>
        <v>5.5x</v>
      </c>
      <c r="AH12" s="30" t="str">
        <f>Sheet3!I25</f>
        <v>1.5x</v>
      </c>
      <c r="AI12" s="30" t="str">
        <f>Sheet3!I31</f>
        <v/>
      </c>
      <c r="AK12" s="30">
        <f>Sheet3!I29</f>
        <v>4.0999999999999996</v>
      </c>
      <c r="AL12" s="30">
        <f>Sheet3!I30</f>
        <v>7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sheet!J18/sheet!J35</f>
        <v>0.61846937276599911</v>
      </c>
      <c r="C13" s="25">
        <f>(sheet!J18-sheet!J15)/sheet!J35</f>
        <v>0.60972922685207853</v>
      </c>
      <c r="D13" s="25">
        <f>sheet!J12/sheet!J35</f>
        <v>0.18622386524996329</v>
      </c>
      <c r="E13" s="25">
        <f>Sheet2!J20/sheet!J35</f>
        <v>-0.11949762522646036</v>
      </c>
      <c r="F13" s="25">
        <f>sheet!J18/sheet!J35</f>
        <v>0.61846937276599911</v>
      </c>
      <c r="G13" s="23"/>
      <c r="H13" s="26">
        <f>Sheet1!J33/sheet!J51</f>
        <v>1.3463539252346076E-2</v>
      </c>
      <c r="I13" s="26">
        <f>Sheet1!J33/Sheet1!J12</f>
        <v>3.6818457117906392E-2</v>
      </c>
      <c r="J13" s="26">
        <f>Sheet1!J12/sheet!J27</f>
        <v>0.18219775707650063</v>
      </c>
      <c r="K13" s="26">
        <f>Sheet1!J30/sheet!J27</f>
        <v>3.8319603767290274E-2</v>
      </c>
      <c r="L13" s="26">
        <f>Sheet1!J38</f>
        <v>3.4000000000000002E-2</v>
      </c>
      <c r="M13" s="23"/>
      <c r="N13" s="26">
        <f>sheet!J40/sheet!J27</f>
        <v>0.50174763261221034</v>
      </c>
      <c r="O13" s="26">
        <f>sheet!J51/sheet!J27</f>
        <v>0.49825236738778966</v>
      </c>
      <c r="P13" s="26">
        <f>sheet!J40/sheet!J51</f>
        <v>1.0070150499088353</v>
      </c>
      <c r="Q13" s="25">
        <f>Sheet1!J24/Sheet1!J26</f>
        <v>-3.3793817482620914</v>
      </c>
      <c r="R13" s="25">
        <f>ABS(Sheet2!J20/(Sheet1!J26+Sheet2!J30))</f>
        <v>0.73914880601761923</v>
      </c>
      <c r="S13" s="25">
        <f>sheet!J40/Sheet1!J43</f>
        <v>32.618618618618619</v>
      </c>
      <c r="T13" s="25">
        <f>Sheet2!J20/sheet!J40</f>
        <v>-4.9929417541275396E-2</v>
      </c>
      <c r="V13" s="25">
        <f>ABS(Sheet1!J15/sheet!J15)</f>
        <v>43.029411764705884</v>
      </c>
      <c r="W13" s="25">
        <f>Sheet1!J12/sheet!J14</f>
        <v>5.7140442655935617</v>
      </c>
      <c r="X13" s="25">
        <f>Sheet1!J12/sheet!J27</f>
        <v>0.18219775707650063</v>
      </c>
      <c r="Y13" s="25">
        <f>Sheet1!J12/(sheet!J18-sheet!J35)</f>
        <v>-2.277881160164271</v>
      </c>
      <c r="AA13" s="11" t="str">
        <f>Sheet1!J43</f>
        <v>5,994</v>
      </c>
      <c r="AB13" s="11" t="str">
        <f>Sheet3!J17</f>
        <v>51.0x</v>
      </c>
      <c r="AC13" s="11" t="str">
        <f>Sheet3!J18</f>
        <v>88.4x</v>
      </c>
      <c r="AD13" s="11" t="str">
        <f>Sheet3!J20</f>
        <v>63.7x</v>
      </c>
      <c r="AE13" s="11" t="str">
        <f>Sheet3!J21</f>
        <v>0.9x</v>
      </c>
      <c r="AF13" s="11" t="str">
        <f>Sheet3!J22</f>
        <v>3.9x</v>
      </c>
      <c r="AG13" s="11" t="str">
        <f>Sheet3!J24</f>
        <v>4.5x</v>
      </c>
      <c r="AH13" s="11" t="str">
        <f>Sheet3!J25</f>
        <v>0.9x</v>
      </c>
      <c r="AI13" s="11" t="str">
        <f>Sheet3!J31</f>
        <v/>
      </c>
      <c r="AK13" s="11">
        <f>Sheet3!J29</f>
        <v>3.8</v>
      </c>
      <c r="AL13" s="11">
        <f>Sheet3!J30</f>
        <v>1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sheet!K18/sheet!K35</f>
        <v>0.34048410651586242</v>
      </c>
      <c r="C14" s="28">
        <f>(sheet!K18-sheet!K15)/sheet!K35</f>
        <v>0.33640742006649471</v>
      </c>
      <c r="D14" s="28">
        <f>sheet!K12/sheet!K35</f>
        <v>0.14311903800142933</v>
      </c>
      <c r="E14" s="28">
        <f>Sheet2!K20/sheet!K35</f>
        <v>4.7192617220271571E-2</v>
      </c>
      <c r="F14" s="28">
        <f>sheet!K18/sheet!K35</f>
        <v>0.34048410651586242</v>
      </c>
      <c r="G14" s="23"/>
      <c r="H14" s="29">
        <f>Sheet1!K33/sheet!K51</f>
        <v>6.8058855127118879E-3</v>
      </c>
      <c r="I14" s="29">
        <f>Sheet1!K33/Sheet1!K12</f>
        <v>1.9648909637398477E-2</v>
      </c>
      <c r="J14" s="29">
        <f>Sheet1!K12/sheet!K27</f>
        <v>0.13814611047183209</v>
      </c>
      <c r="K14" s="29">
        <f>Sheet1!K30/sheet!K27</f>
        <v>-1.0493255913085538E-2</v>
      </c>
      <c r="L14" s="29">
        <f>Sheet1!K38</f>
        <v>1.7000000000000001E-2</v>
      </c>
      <c r="M14" s="23"/>
      <c r="N14" s="29">
        <f>sheet!K40/sheet!K27</f>
        <v>0.60116572099998455</v>
      </c>
      <c r="O14" s="29">
        <f>sheet!K51/sheet!K27</f>
        <v>0.39883427900001545</v>
      </c>
      <c r="P14" s="29">
        <f>sheet!K40/sheet!K51</f>
        <v>1.5073070512075049</v>
      </c>
      <c r="Q14" s="28">
        <f>Sheet1!K24/Sheet1!K26</f>
        <v>-0.22115047351806383</v>
      </c>
      <c r="R14" s="28">
        <f>ABS(Sheet2!K20/(Sheet1!K26+Sheet2!K30))</f>
        <v>0.69326273507394554</v>
      </c>
      <c r="S14" s="28">
        <f>sheet!K40/Sheet1!K43</f>
        <v>46.856257531416766</v>
      </c>
      <c r="T14" s="28">
        <f>Sheet2!K20/sheet!K40</f>
        <v>2.7899833938307347E-2</v>
      </c>
      <c r="U14" s="6"/>
      <c r="V14" s="28">
        <f>ABS(Sheet1!K15/sheet!K15)</f>
        <v>39.083841463414636</v>
      </c>
      <c r="W14" s="28">
        <f>Sheet1!K12/sheet!K14</f>
        <v>4.3496522948539642</v>
      </c>
      <c r="X14" s="28">
        <f>Sheet1!K12/sheet!K27</f>
        <v>0.13814611047183209</v>
      </c>
      <c r="Y14" s="28">
        <f>Sheet1!K12/(sheet!K18-sheet!K35)</f>
        <v>-0.58937489399393173</v>
      </c>
      <c r="Z14" s="6"/>
      <c r="AA14" s="30" t="str">
        <f>Sheet1!K43</f>
        <v>5,809</v>
      </c>
      <c r="AB14" s="30" t="str">
        <f>Sheet3!K17</f>
        <v>41.3x</v>
      </c>
      <c r="AC14" s="30" t="str">
        <f>Sheet3!K18</f>
        <v>71.9x</v>
      </c>
      <c r="AD14" s="30" t="str">
        <f>Sheet3!K20</f>
        <v>-26.1x</v>
      </c>
      <c r="AE14" s="30" t="str">
        <f>Sheet3!K21</f>
        <v>0.9x</v>
      </c>
      <c r="AF14" s="30" t="str">
        <f>Sheet3!K22</f>
        <v>5.5x</v>
      </c>
      <c r="AG14" s="30" t="str">
        <f>Sheet3!K24</f>
        <v>7.1x</v>
      </c>
      <c r="AH14" s="30" t="str">
        <f>Sheet3!K25</f>
        <v>0.8x</v>
      </c>
      <c r="AI14" s="30" t="str">
        <f>Sheet3!K31</f>
        <v/>
      </c>
      <c r="AK14" s="30">
        <f>Sheet3!K29</f>
        <v>2.4</v>
      </c>
      <c r="AL14" s="30">
        <f>Sheet3!K30</f>
        <v>3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sheet!L18/sheet!L35</f>
        <v>0.3414619857345812</v>
      </c>
      <c r="C15" s="25">
        <f>(sheet!L18-sheet!L15)/sheet!L35</f>
        <v>0.33730245910042911</v>
      </c>
      <c r="D15" s="25">
        <f>sheet!L12/sheet!L35</f>
        <v>8.9527464104554491E-2</v>
      </c>
      <c r="E15" s="25">
        <f>Sheet2!L20/sheet!L35</f>
        <v>8.35127495349825E-2</v>
      </c>
      <c r="F15" s="25">
        <f>sheet!L18/sheet!L35</f>
        <v>0.3414619857345812</v>
      </c>
      <c r="G15" s="23"/>
      <c r="H15" s="26">
        <f>Sheet1!L33/sheet!L51</f>
        <v>2.3101143022747479E-2</v>
      </c>
      <c r="I15" s="26">
        <f>Sheet1!L33/Sheet1!L12</f>
        <v>7.7264288882682483E-2</v>
      </c>
      <c r="J15" s="26">
        <f>Sheet1!L12/sheet!L27</f>
        <v>0.11727249782771622</v>
      </c>
      <c r="K15" s="26">
        <f>Sheet1!L30/sheet!L27</f>
        <v>9.9742023239101502E-3</v>
      </c>
      <c r="L15" s="26">
        <f>Sheet1!L38</f>
        <v>6.6000000000000003E-2</v>
      </c>
      <c r="M15" s="23"/>
      <c r="N15" s="26">
        <f>sheet!L40/sheet!L27</f>
        <v>0.60776935837191426</v>
      </c>
      <c r="O15" s="26">
        <f>sheet!L51/sheet!L27</f>
        <v>0.39223064162808574</v>
      </c>
      <c r="P15" s="26">
        <f>sheet!L40/sheet!L51</f>
        <v>1.5495203430541842</v>
      </c>
      <c r="Q15" s="25">
        <f>Sheet1!L24/Sheet1!L26</f>
        <v>-1.6022367588098756</v>
      </c>
      <c r="R15" s="25">
        <f>ABS(Sheet2!L20/(Sheet1!L26+Sheet2!L30))</f>
        <v>1.1566704983433633</v>
      </c>
      <c r="S15" s="25">
        <f>sheet!L40/Sheet1!L43</f>
        <v>87.919732441471567</v>
      </c>
      <c r="T15" s="25">
        <f>Sheet2!L20/sheet!L40</f>
        <v>5.422626293365794E-2</v>
      </c>
      <c r="V15" s="25">
        <f>ABS(Sheet1!L15/sheet!L15)</f>
        <v>30.127934272300468</v>
      </c>
      <c r="W15" s="25">
        <f>Sheet1!L12/sheet!L14</f>
        <v>5.1505330851243869</v>
      </c>
      <c r="X15" s="25">
        <f>Sheet1!L12/sheet!L27</f>
        <v>0.11727249782771622</v>
      </c>
      <c r="Y15" s="25">
        <f>Sheet1!L12/(sheet!L18-sheet!L35)</f>
        <v>-0.45125251132412575</v>
      </c>
      <c r="AA15" s="11" t="str">
        <f>Sheet1!L43</f>
        <v>3,588</v>
      </c>
      <c r="AB15" s="11" t="str">
        <f>Sheet3!L17</f>
        <v>66.4x</v>
      </c>
      <c r="AC15" s="11" t="str">
        <f>Sheet3!L18</f>
        <v>137.8x</v>
      </c>
      <c r="AD15" s="11" t="str">
        <f>Sheet3!L20</f>
        <v>-49.0x</v>
      </c>
      <c r="AE15" s="11" t="str">
        <f>Sheet3!L21</f>
        <v>0.9x</v>
      </c>
      <c r="AF15" s="11" t="str">
        <f>Sheet3!L22</f>
        <v>7.1x</v>
      </c>
      <c r="AG15" s="11" t="str">
        <f>Sheet3!L24</f>
        <v>19.5x</v>
      </c>
      <c r="AH15" s="11" t="str">
        <f>Sheet3!L25</f>
        <v>0.8x</v>
      </c>
      <c r="AI15" s="11" t="str">
        <f>Sheet3!L31</f>
        <v/>
      </c>
      <c r="AK15" s="11">
        <f>Sheet3!L29</f>
        <v>2.2000000000000002</v>
      </c>
      <c r="AL15" s="11">
        <f>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sheet!M18/sheet!M35</f>
        <v>0.14937254953963391</v>
      </c>
      <c r="C16" s="28">
        <f>(sheet!M18-sheet!M15)/sheet!M35</f>
        <v>0.14565956337050739</v>
      </c>
      <c r="D16" s="28">
        <f>sheet!M12/sheet!M35</f>
        <v>4.2982235129269381E-2</v>
      </c>
      <c r="E16" s="28">
        <f>Sheet2!M20/sheet!M35</f>
        <v>2.9827655558649711E-2</v>
      </c>
      <c r="F16" s="28">
        <f>sheet!M18/sheet!M35</f>
        <v>0.14937254953963391</v>
      </c>
      <c r="G16" s="23"/>
      <c r="H16" s="29">
        <f>Sheet1!M33/sheet!M51</f>
        <v>-9.4647970771205694E-2</v>
      </c>
      <c r="I16" s="29">
        <f>Sheet1!M33/Sheet1!M12</f>
        <v>-0.20940806991192737</v>
      </c>
      <c r="J16" s="29">
        <f>Sheet1!M12/sheet!M27</f>
        <v>0.15329692526997299</v>
      </c>
      <c r="K16" s="29">
        <f>Sheet1!M30/sheet!M27</f>
        <v>-0.11673884785015898</v>
      </c>
      <c r="L16" s="29">
        <f>Sheet1!M38</f>
        <v>-0.22</v>
      </c>
      <c r="M16" s="23"/>
      <c r="N16" s="29">
        <f>sheet!M40/sheet!M27</f>
        <v>0.66083146862368725</v>
      </c>
      <c r="O16" s="29">
        <f>sheet!M51/sheet!M27</f>
        <v>0.3391685313763127</v>
      </c>
      <c r="P16" s="29">
        <f>sheet!M40/sheet!M51</f>
        <v>1.9483867384220401</v>
      </c>
      <c r="Q16" s="28">
        <f>Sheet1!M24/Sheet1!M26</f>
        <v>3.886677532812902</v>
      </c>
      <c r="R16" s="28">
        <f>ABS(Sheet2!M20/(Sheet1!M26+Sheet2!M30))</f>
        <v>0.39834710743801655</v>
      </c>
      <c r="S16" s="28">
        <f>sheet!M40/Sheet1!M43</f>
        <v>-17.624127728465361</v>
      </c>
      <c r="T16" s="28">
        <f>Sheet2!M20/sheet!M40</f>
        <v>2.1374655132546303E-2</v>
      </c>
      <c r="U16" s="6"/>
      <c r="V16" s="28">
        <f>ABS(Sheet1!M15/sheet!M15)</f>
        <v>42.277380952380952</v>
      </c>
      <c r="W16" s="28">
        <f>Sheet1!M12/sheet!M14</f>
        <v>8.2111223231303949</v>
      </c>
      <c r="X16" s="28">
        <f>Sheet1!M12/sheet!M27</f>
        <v>0.15329692526997299</v>
      </c>
      <c r="Y16" s="28">
        <f>Sheet1!M12/(sheet!M18-sheet!M35)</f>
        <v>-0.38056017459987529</v>
      </c>
      <c r="Z16" s="6"/>
      <c r="AA16" s="30" t="str">
        <f>Sheet1!M43</f>
        <v>-17,913</v>
      </c>
      <c r="AB16" s="30" t="str">
        <f>Sheet3!M17</f>
        <v>62.3x</v>
      </c>
      <c r="AC16" s="30" t="str">
        <f>Sheet3!M18</f>
        <v>89.4x</v>
      </c>
      <c r="AD16" s="30" t="str">
        <f>Sheet3!M20</f>
        <v>48.1x</v>
      </c>
      <c r="AE16" s="30" t="str">
        <f>Sheet3!M21</f>
        <v>1.0x</v>
      </c>
      <c r="AF16" s="30" t="str">
        <f>Sheet3!M22</f>
        <v>6.7x</v>
      </c>
      <c r="AG16" s="30" t="str">
        <f>Sheet3!M24</f>
        <v>-22.1x</v>
      </c>
      <c r="AH16" s="30" t="str">
        <f>Sheet3!M25</f>
        <v>0.9x</v>
      </c>
      <c r="AI16" s="30" t="str">
        <f>Sheet3!M31</f>
        <v/>
      </c>
      <c r="AK16" s="30">
        <f>Sheet3!M29</f>
        <v>0.6</v>
      </c>
      <c r="AL16" s="30">
        <f>Sheet3!M30</f>
        <v>4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2023-05-04T19:44:33Z</dcterms:created>
  <dcterms:modified xsi:type="dcterms:W3CDTF">2023-05-08T14:09:58Z</dcterms:modified>
  <cp:category/>
  <dc:identifier/>
  <cp:version/>
</cp:coreProperties>
</file>