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11" documentId="8_{ECD71A37-660D-496A-8DEB-C6C79EBB3639}" xr6:coauthVersionLast="47" xr6:coauthVersionMax="47" xr10:uidLastSave="{38CA7BD4-7843-4A14-A79A-8437517347C6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" l="1"/>
  <c r="E30" i="3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<sst xmlns="http://schemas.openxmlformats.org/spreadsheetml/2006/main" count="722" uniqueCount="426">
  <si>
    <t>Canfor Corporation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</si>
  <si>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</si>
  <si>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</si>
  <si>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</si>
  <si>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</si>
  <si>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</si>
  <si>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</si>
  <si>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</si>
  <si>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</si>
  <si>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</si>
  <si>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</si>
  <si>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</si>
  <si>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</si>
  <si>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</si>
  <si>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</si>
  <si>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</si>
  <si>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</si>
  <si>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</si>
  <si>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</si>
  <si>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</si>
  <si>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</si>
  <si>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</si>
  <si>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</si>
  <si>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</si>
  <si>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</si>
  <si>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</si>
  <si>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1,354.8</t>
  </si>
  <si>
    <t>1,268.7</t>
  </si>
  <si>
    <t>Short Term Investments</t>
  </si>
  <si>
    <t/>
  </si>
  <si>
    <t>Accounts Receivable, Net</t>
  </si>
  <si>
    <t>Inventory</t>
  </si>
  <si>
    <t>1,173.8</t>
  </si>
  <si>
    <t>1,180.7</t>
  </si>
  <si>
    <t>Prepaid Expenses</t>
  </si>
  <si>
    <t>Other Current Assets</t>
  </si>
  <si>
    <t>Total Current Assets</t>
  </si>
  <si>
    <t>1,207</t>
  </si>
  <si>
    <t>1,349.3</t>
  </si>
  <si>
    <t>1,410.5</t>
  </si>
  <si>
    <t>1,793.2</t>
  </si>
  <si>
    <t>3,163.4</t>
  </si>
  <si>
    <t>3,064.9</t>
  </si>
  <si>
    <t>Property Plant And Equipment, Net</t>
  </si>
  <si>
    <t>1,151.9</t>
  </si>
  <si>
    <t>1,216.1</t>
  </si>
  <si>
    <t>1,445.1</t>
  </si>
  <si>
    <t>1,460.8</t>
  </si>
  <si>
    <t>1,438.1</t>
  </si>
  <si>
    <t>1,607.2</t>
  </si>
  <si>
    <t>2,043</t>
  </si>
  <si>
    <t>2,055.4</t>
  </si>
  <si>
    <t>1,878.2</t>
  </si>
  <si>
    <t>2,318.2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</si>
  <si>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</si>
  <si>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</si>
  <si>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</si>
  <si>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</si>
  <si>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</si>
  <si>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</si>
  <si>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</si>
  <si>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2,693.3</t>
  </si>
  <si>
    <t>2,846.8</t>
  </si>
  <si>
    <t>3,294.6</t>
  </si>
  <si>
    <t>3,277.1</t>
  </si>
  <si>
    <t>3,488.3</t>
  </si>
  <si>
    <t>3,845.1</t>
  </si>
  <si>
    <t>4,527</t>
  </si>
  <si>
    <t>5,108.8</t>
  </si>
  <si>
    <t>6,173.9</t>
  </si>
  <si>
    <t>6,739.2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</si>
  <si>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</si>
  <si>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</si>
  <si>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</si>
  <si>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</si>
  <si>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</si>
  <si>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</si>
  <si>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</si>
  <si>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1,081.6</t>
  </si>
  <si>
    <t>Long-term Debt</t>
  </si>
  <si>
    <t>Capital Leases</t>
  </si>
  <si>
    <t>Other Non-current Liabilities</t>
  </si>
  <si>
    <t>Total Liabilities</t>
  </si>
  <si>
    <t>1,095.9</t>
  </si>
  <si>
    <t>1,209.2</t>
  </si>
  <si>
    <t>1,666.9</t>
  </si>
  <si>
    <t>1,538.6</t>
  </si>
  <si>
    <t>1,487.3</t>
  </si>
  <si>
    <t>1,505.2</t>
  </si>
  <si>
    <t>2,458.1</t>
  </si>
  <si>
    <t>2,475.1</t>
  </si>
  <si>
    <t>2,164.8</t>
  </si>
  <si>
    <t>1,976.4</t>
  </si>
  <si>
    <t>Common Stock</t>
  </si>
  <si>
    <t>1,103.7</t>
  </si>
  <si>
    <t>1,068</t>
  </si>
  <si>
    <t>1,047.7</t>
  </si>
  <si>
    <t>1,014.9</t>
  </si>
  <si>
    <t>Additional Paid In Capital</t>
  </si>
  <si>
    <t>Retained Earnings</t>
  </si>
  <si>
    <t>1,227.3</t>
  </si>
  <si>
    <t>2,586.8</t>
  </si>
  <si>
    <t>3,341.5</t>
  </si>
  <si>
    <t>Treasury Stock</t>
  </si>
  <si>
    <t>Other Common Equity Adj</t>
  </si>
  <si>
    <t>Common Equity</t>
  </si>
  <si>
    <t>1,374.3</t>
  </si>
  <si>
    <t>1,387.2</t>
  </si>
  <si>
    <t>1,330.9</t>
  </si>
  <si>
    <t>1,483.7</t>
  </si>
  <si>
    <t>1,731.4</t>
  </si>
  <si>
    <t>2,056.4</t>
  </si>
  <si>
    <t>1,645.3</t>
  </si>
  <si>
    <t>2,207.5</t>
  </si>
  <si>
    <t>3,484</t>
  </si>
  <si>
    <t>4,221.5</t>
  </si>
  <si>
    <t>Total Preferred Equity</t>
  </si>
  <si>
    <t>Minority Interest, Total</t>
  </si>
  <si>
    <t>Other Equity</t>
  </si>
  <si>
    <t>Total Equity</t>
  </si>
  <si>
    <t>1,597.4</t>
  </si>
  <si>
    <t>1,637.6</t>
  </si>
  <si>
    <t>1,627.7</t>
  </si>
  <si>
    <t>1,738.5</t>
  </si>
  <si>
    <t>2,001</t>
  </si>
  <si>
    <t>2,339.9</t>
  </si>
  <si>
    <t>2,068.9</t>
  </si>
  <si>
    <t>2,633.7</t>
  </si>
  <si>
    <t>4,009.1</t>
  </si>
  <si>
    <t>4,762.8</t>
  </si>
  <si>
    <t>Total Liabilities And Equity</t>
  </si>
  <si>
    <t>Cash And Short Term Investments</t>
  </si>
  <si>
    <t>Total Debt</t>
  </si>
  <si>
    <t>1,148.9</t>
  </si>
  <si>
    <t>Income Statement</t>
  </si>
  <si>
    <t>Revenue</t>
  </si>
  <si>
    <t>3,194.9</t>
  </si>
  <si>
    <t>3,347.6</t>
  </si>
  <si>
    <t>3,925.3</t>
  </si>
  <si>
    <t>4,234.9</t>
  </si>
  <si>
    <t>4,563.3</t>
  </si>
  <si>
    <t>5,044.4</t>
  </si>
  <si>
    <t>4,658.3</t>
  </si>
  <si>
    <t>5,454.4</t>
  </si>
  <si>
    <t>7,684.9</t>
  </si>
  <si>
    <t>7,426.7</t>
  </si>
  <si>
    <t>Revenue Growth (YoY)</t>
  </si>
  <si>
    <t>20.9%</t>
  </si>
  <si>
    <t>4.8%</t>
  </si>
  <si>
    <t>17.3%</t>
  </si>
  <si>
    <t>7.9%</t>
  </si>
  <si>
    <t>7.8%</t>
  </si>
  <si>
    <t>10.5%</t>
  </si>
  <si>
    <t>-7.7%</t>
  </si>
  <si>
    <t>17.1%</t>
  </si>
  <si>
    <t>40.9%</t>
  </si>
  <si>
    <t>-3.4%</t>
  </si>
  <si>
    <t>Cost of Revenues</t>
  </si>
  <si>
    <t>-2,036.8</t>
  </si>
  <si>
    <t>-2,201.9</t>
  </si>
  <si>
    <t>-2,770.4</t>
  </si>
  <si>
    <t>-2,962.7</t>
  </si>
  <si>
    <t>-2,959.9</t>
  </si>
  <si>
    <t>-3,244.5</t>
  </si>
  <si>
    <t>-3,618.6</t>
  </si>
  <si>
    <t>-3,538.8</t>
  </si>
  <si>
    <t>-4,173.3</t>
  </si>
  <si>
    <t>-4,795</t>
  </si>
  <si>
    <t>Gross Profit</t>
  </si>
  <si>
    <t>1,158.1</t>
  </si>
  <si>
    <t>1,145.7</t>
  </si>
  <si>
    <t>1,154.9</t>
  </si>
  <si>
    <t>1,272.2</t>
  </si>
  <si>
    <t>1,603.4</t>
  </si>
  <si>
    <t>1,799.9</t>
  </si>
  <si>
    <t>1,039.7</t>
  </si>
  <si>
    <t>1,915.6</t>
  </si>
  <si>
    <t>3,511.6</t>
  </si>
  <si>
    <t>2,631.7</t>
  </si>
  <si>
    <t>Gross Profit Margin</t>
  </si>
  <si>
    <t>36.2%</t>
  </si>
  <si>
    <t>34.2%</t>
  </si>
  <si>
    <t>29.4%</t>
  </si>
  <si>
    <t>30.0%</t>
  </si>
  <si>
    <t>35.1%</t>
  </si>
  <si>
    <t>35.7%</t>
  </si>
  <si>
    <t>22.3%</t>
  </si>
  <si>
    <t>45.7%</t>
  </si>
  <si>
    <t>35.4%</t>
  </si>
  <si>
    <t>R&amp;D Expenses</t>
  </si>
  <si>
    <t>Selling and Marketing Expense</t>
  </si>
  <si>
    <t>General &amp; Admin Expenses</t>
  </si>
  <si>
    <t>Other Inc / (Exp)</t>
  </si>
  <si>
    <t>Operating Expenses</t>
  </si>
  <si>
    <t>-1,029.1</t>
  </si>
  <si>
    <t>-1,058.2</t>
  </si>
  <si>
    <t>-1,194.9</t>
  </si>
  <si>
    <t>-1,356.8</t>
  </si>
  <si>
    <t>-1,166.8</t>
  </si>
  <si>
    <t>-1,597</t>
  </si>
  <si>
    <t>-1,530.3</t>
  </si>
  <si>
    <t>Operating Income</t>
  </si>
  <si>
    <t>1,914.6</t>
  </si>
  <si>
    <t>1,101.4</t>
  </si>
  <si>
    <t>Net Interest Expenses</t>
  </si>
  <si>
    <t>EBT, Incl. Unusual Items</t>
  </si>
  <si>
    <t>1,896.8</t>
  </si>
  <si>
    <t>1,108.5</t>
  </si>
  <si>
    <t>Earnings of Discontinued Ops.</t>
  </si>
  <si>
    <t>Income Tax Expense</t>
  </si>
  <si>
    <t>Net Income to Company</t>
  </si>
  <si>
    <t>1,458.8</t>
  </si>
  <si>
    <t>Minority Interest in Earnings</t>
  </si>
  <si>
    <t>Net Income to Stockholders</t>
  </si>
  <si>
    <t>1,341.6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</si>
  <si>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</si>
  <si>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</si>
  <si>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</si>
  <si>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</si>
  <si>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</si>
  <si>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</si>
  <si>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</si>
  <si>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1,091.1</t>
  </si>
  <si>
    <t>2,531.3</t>
  </si>
  <si>
    <t>1,590.1</t>
  </si>
  <si>
    <t>EBIT</t>
  </si>
  <si>
    <t>2,180.6</t>
  </si>
  <si>
    <t>1,219.7</t>
  </si>
  <si>
    <t>Revenue (Reported)</t>
  </si>
  <si>
    <t>Operating Income (Reported)</t>
  </si>
  <si>
    <t>1,908.1</t>
  </si>
  <si>
    <t>1,074.1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</si>
  <si>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</si>
  <si>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</si>
  <si>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</si>
  <si>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</si>
  <si>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</si>
  <si>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</si>
  <si>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</si>
  <si>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</si>
  <si>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</si>
  <si>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</si>
  <si>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1,073.6</t>
  </si>
  <si>
    <t>1,914.9</t>
  </si>
  <si>
    <t>1,113</t>
  </si>
  <si>
    <t>Capital Expenditures</t>
  </si>
  <si>
    <t>Cash Acquisitions</t>
  </si>
  <si>
    <t>Other Investing Activities</t>
  </si>
  <si>
    <t>Cash from Investing</t>
  </si>
  <si>
    <t>-1,046.6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</si>
  <si>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</si>
  <si>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</si>
  <si>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</si>
  <si>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</si>
  <si>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</si>
  <si>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</si>
  <si>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</si>
  <si>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</si>
  <si>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</si>
  <si>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</si>
  <si>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</si>
  <si>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</si>
  <si>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1,486.7</t>
  </si>
  <si>
    <t>Cash Interest Paid</t>
  </si>
  <si>
    <t>Valuation Ratios</t>
  </si>
  <si>
    <t>Price Close (Split Adjusted)</t>
  </si>
  <si>
    <t>Market Cap</t>
  </si>
  <si>
    <t>3,739.936</t>
  </si>
  <si>
    <t>4,012.574</t>
  </si>
  <si>
    <t>2,702.526</t>
  </si>
  <si>
    <t>2,027.926</t>
  </si>
  <si>
    <t>3,203.513</t>
  </si>
  <si>
    <t>2,078.638</t>
  </si>
  <si>
    <t>1,520.164</t>
  </si>
  <si>
    <t>2,877.542</t>
  </si>
  <si>
    <t>3,991.265</t>
  </si>
  <si>
    <t>2,610.888</t>
  </si>
  <si>
    <t>Total Enterprise Value (TEV)</t>
  </si>
  <si>
    <t>4,076.736</t>
  </si>
  <si>
    <t>4,410.974</t>
  </si>
  <si>
    <t>3,285.826</t>
  </si>
  <si>
    <t>2,678.226</t>
  </si>
  <si>
    <t>3,595.013</t>
  </si>
  <si>
    <t>2,226.438</t>
  </si>
  <si>
    <t>3,085.664</t>
  </si>
  <si>
    <t>3,905.742</t>
  </si>
  <si>
    <t>3,415.165</t>
  </si>
  <si>
    <t>1,948.288</t>
  </si>
  <si>
    <t>Enterprise Value (EV)</t>
  </si>
  <si>
    <t>4,024.236</t>
  </si>
  <si>
    <t>4,345.774</t>
  </si>
  <si>
    <t>3,248.626</t>
  </si>
  <si>
    <t>2,642.326</t>
  </si>
  <si>
    <t>3,573.413</t>
  </si>
  <si>
    <t>2,204.338</t>
  </si>
  <si>
    <t>3,001.164</t>
  </si>
  <si>
    <t>3,892.242</t>
  </si>
  <si>
    <t>3,382.865</t>
  </si>
  <si>
    <t>2,305.806</t>
  </si>
  <si>
    <t>EV/EBITDA</t>
  </si>
  <si>
    <t>7.8x</t>
  </si>
  <si>
    <t>8.4x</t>
  </si>
  <si>
    <t>8.3x</t>
  </si>
  <si>
    <t>5.5x</t>
  </si>
  <si>
    <t>1.9x</t>
  </si>
  <si>
    <t>91.5x</t>
  </si>
  <si>
    <t>6.4x</t>
  </si>
  <si>
    <t>1.2x</t>
  </si>
  <si>
    <t>1.5x</t>
  </si>
  <si>
    <t>EV / EBIT</t>
  </si>
  <si>
    <t>12.4x</t>
  </si>
  <si>
    <t>13.0x</t>
  </si>
  <si>
    <t>17.0x</t>
  </si>
  <si>
    <t>11.1x</t>
  </si>
  <si>
    <t>8.8x</t>
  </si>
  <si>
    <t>2.5x</t>
  </si>
  <si>
    <t>-9.9x</t>
  </si>
  <si>
    <t>15.7x</t>
  </si>
  <si>
    <t>1.4x</t>
  </si>
  <si>
    <t>EV / LTM EBITDA - CAPEX</t>
  </si>
  <si>
    <t>13.6x</t>
  </si>
  <si>
    <t>16.2x</t>
  </si>
  <si>
    <t>18.0x</t>
  </si>
  <si>
    <t>11.8x</t>
  </si>
  <si>
    <t>8.2x</t>
  </si>
  <si>
    <t>2.7x</t>
  </si>
  <si>
    <t>-8.8x</t>
  </si>
  <si>
    <t>9.1x</t>
  </si>
  <si>
    <t>2.4x</t>
  </si>
  <si>
    <t>EV / Free Cash Flow</t>
  </si>
  <si>
    <t>23.7x</t>
  </si>
  <si>
    <t>33.8x</t>
  </si>
  <si>
    <t>20.2x</t>
  </si>
  <si>
    <t>21.3x</t>
  </si>
  <si>
    <t>10.3x</t>
  </si>
  <si>
    <t>4.1x</t>
  </si>
  <si>
    <t>-4.5x</t>
  </si>
  <si>
    <t>6.5x</t>
  </si>
  <si>
    <t>EV / Invested Capital</t>
  </si>
  <si>
    <t>2.3x</t>
  </si>
  <si>
    <t>1.6x</t>
  </si>
  <si>
    <t>0.8x</t>
  </si>
  <si>
    <t>0.9x</t>
  </si>
  <si>
    <t>1.3x</t>
  </si>
  <si>
    <t>0.5x</t>
  </si>
  <si>
    <t>EV / Revenue</t>
  </si>
  <si>
    <t>0.6x</t>
  </si>
  <si>
    <t>0.4x</t>
  </si>
  <si>
    <t>0.7x</t>
  </si>
  <si>
    <t>0.3x</t>
  </si>
  <si>
    <t>P/E Ratio</t>
  </si>
  <si>
    <t>16.9x</t>
  </si>
  <si>
    <t>23.2x</t>
  </si>
  <si>
    <t>51.0x</t>
  </si>
  <si>
    <t>17.7x</t>
  </si>
  <si>
    <t>12.7x</t>
  </si>
  <si>
    <t>3.9x</t>
  </si>
  <si>
    <t>-5.5x</t>
  </si>
  <si>
    <t>3.4x</t>
  </si>
  <si>
    <t>Price/Book</t>
  </si>
  <si>
    <t>2.8x</t>
  </si>
  <si>
    <t>2.9x</t>
  </si>
  <si>
    <t>2.0x</t>
  </si>
  <si>
    <t>1.0x</t>
  </si>
  <si>
    <t>1.1x</t>
  </si>
  <si>
    <t>Price / Operating Cash Flow</t>
  </si>
  <si>
    <t>8.9x</t>
  </si>
  <si>
    <t>10.7x</t>
  </si>
  <si>
    <t>4.4x</t>
  </si>
  <si>
    <t>5.2x</t>
  </si>
  <si>
    <t>2.6x</t>
  </si>
  <si>
    <t>-45.7x</t>
  </si>
  <si>
    <t>1.8x</t>
  </si>
  <si>
    <t>Price / LTM Sales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</si>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</sst>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994EF24C-EAD8-DE30-5A61-2589D30EEF3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sqref="A1:N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89.5</v>
      </c>
      <c r="E12" s="3">
        <v>158.30000000000001</v>
      </c>
      <c r="F12" s="3">
        <v>97.5</v>
      </c>
      <c r="G12" s="3">
        <v>156.6</v>
      </c>
      <c r="H12" s="3">
        <v>288.2</v>
      </c>
      <c r="I12" s="3">
        <v>252.7</v>
      </c>
      <c r="J12" s="3">
        <v>60.1</v>
      </c>
      <c r="K12" s="3">
        <v>419.2</v>
      </c>
      <c r="L12" s="3" t="s">
        <v>26</v>
      </c>
      <c r="M12" s="3" t="s">
        <v>27</v>
      </c>
    </row>
    <row r="13" spans="3:13" ht="12.75" x14ac:dyDescent="0.2">
      <c r="C13" s="3" t="s">
        <v>28</v>
      </c>
      <c r="D13" s="3" t="s">
        <v>29</v>
      </c>
      <c r="E13" s="3" t="s">
        <v>29</v>
      </c>
      <c r="F13" s="3" t="s">
        <v>29</v>
      </c>
      <c r="G13" s="3" t="s">
        <v>29</v>
      </c>
      <c r="H13" s="3" t="s">
        <v>29</v>
      </c>
      <c r="I13" s="3" t="s">
        <v>29</v>
      </c>
      <c r="J13" s="3" t="s">
        <v>29</v>
      </c>
      <c r="K13" s="3" t="s">
        <v>29</v>
      </c>
      <c r="L13" s="3" t="s">
        <v>29</v>
      </c>
      <c r="M13" s="3" t="s">
        <v>29</v>
      </c>
    </row>
    <row r="14" spans="3:13" ht="12.75" x14ac:dyDescent="0.2">
      <c r="C14" s="3" t="s">
        <v>30</v>
      </c>
      <c r="D14" s="3">
        <v>112.6</v>
      </c>
      <c r="E14" s="3">
        <v>91.3</v>
      </c>
      <c r="F14" s="3">
        <v>191.8</v>
      </c>
      <c r="G14" s="3">
        <v>164.2</v>
      </c>
      <c r="H14" s="3">
        <v>193</v>
      </c>
      <c r="I14" s="3">
        <v>182.1</v>
      </c>
      <c r="J14" s="3">
        <v>259.7</v>
      </c>
      <c r="K14" s="3">
        <v>359.4</v>
      </c>
      <c r="L14" s="3">
        <v>430.4</v>
      </c>
      <c r="M14" s="3">
        <v>336</v>
      </c>
    </row>
    <row r="15" spans="3:13" ht="12.75" x14ac:dyDescent="0.2">
      <c r="C15" s="3" t="s">
        <v>31</v>
      </c>
      <c r="D15" s="3">
        <v>471.9</v>
      </c>
      <c r="E15" s="3">
        <v>517.70000000000005</v>
      </c>
      <c r="F15" s="3">
        <v>587.20000000000005</v>
      </c>
      <c r="G15" s="3">
        <v>549</v>
      </c>
      <c r="H15" s="3">
        <v>628.9</v>
      </c>
      <c r="I15" s="3">
        <v>762.5</v>
      </c>
      <c r="J15" s="3">
        <v>803.9</v>
      </c>
      <c r="K15" s="3">
        <v>839.9</v>
      </c>
      <c r="L15" s="3" t="s">
        <v>32</v>
      </c>
      <c r="M15" s="3" t="s">
        <v>33</v>
      </c>
    </row>
    <row r="16" spans="3:13" ht="12.75" x14ac:dyDescent="0.2">
      <c r="C16" s="3" t="s">
        <v>34</v>
      </c>
      <c r="D16" s="3">
        <v>39.1</v>
      </c>
      <c r="E16" s="3">
        <v>46.3</v>
      </c>
      <c r="F16" s="3">
        <v>53.2</v>
      </c>
      <c r="G16" s="3">
        <v>50.6</v>
      </c>
      <c r="H16" s="3">
        <v>54.2</v>
      </c>
      <c r="I16" s="3">
        <v>67.099999999999994</v>
      </c>
      <c r="J16" s="3">
        <v>64</v>
      </c>
      <c r="K16" s="3">
        <v>101.4</v>
      </c>
      <c r="L16" s="3">
        <v>120.3</v>
      </c>
      <c r="M16" s="3">
        <v>138</v>
      </c>
    </row>
    <row r="17" spans="3:13" ht="12.75" x14ac:dyDescent="0.2">
      <c r="C17" s="3" t="s">
        <v>35</v>
      </c>
      <c r="D17" s="3">
        <v>39.299999999999997</v>
      </c>
      <c r="E17" s="3">
        <v>89</v>
      </c>
      <c r="F17" s="3">
        <v>61.1</v>
      </c>
      <c r="G17" s="3">
        <v>66.5</v>
      </c>
      <c r="H17" s="3">
        <v>42.7</v>
      </c>
      <c r="I17" s="3">
        <v>84.9</v>
      </c>
      <c r="J17" s="3">
        <v>222.8</v>
      </c>
      <c r="K17" s="3">
        <v>73.3</v>
      </c>
      <c r="L17" s="3">
        <v>84.1</v>
      </c>
      <c r="M17" s="3">
        <v>141.5</v>
      </c>
    </row>
    <row r="18" spans="3:13" ht="12.75" x14ac:dyDescent="0.2">
      <c r="C18" s="3" t="s">
        <v>36</v>
      </c>
      <c r="D18" s="3">
        <v>752.4</v>
      </c>
      <c r="E18" s="3">
        <v>902.6</v>
      </c>
      <c r="F18" s="3">
        <v>990.8</v>
      </c>
      <c r="G18" s="3">
        <v>986.9</v>
      </c>
      <c r="H18" s="3" t="s">
        <v>37</v>
      </c>
      <c r="I18" s="3" t="s">
        <v>38</v>
      </c>
      <c r="J18" s="3" t="s">
        <v>39</v>
      </c>
      <c r="K18" s="3" t="s">
        <v>40</v>
      </c>
      <c r="L18" s="3" t="s">
        <v>41</v>
      </c>
      <c r="M18" s="3" t="s">
        <v>42</v>
      </c>
    </row>
    <row r="19" spans="3:13" ht="12.75" x14ac:dyDescent="0.2"/>
    <row r="20" spans="3:13" ht="12.75" x14ac:dyDescent="0.2">
      <c r="C20" s="3" t="s">
        <v>43</v>
      </c>
      <c r="D20" s="3" t="s">
        <v>44</v>
      </c>
      <c r="E20" s="3" t="s">
        <v>45</v>
      </c>
      <c r="F20" s="3" t="s">
        <v>46</v>
      </c>
      <c r="G20" s="3" t="s">
        <v>47</v>
      </c>
      <c r="H20" s="3" t="s">
        <v>48</v>
      </c>
      <c r="I20" s="3" t="s">
        <v>49</v>
      </c>
      <c r="J20" s="3" t="s">
        <v>50</v>
      </c>
      <c r="K20" s="3" t="s">
        <v>51</v>
      </c>
      <c r="L20" s="3" t="s">
        <v>52</v>
      </c>
      <c r="M20" s="3" t="s">
        <v>53</v>
      </c>
    </row>
    <row r="21" spans="3:13" ht="12.75" x14ac:dyDescent="0.2">
      <c r="C21" s="3" t="s">
        <v>54</v>
      </c>
      <c r="D21" s="3" t="s">
        <v>29</v>
      </c>
      <c r="E21" s="3" t="s">
        <v>29</v>
      </c>
      <c r="F21" s="3" t="s">
        <v>29</v>
      </c>
      <c r="G21" s="3" t="s">
        <v>29</v>
      </c>
      <c r="H21" s="3" t="s">
        <v>29</v>
      </c>
      <c r="I21" s="3" t="s">
        <v>29</v>
      </c>
      <c r="J21" s="3" t="s">
        <v>29</v>
      </c>
      <c r="K21" s="3" t="s">
        <v>29</v>
      </c>
      <c r="L21" s="3" t="s">
        <v>29</v>
      </c>
      <c r="M21" s="3" t="s">
        <v>29</v>
      </c>
    </row>
    <row r="22" spans="3:13" ht="12.75" x14ac:dyDescent="0.2">
      <c r="C22" s="3" t="s">
        <v>55</v>
      </c>
      <c r="D22" s="3" t="s">
        <v>29</v>
      </c>
      <c r="E22" s="3" t="s">
        <v>29</v>
      </c>
      <c r="F22" s="3" t="s">
        <v>29</v>
      </c>
      <c r="G22" s="3" t="s">
        <v>29</v>
      </c>
      <c r="H22" s="3" t="s">
        <v>29</v>
      </c>
      <c r="I22" s="3" t="s">
        <v>29</v>
      </c>
      <c r="J22" s="3" t="s">
        <v>29</v>
      </c>
      <c r="K22" s="3" t="s">
        <v>29</v>
      </c>
      <c r="L22" s="3" t="s">
        <v>29</v>
      </c>
      <c r="M22" s="3" t="s">
        <v>29</v>
      </c>
    </row>
    <row r="23" spans="3:13" ht="12.75" x14ac:dyDescent="0.2">
      <c r="C23" s="3" t="s">
        <v>56</v>
      </c>
      <c r="D23" s="3">
        <v>53.8</v>
      </c>
      <c r="E23" s="3">
        <v>64.400000000000006</v>
      </c>
      <c r="F23" s="3">
        <v>33.9</v>
      </c>
      <c r="G23" s="3">
        <v>31.5</v>
      </c>
      <c r="H23" s="3">
        <v>22.5</v>
      </c>
      <c r="I23" s="3">
        <v>21</v>
      </c>
      <c r="J23" s="3">
        <v>89.5</v>
      </c>
      <c r="K23" s="3">
        <v>18</v>
      </c>
      <c r="L23" s="3">
        <v>37.5</v>
      </c>
      <c r="M23" s="3">
        <v>33.4</v>
      </c>
    </row>
    <row r="24" spans="3:13" ht="12.75" x14ac:dyDescent="0.2">
      <c r="C24" s="3" t="s">
        <v>57</v>
      </c>
      <c r="D24" s="3">
        <v>74.400000000000006</v>
      </c>
      <c r="E24" s="3">
        <v>81.2</v>
      </c>
      <c r="F24" s="3">
        <v>215.5</v>
      </c>
      <c r="G24" s="3">
        <v>209.1</v>
      </c>
      <c r="H24" s="3">
        <v>195.4</v>
      </c>
      <c r="I24" s="3">
        <v>212.4</v>
      </c>
      <c r="J24" s="3">
        <v>393.3</v>
      </c>
      <c r="K24" s="3">
        <v>499.5</v>
      </c>
      <c r="L24" s="3">
        <v>477</v>
      </c>
      <c r="M24" s="3">
        <v>498.5</v>
      </c>
    </row>
    <row r="25" spans="3:13" ht="12.75" x14ac:dyDescent="0.2">
      <c r="C25" s="3" t="s">
        <v>58</v>
      </c>
      <c r="D25" s="3">
        <v>553.70000000000005</v>
      </c>
      <c r="E25" s="3">
        <v>543.29999999999995</v>
      </c>
      <c r="F25" s="3">
        <v>540.70000000000005</v>
      </c>
      <c r="G25" s="3">
        <v>562.4</v>
      </c>
      <c r="H25" s="3">
        <v>551</v>
      </c>
      <c r="I25" s="3">
        <v>560</v>
      </c>
      <c r="J25" s="3">
        <v>499.7</v>
      </c>
      <c r="K25" s="3">
        <v>475.3</v>
      </c>
      <c r="L25" s="3">
        <v>351</v>
      </c>
      <c r="M25" s="3">
        <v>391.4</v>
      </c>
    </row>
    <row r="26" spans="3:13" ht="12.75" x14ac:dyDescent="0.2">
      <c r="C26" s="3" t="s">
        <v>59</v>
      </c>
      <c r="D26" s="3">
        <v>107.1</v>
      </c>
      <c r="E26" s="3">
        <v>39.200000000000003</v>
      </c>
      <c r="F26" s="3">
        <v>68.599999999999994</v>
      </c>
      <c r="G26" s="3">
        <v>26.4</v>
      </c>
      <c r="H26" s="3">
        <v>74.3</v>
      </c>
      <c r="I26" s="3">
        <v>95.2</v>
      </c>
      <c r="J26" s="3">
        <v>91</v>
      </c>
      <c r="K26" s="3">
        <v>267.39999999999998</v>
      </c>
      <c r="L26" s="3">
        <v>266.8</v>
      </c>
      <c r="M26" s="3">
        <v>432.8</v>
      </c>
    </row>
    <row r="27" spans="3:13" ht="12.75" x14ac:dyDescent="0.2">
      <c r="C27" s="3" t="s">
        <v>60</v>
      </c>
      <c r="D27" s="3" t="s">
        <v>61</v>
      </c>
      <c r="E27" s="3" t="s">
        <v>62</v>
      </c>
      <c r="F27" s="3" t="s">
        <v>63</v>
      </c>
      <c r="G27" s="3" t="s">
        <v>64</v>
      </c>
      <c r="H27" s="3" t="s">
        <v>65</v>
      </c>
      <c r="I27" s="3" t="s">
        <v>66</v>
      </c>
      <c r="J27" s="3" t="s">
        <v>67</v>
      </c>
      <c r="K27" s="3" t="s">
        <v>68</v>
      </c>
      <c r="L27" s="3" t="s">
        <v>69</v>
      </c>
      <c r="M27" s="3" t="s">
        <v>70</v>
      </c>
    </row>
    <row r="28" spans="3:13" ht="12.75" x14ac:dyDescent="0.2"/>
    <row r="29" spans="3:13" ht="12.75" x14ac:dyDescent="0.2">
      <c r="C29" s="3" t="s">
        <v>71</v>
      </c>
      <c r="D29" s="3">
        <v>180.4</v>
      </c>
      <c r="E29" s="3">
        <v>170.6</v>
      </c>
      <c r="F29" s="3">
        <v>201.1</v>
      </c>
      <c r="G29" s="3">
        <v>272.39999999999998</v>
      </c>
      <c r="H29" s="3">
        <v>291.89999999999998</v>
      </c>
      <c r="I29" s="3">
        <v>328.8</v>
      </c>
      <c r="J29" s="3">
        <v>364.2</v>
      </c>
      <c r="K29" s="3">
        <v>505.9</v>
      </c>
      <c r="L29" s="3">
        <v>559.79999999999995</v>
      </c>
      <c r="M29" s="3">
        <v>525.70000000000005</v>
      </c>
    </row>
    <row r="30" spans="3:13" ht="12.75" x14ac:dyDescent="0.2">
      <c r="C30" s="3" t="s">
        <v>72</v>
      </c>
      <c r="D30" s="3">
        <v>83.3</v>
      </c>
      <c r="E30" s="3">
        <v>84.3</v>
      </c>
      <c r="F30" s="3">
        <v>103.9</v>
      </c>
      <c r="G30" s="3">
        <v>104.1</v>
      </c>
      <c r="H30" s="3">
        <v>117.6</v>
      </c>
      <c r="I30" s="3">
        <v>130.1</v>
      </c>
      <c r="J30" s="3">
        <v>106.6</v>
      </c>
      <c r="K30" s="3">
        <v>161.80000000000001</v>
      </c>
      <c r="L30" s="3">
        <v>170.4</v>
      </c>
      <c r="M30" s="3">
        <v>153</v>
      </c>
    </row>
    <row r="31" spans="3:13" ht="12.75" x14ac:dyDescent="0.2">
      <c r="C31" s="3" t="s">
        <v>73</v>
      </c>
      <c r="D31" s="3">
        <v>74.599999999999994</v>
      </c>
      <c r="E31" s="3">
        <v>68</v>
      </c>
      <c r="F31" s="3">
        <v>158</v>
      </c>
      <c r="G31" s="3">
        <v>28</v>
      </c>
      <c r="H31" s="3" t="s">
        <v>29</v>
      </c>
      <c r="I31" s="3" t="s">
        <v>29</v>
      </c>
      <c r="J31" s="3">
        <v>382</v>
      </c>
      <c r="K31" s="3">
        <v>12.3</v>
      </c>
      <c r="L31" s="3">
        <v>18.7</v>
      </c>
      <c r="M31" s="3">
        <v>27.8</v>
      </c>
    </row>
    <row r="32" spans="3:13" ht="12.75" x14ac:dyDescent="0.2">
      <c r="C32" s="3" t="s">
        <v>74</v>
      </c>
      <c r="D32" s="3" t="s">
        <v>29</v>
      </c>
      <c r="E32" s="3" t="s">
        <v>29</v>
      </c>
      <c r="F32" s="3" t="s">
        <v>29</v>
      </c>
      <c r="G32" s="3" t="s">
        <v>29</v>
      </c>
      <c r="H32" s="3">
        <v>0.3</v>
      </c>
      <c r="I32" s="3">
        <v>0.4</v>
      </c>
      <c r="J32" s="3">
        <v>13</v>
      </c>
      <c r="K32" s="3">
        <v>13.9</v>
      </c>
      <c r="L32" s="3">
        <v>0.5</v>
      </c>
      <c r="M32" s="3">
        <v>45.3</v>
      </c>
    </row>
    <row r="33" spans="3:13" ht="12.75" x14ac:dyDescent="0.2">
      <c r="C33" s="3" t="s">
        <v>75</v>
      </c>
      <c r="D33" s="3" t="s">
        <v>29</v>
      </c>
      <c r="E33" s="3" t="s">
        <v>29</v>
      </c>
      <c r="F33" s="3" t="s">
        <v>29</v>
      </c>
      <c r="G33" s="3" t="s">
        <v>29</v>
      </c>
      <c r="H33" s="3" t="s">
        <v>29</v>
      </c>
      <c r="I33" s="3" t="s">
        <v>29</v>
      </c>
      <c r="J33" s="3">
        <v>21.3</v>
      </c>
      <c r="K33" s="3">
        <v>24.1</v>
      </c>
      <c r="L33" s="3">
        <v>21.9</v>
      </c>
      <c r="M33" s="3">
        <v>26.2</v>
      </c>
    </row>
    <row r="34" spans="3:13" ht="12.75" x14ac:dyDescent="0.2">
      <c r="C34" s="3" t="s">
        <v>76</v>
      </c>
      <c r="D34" s="3">
        <v>102.2</v>
      </c>
      <c r="E34" s="3">
        <v>103</v>
      </c>
      <c r="F34" s="3">
        <v>172.1</v>
      </c>
      <c r="G34" s="3">
        <v>97.8</v>
      </c>
      <c r="H34" s="3">
        <v>110</v>
      </c>
      <c r="I34" s="3">
        <v>52.9</v>
      </c>
      <c r="J34" s="3">
        <v>80.400000000000006</v>
      </c>
      <c r="K34" s="3">
        <v>130.4</v>
      </c>
      <c r="L34" s="3">
        <v>310.3</v>
      </c>
      <c r="M34" s="3">
        <v>105.6</v>
      </c>
    </row>
    <row r="35" spans="3:13" ht="12.75" x14ac:dyDescent="0.2">
      <c r="C35" s="3" t="s">
        <v>77</v>
      </c>
      <c r="D35" s="3">
        <v>440.5</v>
      </c>
      <c r="E35" s="3">
        <v>425.9</v>
      </c>
      <c r="F35" s="3">
        <v>635.1</v>
      </c>
      <c r="G35" s="3">
        <v>502.3</v>
      </c>
      <c r="H35" s="3">
        <v>519.79999999999995</v>
      </c>
      <c r="I35" s="3">
        <v>512.20000000000005</v>
      </c>
      <c r="J35" s="3">
        <v>967.5</v>
      </c>
      <c r="K35" s="3">
        <v>848.4</v>
      </c>
      <c r="L35" s="3" t="s">
        <v>78</v>
      </c>
      <c r="M35" s="3">
        <v>883.6</v>
      </c>
    </row>
    <row r="36" spans="3:13" ht="12.75" x14ac:dyDescent="0.2"/>
    <row r="37" spans="3:13" ht="12.75" x14ac:dyDescent="0.2">
      <c r="C37" s="3" t="s">
        <v>79</v>
      </c>
      <c r="D37" s="3">
        <v>153.1</v>
      </c>
      <c r="E37" s="3">
        <v>228.6</v>
      </c>
      <c r="F37" s="3">
        <v>456.2</v>
      </c>
      <c r="G37" s="3">
        <v>448</v>
      </c>
      <c r="H37" s="3">
        <v>385.4</v>
      </c>
      <c r="I37" s="3">
        <v>408</v>
      </c>
      <c r="J37" s="3">
        <v>681.7</v>
      </c>
      <c r="K37" s="3">
        <v>662.9</v>
      </c>
      <c r="L37" s="3">
        <v>245.5</v>
      </c>
      <c r="M37" s="3">
        <v>213.6</v>
      </c>
    </row>
    <row r="38" spans="3:13" ht="12.75" x14ac:dyDescent="0.2">
      <c r="C38" s="3" t="s">
        <v>80</v>
      </c>
      <c r="D38" s="3" t="s">
        <v>29</v>
      </c>
      <c r="E38" s="3" t="s">
        <v>29</v>
      </c>
      <c r="F38" s="3" t="s">
        <v>29</v>
      </c>
      <c r="G38" s="3" t="s">
        <v>29</v>
      </c>
      <c r="H38" s="3" t="s">
        <v>29</v>
      </c>
      <c r="I38" s="3" t="s">
        <v>29</v>
      </c>
      <c r="J38" s="3">
        <v>50.9</v>
      </c>
      <c r="K38" s="3">
        <v>60.5</v>
      </c>
      <c r="L38" s="3">
        <v>49.2</v>
      </c>
      <c r="M38" s="3">
        <v>79.5</v>
      </c>
    </row>
    <row r="39" spans="3:13" ht="12.75" x14ac:dyDescent="0.2">
      <c r="C39" s="3" t="s">
        <v>81</v>
      </c>
      <c r="D39" s="3">
        <v>502.3</v>
      </c>
      <c r="E39" s="3">
        <v>554.70000000000005</v>
      </c>
      <c r="F39" s="3">
        <v>575.6</v>
      </c>
      <c r="G39" s="3">
        <v>588.29999999999995</v>
      </c>
      <c r="H39" s="3">
        <v>582.1</v>
      </c>
      <c r="I39" s="3">
        <v>585</v>
      </c>
      <c r="J39" s="3">
        <v>758</v>
      </c>
      <c r="K39" s="3">
        <v>903.3</v>
      </c>
      <c r="L39" s="3">
        <v>788.5</v>
      </c>
      <c r="M39" s="3">
        <v>799.7</v>
      </c>
    </row>
    <row r="40" spans="3:13" ht="12.75" x14ac:dyDescent="0.2">
      <c r="C40" s="3" t="s">
        <v>82</v>
      </c>
      <c r="D40" s="3" t="s">
        <v>83</v>
      </c>
      <c r="E40" s="3" t="s">
        <v>84</v>
      </c>
      <c r="F40" s="3" t="s">
        <v>85</v>
      </c>
      <c r="G40" s="3" t="s">
        <v>86</v>
      </c>
      <c r="H40" s="3" t="s">
        <v>87</v>
      </c>
      <c r="I40" s="3" t="s">
        <v>88</v>
      </c>
      <c r="J40" s="3" t="s">
        <v>89</v>
      </c>
      <c r="K40" s="3" t="s">
        <v>90</v>
      </c>
      <c r="L40" s="3" t="s">
        <v>91</v>
      </c>
      <c r="M40" s="3" t="s">
        <v>92</v>
      </c>
    </row>
    <row r="41" spans="3:13" ht="12.75" x14ac:dyDescent="0.2"/>
    <row r="42" spans="3:13" ht="12.75" x14ac:dyDescent="0.2">
      <c r="C42" s="3" t="s">
        <v>93</v>
      </c>
      <c r="D42" s="3" t="s">
        <v>94</v>
      </c>
      <c r="E42" s="3" t="s">
        <v>95</v>
      </c>
      <c r="F42" s="3" t="s">
        <v>96</v>
      </c>
      <c r="G42" s="3" t="s">
        <v>96</v>
      </c>
      <c r="H42" s="3" t="s">
        <v>97</v>
      </c>
      <c r="I42" s="3">
        <v>987.9</v>
      </c>
      <c r="J42" s="3">
        <v>987.9</v>
      </c>
      <c r="K42" s="3">
        <v>987.9</v>
      </c>
      <c r="L42" s="3">
        <v>982.2</v>
      </c>
      <c r="M42" s="3">
        <v>955.1</v>
      </c>
    </row>
    <row r="43" spans="3:13" ht="12.75" x14ac:dyDescent="0.2">
      <c r="C43" s="3" t="s">
        <v>98</v>
      </c>
      <c r="D43" s="3">
        <v>31.9</v>
      </c>
      <c r="E43" s="3">
        <v>31.9</v>
      </c>
      <c r="F43" s="3" t="s">
        <v>29</v>
      </c>
      <c r="G43" s="3" t="s">
        <v>29</v>
      </c>
      <c r="H43" s="3">
        <v>31.9</v>
      </c>
      <c r="I43" s="3">
        <v>31.9</v>
      </c>
      <c r="J43" s="3" t="s">
        <v>29</v>
      </c>
      <c r="K43" s="3" t="s">
        <v>29</v>
      </c>
      <c r="L43" s="3" t="s">
        <v>29</v>
      </c>
      <c r="M43" s="3" t="s">
        <v>29</v>
      </c>
    </row>
    <row r="44" spans="3:13" ht="12.75" x14ac:dyDescent="0.2">
      <c r="C44" s="3" t="s">
        <v>99</v>
      </c>
      <c r="D44" s="3">
        <v>234.2</v>
      </c>
      <c r="E44" s="3">
        <v>260.10000000000002</v>
      </c>
      <c r="F44" s="3">
        <v>257.7</v>
      </c>
      <c r="G44" s="3">
        <v>351.7</v>
      </c>
      <c r="H44" s="3">
        <v>629.5</v>
      </c>
      <c r="I44" s="3">
        <v>931.1</v>
      </c>
      <c r="J44" s="3">
        <v>674.3</v>
      </c>
      <c r="K44" s="3" t="s">
        <v>100</v>
      </c>
      <c r="L44" s="3" t="s">
        <v>101</v>
      </c>
      <c r="M44" s="3" t="s">
        <v>102</v>
      </c>
    </row>
    <row r="45" spans="3:13" ht="12.75" x14ac:dyDescent="0.2">
      <c r="C45" s="3" t="s">
        <v>103</v>
      </c>
      <c r="D45" s="3" t="s">
        <v>29</v>
      </c>
      <c r="E45" s="3" t="s">
        <v>29</v>
      </c>
      <c r="F45" s="3" t="s">
        <v>29</v>
      </c>
      <c r="G45" s="3" t="s">
        <v>29</v>
      </c>
      <c r="H45" s="3" t="s">
        <v>29</v>
      </c>
      <c r="I45" s="3" t="s">
        <v>29</v>
      </c>
      <c r="J45" s="3" t="s">
        <v>29</v>
      </c>
      <c r="K45" s="3" t="s">
        <v>29</v>
      </c>
      <c r="L45" s="3" t="s">
        <v>29</v>
      </c>
      <c r="M45" s="3" t="s">
        <v>29</v>
      </c>
    </row>
    <row r="46" spans="3:13" ht="12.75" x14ac:dyDescent="0.2">
      <c r="C46" s="3" t="s">
        <v>104</v>
      </c>
      <c r="D46" s="3">
        <v>4.5</v>
      </c>
      <c r="E46" s="3">
        <v>27.2</v>
      </c>
      <c r="F46" s="3">
        <v>25.5</v>
      </c>
      <c r="G46" s="3">
        <v>84.3</v>
      </c>
      <c r="H46" s="3">
        <v>55.1</v>
      </c>
      <c r="I46" s="3">
        <v>105.5</v>
      </c>
      <c r="J46" s="3">
        <v>-16.899999999999999</v>
      </c>
      <c r="K46" s="3">
        <v>-7.7</v>
      </c>
      <c r="L46" s="3">
        <v>-85</v>
      </c>
      <c r="M46" s="3">
        <v>-75.099999999999994</v>
      </c>
    </row>
    <row r="47" spans="3:13" ht="12.75" x14ac:dyDescent="0.2">
      <c r="C47" s="3" t="s">
        <v>105</v>
      </c>
      <c r="D47" s="3" t="s">
        <v>106</v>
      </c>
      <c r="E47" s="3" t="s">
        <v>107</v>
      </c>
      <c r="F47" s="3" t="s">
        <v>108</v>
      </c>
      <c r="G47" s="3" t="s">
        <v>109</v>
      </c>
      <c r="H47" s="3" t="s">
        <v>110</v>
      </c>
      <c r="I47" s="3" t="s">
        <v>111</v>
      </c>
      <c r="J47" s="3" t="s">
        <v>112</v>
      </c>
      <c r="K47" s="3" t="s">
        <v>113</v>
      </c>
      <c r="L47" s="3" t="s">
        <v>114</v>
      </c>
      <c r="M47" s="3" t="s">
        <v>115</v>
      </c>
    </row>
    <row r="48" spans="3:13" ht="12.75" x14ac:dyDescent="0.2">
      <c r="C48" s="3" t="s">
        <v>116</v>
      </c>
      <c r="D48" s="3" t="s">
        <v>29</v>
      </c>
      <c r="E48" s="3" t="s">
        <v>29</v>
      </c>
      <c r="F48" s="3" t="s">
        <v>29</v>
      </c>
      <c r="G48" s="3" t="s">
        <v>29</v>
      </c>
      <c r="H48" s="3" t="s">
        <v>29</v>
      </c>
      <c r="I48" s="3" t="s">
        <v>29</v>
      </c>
      <c r="J48" s="3" t="s">
        <v>29</v>
      </c>
      <c r="K48" s="3" t="s">
        <v>29</v>
      </c>
      <c r="L48" s="3" t="s">
        <v>29</v>
      </c>
      <c r="M48" s="3" t="s">
        <v>29</v>
      </c>
    </row>
    <row r="49" spans="3:13" ht="12.75" x14ac:dyDescent="0.2">
      <c r="C49" s="3" t="s">
        <v>117</v>
      </c>
      <c r="D49" s="3">
        <v>223.1</v>
      </c>
      <c r="E49" s="3">
        <v>250.4</v>
      </c>
      <c r="F49" s="3">
        <v>296.8</v>
      </c>
      <c r="G49" s="3">
        <v>254.8</v>
      </c>
      <c r="H49" s="3">
        <v>269.60000000000002</v>
      </c>
      <c r="I49" s="3">
        <v>283.5</v>
      </c>
      <c r="J49" s="3">
        <v>423.6</v>
      </c>
      <c r="K49" s="3">
        <v>426.2</v>
      </c>
      <c r="L49" s="3">
        <v>525.1</v>
      </c>
      <c r="M49" s="3">
        <v>541.29999999999995</v>
      </c>
    </row>
    <row r="50" spans="3:13" ht="12.75" x14ac:dyDescent="0.2">
      <c r="C50" s="3" t="s">
        <v>118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119</v>
      </c>
      <c r="D51" s="3" t="s">
        <v>120</v>
      </c>
      <c r="E51" s="3" t="s">
        <v>121</v>
      </c>
      <c r="F51" s="3" t="s">
        <v>122</v>
      </c>
      <c r="G51" s="3" t="s">
        <v>123</v>
      </c>
      <c r="H51" s="3" t="s">
        <v>124</v>
      </c>
      <c r="I51" s="3" t="s">
        <v>125</v>
      </c>
      <c r="J51" s="3" t="s">
        <v>126</v>
      </c>
      <c r="K51" s="3" t="s">
        <v>127</v>
      </c>
      <c r="L51" s="3" t="s">
        <v>128</v>
      </c>
      <c r="M51" s="3" t="s">
        <v>129</v>
      </c>
    </row>
    <row r="52" spans="3:13" ht="12.75" x14ac:dyDescent="0.2"/>
    <row r="53" spans="3:13" ht="12.75" x14ac:dyDescent="0.2">
      <c r="C53" s="3" t="s">
        <v>130</v>
      </c>
      <c r="D53" s="3" t="s">
        <v>61</v>
      </c>
      <c r="E53" s="3" t="s">
        <v>62</v>
      </c>
      <c r="F53" s="3" t="s">
        <v>63</v>
      </c>
      <c r="G53" s="3" t="s">
        <v>64</v>
      </c>
      <c r="H53" s="3" t="s">
        <v>65</v>
      </c>
      <c r="I53" s="3" t="s">
        <v>66</v>
      </c>
      <c r="J53" s="3" t="s">
        <v>67</v>
      </c>
      <c r="K53" s="3" t="s">
        <v>68</v>
      </c>
      <c r="L53" s="3" t="s">
        <v>69</v>
      </c>
      <c r="M53" s="3" t="s">
        <v>70</v>
      </c>
    </row>
    <row r="54" spans="3:13" ht="12.75" x14ac:dyDescent="0.2"/>
    <row r="55" spans="3:13" ht="12.75" x14ac:dyDescent="0.2">
      <c r="C55" s="3" t="s">
        <v>131</v>
      </c>
      <c r="D55" s="3">
        <v>89.5</v>
      </c>
      <c r="E55" s="3">
        <v>158.30000000000001</v>
      </c>
      <c r="F55" s="3">
        <v>97.5</v>
      </c>
      <c r="G55" s="3">
        <v>156.6</v>
      </c>
      <c r="H55" s="3">
        <v>288.2</v>
      </c>
      <c r="I55" s="3">
        <v>252.7</v>
      </c>
      <c r="J55" s="3">
        <v>60.1</v>
      </c>
      <c r="K55" s="3">
        <v>419.2</v>
      </c>
      <c r="L55" s="3" t="s">
        <v>26</v>
      </c>
      <c r="M55" s="3" t="s">
        <v>27</v>
      </c>
    </row>
    <row r="56" spans="3:13" ht="12.75" x14ac:dyDescent="0.2">
      <c r="C56" s="3" t="s">
        <v>132</v>
      </c>
      <c r="D56" s="3">
        <v>227.7</v>
      </c>
      <c r="E56" s="3">
        <v>296.60000000000002</v>
      </c>
      <c r="F56" s="3">
        <v>614.20000000000005</v>
      </c>
      <c r="G56" s="3">
        <v>476</v>
      </c>
      <c r="H56" s="3">
        <v>385.7</v>
      </c>
      <c r="I56" s="3">
        <v>408.4</v>
      </c>
      <c r="J56" s="3" t="s">
        <v>133</v>
      </c>
      <c r="K56" s="3">
        <v>773.7</v>
      </c>
      <c r="L56" s="3">
        <v>335.8</v>
      </c>
      <c r="M56" s="3">
        <v>392.4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5994-A537-4961-9E2C-7277DBE42D9A}">
  <dimension ref="C2:M56"/>
  <sheetViews>
    <sheetView workbookViewId="0">
      <selection sqref="A1:O1048576"/>
    </sheetView>
  </sheetViews>
  <sheetFormatPr defaultRowHeight="12.75" x14ac:dyDescent="0.2"/>
  <cols>
    <col min="1" max="2" width="2" customWidth="1"/>
    <col min="3" max="3" width="25" customWidth="1"/>
    <col min="4" max="14" width="15"/>
    <col min="15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134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135</v>
      </c>
      <c r="D12" s="3" t="s">
        <v>136</v>
      </c>
      <c r="E12" s="3" t="s">
        <v>137</v>
      </c>
      <c r="F12" s="3" t="s">
        <v>138</v>
      </c>
      <c r="G12" s="3" t="s">
        <v>139</v>
      </c>
      <c r="H12" s="3" t="s">
        <v>140</v>
      </c>
      <c r="I12" s="3" t="s">
        <v>141</v>
      </c>
      <c r="J12" s="3" t="s">
        <v>142</v>
      </c>
      <c r="K12" s="3" t="s">
        <v>143</v>
      </c>
      <c r="L12" s="3" t="s">
        <v>144</v>
      </c>
      <c r="M12" s="3" t="s">
        <v>145</v>
      </c>
    </row>
    <row r="13" spans="3:13" x14ac:dyDescent="0.2">
      <c r="C13" s="3" t="s">
        <v>146</v>
      </c>
      <c r="D13" s="3" t="s">
        <v>147</v>
      </c>
      <c r="E13" s="3" t="s">
        <v>148</v>
      </c>
      <c r="F13" s="3" t="s">
        <v>149</v>
      </c>
      <c r="G13" s="3" t="s">
        <v>150</v>
      </c>
      <c r="H13" s="3" t="s">
        <v>151</v>
      </c>
      <c r="I13" s="3" t="s">
        <v>152</v>
      </c>
      <c r="J13" s="3" t="s">
        <v>153</v>
      </c>
      <c r="K13" s="3" t="s">
        <v>154</v>
      </c>
      <c r="L13" s="3" t="s">
        <v>155</v>
      </c>
      <c r="M13" s="3" t="s">
        <v>156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157</v>
      </c>
      <c r="D15" s="3" t="s">
        <v>158</v>
      </c>
      <c r="E15" s="3" t="s">
        <v>159</v>
      </c>
      <c r="F15" s="3" t="s">
        <v>160</v>
      </c>
      <c r="G15" s="3" t="s">
        <v>161</v>
      </c>
      <c r="H15" s="3" t="s">
        <v>162</v>
      </c>
      <c r="I15" s="3" t="s">
        <v>163</v>
      </c>
      <c r="J15" s="3" t="s">
        <v>164</v>
      </c>
      <c r="K15" s="3" t="s">
        <v>165</v>
      </c>
      <c r="L15" s="3" t="s">
        <v>166</v>
      </c>
      <c r="M15" s="3" t="s">
        <v>167</v>
      </c>
    </row>
    <row r="16" spans="3:13" x14ac:dyDescent="0.2">
      <c r="C16" s="3" t="s">
        <v>168</v>
      </c>
      <c r="D16" s="3" t="s">
        <v>169</v>
      </c>
      <c r="E16" s="3" t="s">
        <v>170</v>
      </c>
      <c r="F16" s="3" t="s">
        <v>171</v>
      </c>
      <c r="G16" s="3" t="s">
        <v>172</v>
      </c>
      <c r="H16" s="3" t="s">
        <v>173</v>
      </c>
      <c r="I16" s="3" t="s">
        <v>174</v>
      </c>
      <c r="J16" s="3" t="s">
        <v>175</v>
      </c>
      <c r="K16" s="3" t="s">
        <v>176</v>
      </c>
      <c r="L16" s="3" t="s">
        <v>177</v>
      </c>
      <c r="M16" s="3" t="s">
        <v>178</v>
      </c>
    </row>
    <row r="17" spans="3:13" x14ac:dyDescent="0.2">
      <c r="C17" s="3" t="s">
        <v>179</v>
      </c>
      <c r="D17" s="3" t="s">
        <v>180</v>
      </c>
      <c r="E17" s="3" t="s">
        <v>181</v>
      </c>
      <c r="F17" s="3" t="s">
        <v>182</v>
      </c>
      <c r="G17" s="3" t="s">
        <v>183</v>
      </c>
      <c r="H17" s="3" t="s">
        <v>184</v>
      </c>
      <c r="I17" s="3" t="s">
        <v>185</v>
      </c>
      <c r="J17" s="3" t="s">
        <v>186</v>
      </c>
      <c r="K17" s="3" t="s">
        <v>184</v>
      </c>
      <c r="L17" s="3" t="s">
        <v>187</v>
      </c>
      <c r="M17" s="3" t="s">
        <v>188</v>
      </c>
    </row>
    <row r="18" spans="3:13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3:13" x14ac:dyDescent="0.2">
      <c r="C19" t="s">
        <v>189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-9.4</v>
      </c>
      <c r="L19">
        <v>0</v>
      </c>
      <c r="M19">
        <v>0</v>
      </c>
    </row>
    <row r="20" spans="3:13" x14ac:dyDescent="0.2">
      <c r="C20" s="3" t="s">
        <v>190</v>
      </c>
      <c r="D20" s="3">
        <v>-540.4</v>
      </c>
      <c r="E20" s="3">
        <v>-548.6</v>
      </c>
      <c r="F20" s="3">
        <v>-646.9</v>
      </c>
      <c r="G20" s="3">
        <v>-635.79999999999995</v>
      </c>
      <c r="H20" s="3">
        <v>-637.6</v>
      </c>
      <c r="I20" s="3">
        <v>-643.70000000000005</v>
      </c>
      <c r="J20" s="3">
        <v>-647</v>
      </c>
      <c r="K20" s="3">
        <v>-645.29999999999995</v>
      </c>
      <c r="L20" s="3">
        <v>-701</v>
      </c>
      <c r="M20" s="3">
        <v>-790.6</v>
      </c>
    </row>
    <row r="21" spans="3:13" x14ac:dyDescent="0.2">
      <c r="C21" s="3" t="s">
        <v>191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</row>
    <row r="22" spans="3:13" x14ac:dyDescent="0.2">
      <c r="C22" s="3" t="s">
        <v>192</v>
      </c>
      <c r="D22" s="3">
        <v>-269.10000000000002</v>
      </c>
      <c r="E22" s="3">
        <v>-287.7</v>
      </c>
      <c r="F22" s="3">
        <v>-382.2</v>
      </c>
      <c r="G22" s="3">
        <v>-346.7</v>
      </c>
      <c r="H22" s="3">
        <v>-420.6</v>
      </c>
      <c r="I22" s="3">
        <v>-551.20000000000005</v>
      </c>
      <c r="J22" s="3">
        <v>-709.8</v>
      </c>
      <c r="K22" s="3">
        <v>-512.1</v>
      </c>
      <c r="L22" s="3">
        <v>-896</v>
      </c>
      <c r="M22" s="3">
        <v>-739.7</v>
      </c>
    </row>
    <row r="23" spans="3:13" x14ac:dyDescent="0.2">
      <c r="C23" s="3" t="s">
        <v>193</v>
      </c>
      <c r="D23" s="3">
        <v>-809.5</v>
      </c>
      <c r="E23" s="3">
        <v>-836.3</v>
      </c>
      <c r="F23" s="3" t="s">
        <v>194</v>
      </c>
      <c r="G23" s="3">
        <v>-982.5</v>
      </c>
      <c r="H23" s="3" t="s">
        <v>195</v>
      </c>
      <c r="I23" s="3" t="s">
        <v>196</v>
      </c>
      <c r="J23" s="3" t="s">
        <v>197</v>
      </c>
      <c r="K23" s="3" t="s">
        <v>198</v>
      </c>
      <c r="L23" s="3" t="s">
        <v>199</v>
      </c>
      <c r="M23" s="3" t="s">
        <v>200</v>
      </c>
    </row>
    <row r="24" spans="3:13" x14ac:dyDescent="0.2">
      <c r="C24" s="3" t="s">
        <v>201</v>
      </c>
      <c r="D24" s="3">
        <v>348.6</v>
      </c>
      <c r="E24" s="3">
        <v>309.39999999999998</v>
      </c>
      <c r="F24" s="3">
        <v>125.8</v>
      </c>
      <c r="G24" s="3">
        <v>289.7</v>
      </c>
      <c r="H24" s="3">
        <v>545.20000000000005</v>
      </c>
      <c r="I24" s="3">
        <v>605</v>
      </c>
      <c r="J24" s="3">
        <v>-317.10000000000002</v>
      </c>
      <c r="K24" s="3">
        <v>748.8</v>
      </c>
      <c r="L24" s="3" t="s">
        <v>202</v>
      </c>
      <c r="M24" s="3" t="s">
        <v>203</v>
      </c>
    </row>
    <row r="25" spans="3:13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3:13" x14ac:dyDescent="0.2">
      <c r="C26" s="3" t="s">
        <v>204</v>
      </c>
      <c r="D26" s="3">
        <v>-9.9</v>
      </c>
      <c r="E26" s="3">
        <v>-11.4</v>
      </c>
      <c r="F26" s="3">
        <v>-15.4</v>
      </c>
      <c r="G26" s="3">
        <v>-21.9</v>
      </c>
      <c r="H26" s="3">
        <v>-18.8</v>
      </c>
      <c r="I26" s="3">
        <v>-16.2</v>
      </c>
      <c r="J26" s="3">
        <v>-47.8</v>
      </c>
      <c r="K26" s="3">
        <v>-28.7</v>
      </c>
      <c r="L26" s="3">
        <v>-17.8</v>
      </c>
      <c r="M26" s="3">
        <v>7.1</v>
      </c>
    </row>
    <row r="27" spans="3:13" x14ac:dyDescent="0.2">
      <c r="C27" s="3" t="s">
        <v>205</v>
      </c>
      <c r="D27" s="3">
        <v>338.7</v>
      </c>
      <c r="E27" s="3">
        <v>298</v>
      </c>
      <c r="F27" s="3">
        <v>110.4</v>
      </c>
      <c r="G27" s="3">
        <v>267.8</v>
      </c>
      <c r="H27" s="3">
        <v>526.4</v>
      </c>
      <c r="I27" s="3">
        <v>588.79999999999995</v>
      </c>
      <c r="J27" s="3">
        <v>-364.9</v>
      </c>
      <c r="K27" s="3">
        <v>720.1</v>
      </c>
      <c r="L27" s="3" t="s">
        <v>206</v>
      </c>
      <c r="M27" s="3" t="s">
        <v>207</v>
      </c>
    </row>
    <row r="28" spans="3:13" x14ac:dyDescent="0.2">
      <c r="C28" t="s">
        <v>208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209</v>
      </c>
      <c r="D29" s="3">
        <v>-88.2</v>
      </c>
      <c r="E29" s="3">
        <v>-76.2</v>
      </c>
      <c r="F29" s="3">
        <v>-18.5</v>
      </c>
      <c r="G29" s="3">
        <v>-63.9</v>
      </c>
      <c r="H29" s="3">
        <v>-132.80000000000001</v>
      </c>
      <c r="I29" s="3">
        <v>-149.80000000000001</v>
      </c>
      <c r="J29" s="3">
        <v>95.2</v>
      </c>
      <c r="K29" s="3">
        <v>-160.19999999999999</v>
      </c>
      <c r="L29" s="3">
        <v>-438</v>
      </c>
      <c r="M29" s="3">
        <v>-247.4</v>
      </c>
    </row>
    <row r="30" spans="3:13" x14ac:dyDescent="0.2">
      <c r="C30" s="3" t="s">
        <v>210</v>
      </c>
      <c r="D30" s="3">
        <v>250.5</v>
      </c>
      <c r="E30" s="3">
        <v>221.8</v>
      </c>
      <c r="F30" s="3">
        <v>91.9</v>
      </c>
      <c r="G30" s="3">
        <v>203.9</v>
      </c>
      <c r="H30" s="3">
        <v>393.6</v>
      </c>
      <c r="I30" s="3">
        <v>439</v>
      </c>
      <c r="J30" s="3">
        <v>-269.7</v>
      </c>
      <c r="K30" s="3">
        <v>559.9</v>
      </c>
      <c r="L30" s="3" t="s">
        <v>211</v>
      </c>
      <c r="M30" s="3">
        <v>861.1</v>
      </c>
    </row>
    <row r="31" spans="3:13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3:13" x14ac:dyDescent="0.2">
      <c r="C32" s="3" t="s">
        <v>212</v>
      </c>
      <c r="D32" s="3">
        <v>-21.9</v>
      </c>
      <c r="E32" s="3">
        <v>-46.6</v>
      </c>
      <c r="F32" s="3">
        <v>-67.2</v>
      </c>
      <c r="G32" s="3">
        <v>-53</v>
      </c>
      <c r="H32" s="3">
        <v>-48.2</v>
      </c>
      <c r="I32" s="3">
        <v>-84.1</v>
      </c>
      <c r="J32" s="3">
        <v>6.7</v>
      </c>
      <c r="K32" s="3">
        <v>-15.5</v>
      </c>
      <c r="L32" s="3">
        <v>-117.2</v>
      </c>
      <c r="M32" s="3">
        <v>-73.8</v>
      </c>
    </row>
    <row r="33" spans="3:13" x14ac:dyDescent="0.2">
      <c r="C33" s="3" t="s">
        <v>213</v>
      </c>
      <c r="D33" s="3">
        <v>228.6</v>
      </c>
      <c r="E33" s="3">
        <v>175.2</v>
      </c>
      <c r="F33" s="3">
        <v>24.7</v>
      </c>
      <c r="G33" s="3">
        <v>150.9</v>
      </c>
      <c r="H33" s="3">
        <v>345.4</v>
      </c>
      <c r="I33" s="3">
        <v>354.9</v>
      </c>
      <c r="J33" s="3">
        <v>-263</v>
      </c>
      <c r="K33" s="3">
        <v>544.4</v>
      </c>
      <c r="L33" s="3" t="s">
        <v>214</v>
      </c>
      <c r="M33" s="3">
        <v>787.3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215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t="s">
        <v>216</v>
      </c>
      <c r="D36">
        <v>228.6</v>
      </c>
      <c r="E36">
        <v>175.2</v>
      </c>
      <c r="F36">
        <v>24.7</v>
      </c>
      <c r="G36">
        <v>150.9</v>
      </c>
      <c r="H36">
        <v>345.4</v>
      </c>
      <c r="I36">
        <v>354.9</v>
      </c>
      <c r="J36">
        <v>-263</v>
      </c>
      <c r="K36">
        <v>544.4</v>
      </c>
      <c r="L36" t="s">
        <v>214</v>
      </c>
      <c r="M36">
        <v>787.3</v>
      </c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 t="s">
        <v>217</v>
      </c>
      <c r="D38" s="3">
        <v>1.61</v>
      </c>
      <c r="E38" s="3">
        <v>1.28</v>
      </c>
      <c r="F38" s="3">
        <v>0.18</v>
      </c>
      <c r="G38" s="3">
        <v>1.1399999999999999</v>
      </c>
      <c r="H38" s="3">
        <v>2.63</v>
      </c>
      <c r="I38" s="3">
        <v>2.78</v>
      </c>
      <c r="J38" s="3">
        <v>-2.1</v>
      </c>
      <c r="K38" s="3">
        <v>4.3499999999999996</v>
      </c>
      <c r="L38" s="3">
        <v>10.74</v>
      </c>
      <c r="M38" s="3">
        <v>6.39</v>
      </c>
    </row>
    <row r="39" spans="3:13" x14ac:dyDescent="0.2">
      <c r="C39" s="3" t="s">
        <v>218</v>
      </c>
      <c r="D39" s="3">
        <v>1.61</v>
      </c>
      <c r="E39" s="3">
        <v>1.28</v>
      </c>
      <c r="F39" s="3">
        <v>0.18</v>
      </c>
      <c r="G39" s="3">
        <v>1.1399999999999999</v>
      </c>
      <c r="H39" s="3">
        <v>2.63</v>
      </c>
      <c r="I39" s="3">
        <v>2.78</v>
      </c>
      <c r="J39" s="3">
        <v>-2.1</v>
      </c>
      <c r="K39" s="3">
        <v>4.3499999999999996</v>
      </c>
      <c r="L39" s="3">
        <v>10.74</v>
      </c>
      <c r="M39" s="3">
        <v>6.39</v>
      </c>
    </row>
    <row r="40" spans="3:13" x14ac:dyDescent="0.2">
      <c r="C40" s="3" t="s">
        <v>219</v>
      </c>
      <c r="D40" s="3">
        <v>141.959</v>
      </c>
      <c r="E40" s="3">
        <v>137.29300000000001</v>
      </c>
      <c r="F40" s="3">
        <v>134.06800000000001</v>
      </c>
      <c r="G40" s="3">
        <v>132.80500000000001</v>
      </c>
      <c r="H40" s="3">
        <v>131.44999999999999</v>
      </c>
      <c r="I40" s="3">
        <v>127.742</v>
      </c>
      <c r="J40" s="3">
        <v>125.21899999999999</v>
      </c>
      <c r="K40" s="3">
        <v>125.21899999999999</v>
      </c>
      <c r="L40" s="3">
        <v>124.90900000000001</v>
      </c>
      <c r="M40" s="3">
        <v>123.19799999999999</v>
      </c>
    </row>
    <row r="41" spans="3:13" x14ac:dyDescent="0.2">
      <c r="C41" t="s">
        <v>220</v>
      </c>
      <c r="D41">
        <v>141.959</v>
      </c>
      <c r="E41">
        <v>137.29300000000001</v>
      </c>
      <c r="F41">
        <v>134.06800000000001</v>
      </c>
      <c r="G41">
        <v>132.80500000000001</v>
      </c>
      <c r="H41">
        <v>131.44999999999999</v>
      </c>
      <c r="I41">
        <v>127.742</v>
      </c>
      <c r="J41">
        <v>125.21899999999999</v>
      </c>
      <c r="K41">
        <v>125.21899999999999</v>
      </c>
      <c r="L41">
        <v>124.90900000000001</v>
      </c>
      <c r="M41">
        <v>123.19799999999999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 t="s">
        <v>221</v>
      </c>
      <c r="D43" s="3">
        <v>528.6</v>
      </c>
      <c r="E43" s="3">
        <v>512.20000000000005</v>
      </c>
      <c r="F43" s="3">
        <v>369.9</v>
      </c>
      <c r="G43" s="3">
        <v>522.79999999999995</v>
      </c>
      <c r="H43" s="3">
        <v>796.3</v>
      </c>
      <c r="I43" s="3">
        <v>870.8</v>
      </c>
      <c r="J43" s="3">
        <v>66.599999999999994</v>
      </c>
      <c r="K43" s="3" t="s">
        <v>222</v>
      </c>
      <c r="L43" s="3" t="s">
        <v>223</v>
      </c>
      <c r="M43" s="3" t="s">
        <v>224</v>
      </c>
    </row>
    <row r="44" spans="3:13" x14ac:dyDescent="0.2">
      <c r="C44" s="3" t="s">
        <v>225</v>
      </c>
      <c r="D44" s="3">
        <v>342.4</v>
      </c>
      <c r="E44" s="3">
        <v>329.7</v>
      </c>
      <c r="F44" s="3">
        <v>155.9</v>
      </c>
      <c r="G44" s="3">
        <v>280.5</v>
      </c>
      <c r="H44" s="3">
        <v>546.4</v>
      </c>
      <c r="I44" s="3">
        <v>600.29999999999995</v>
      </c>
      <c r="J44" s="3">
        <v>-276.8</v>
      </c>
      <c r="K44" s="3">
        <v>736.2</v>
      </c>
      <c r="L44" s="3" t="s">
        <v>226</v>
      </c>
      <c r="M44" s="3" t="s">
        <v>227</v>
      </c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 t="s">
        <v>228</v>
      </c>
      <c r="D46" s="3" t="s">
        <v>136</v>
      </c>
      <c r="E46" s="3" t="s">
        <v>137</v>
      </c>
      <c r="F46" s="3" t="s">
        <v>138</v>
      </c>
      <c r="G46" s="3" t="s">
        <v>139</v>
      </c>
      <c r="H46" s="3" t="s">
        <v>140</v>
      </c>
      <c r="I46" s="3" t="s">
        <v>141</v>
      </c>
      <c r="J46" s="3" t="s">
        <v>142</v>
      </c>
      <c r="K46" s="3" t="s">
        <v>143</v>
      </c>
      <c r="L46" s="3" t="s">
        <v>144</v>
      </c>
      <c r="M46" s="3" t="s">
        <v>145</v>
      </c>
    </row>
    <row r="47" spans="3:13" x14ac:dyDescent="0.2">
      <c r="C47" s="3" t="s">
        <v>229</v>
      </c>
      <c r="D47" s="3">
        <v>331.3</v>
      </c>
      <c r="E47" s="3">
        <v>329.3</v>
      </c>
      <c r="F47" s="3">
        <v>141.6</v>
      </c>
      <c r="G47" s="3">
        <v>306.10000000000002</v>
      </c>
      <c r="H47" s="3">
        <v>557.4</v>
      </c>
      <c r="I47" s="3">
        <v>608.6</v>
      </c>
      <c r="J47" s="3">
        <v>-294.3</v>
      </c>
      <c r="K47" s="3">
        <v>727.3</v>
      </c>
      <c r="L47" s="3" t="s">
        <v>230</v>
      </c>
      <c r="M47" s="3" t="s">
        <v>231</v>
      </c>
    </row>
    <row r="48" spans="3:13" x14ac:dyDescent="0.2">
      <c r="C48" s="3" t="s">
        <v>232</v>
      </c>
      <c r="D48" s="3">
        <v>342.4</v>
      </c>
      <c r="E48" s="3">
        <v>329.7</v>
      </c>
      <c r="F48" s="3">
        <v>155.9</v>
      </c>
      <c r="G48" s="3">
        <v>280.5</v>
      </c>
      <c r="H48" s="3">
        <v>546.4</v>
      </c>
      <c r="I48" s="3">
        <v>600.29999999999995</v>
      </c>
      <c r="J48" s="3">
        <v>-276.8</v>
      </c>
      <c r="K48" s="3">
        <v>736.2</v>
      </c>
      <c r="L48" s="3" t="s">
        <v>226</v>
      </c>
      <c r="M48" s="3" t="s">
        <v>227</v>
      </c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33C54-7C47-4085-A065-B92A92CF00C4}">
  <dimension ref="C2:M56"/>
  <sheetViews>
    <sheetView workbookViewId="0">
      <selection activeCell="G31" sqref="G31"/>
    </sheetView>
  </sheetViews>
  <sheetFormatPr defaultRowHeight="12.75" x14ac:dyDescent="0.2"/>
  <cols>
    <col min="1" max="2" width="2" customWidth="1"/>
    <col min="3" max="3" width="25" customWidth="1"/>
    <col min="15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233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213</v>
      </c>
      <c r="D12" s="3">
        <v>228.6</v>
      </c>
      <c r="E12" s="3">
        <v>175.2</v>
      </c>
      <c r="F12" s="3">
        <v>24.7</v>
      </c>
      <c r="G12" s="3">
        <v>150.9</v>
      </c>
      <c r="H12" s="3">
        <v>345.4</v>
      </c>
      <c r="I12" s="3">
        <v>354.9</v>
      </c>
      <c r="J12" s="3">
        <v>-263</v>
      </c>
      <c r="K12" s="3">
        <v>544.4</v>
      </c>
      <c r="L12" s="3" t="s">
        <v>214</v>
      </c>
      <c r="M12" s="3">
        <v>787.3</v>
      </c>
    </row>
    <row r="13" spans="3:13" x14ac:dyDescent="0.2">
      <c r="C13" s="3" t="s">
        <v>234</v>
      </c>
      <c r="D13" s="3">
        <v>186.2</v>
      </c>
      <c r="E13" s="3">
        <v>182.5</v>
      </c>
      <c r="F13" s="3">
        <v>214</v>
      </c>
      <c r="G13" s="3">
        <v>242.3</v>
      </c>
      <c r="H13" s="3">
        <v>249.9</v>
      </c>
      <c r="I13" s="3">
        <v>270.5</v>
      </c>
      <c r="J13" s="3">
        <v>362.2</v>
      </c>
      <c r="K13" s="3">
        <v>380.9</v>
      </c>
      <c r="L13" s="3">
        <v>376.8</v>
      </c>
      <c r="M13" s="3">
        <v>397.2</v>
      </c>
    </row>
    <row r="14" spans="3:13" x14ac:dyDescent="0.2">
      <c r="C14" s="3" t="s">
        <v>235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236</v>
      </c>
      <c r="D15" s="3">
        <v>1.2</v>
      </c>
      <c r="E15" s="3">
        <v>0.9</v>
      </c>
      <c r="F15" s="3">
        <v>-1</v>
      </c>
      <c r="G15" s="3">
        <v>-0.5</v>
      </c>
      <c r="H15" s="3">
        <v>1.1000000000000001</v>
      </c>
      <c r="I15" s="3">
        <v>-0.6</v>
      </c>
      <c r="J15" s="3">
        <v>-0.3</v>
      </c>
      <c r="K15" s="3">
        <v>2.2000000000000002</v>
      </c>
      <c r="L15" s="3" t="s">
        <v>3</v>
      </c>
      <c r="M15" s="3" t="s">
        <v>3</v>
      </c>
    </row>
    <row r="16" spans="3:13" x14ac:dyDescent="0.2">
      <c r="C16" s="3" t="s">
        <v>237</v>
      </c>
      <c r="D16" s="3">
        <v>10.6</v>
      </c>
      <c r="E16" s="3">
        <v>24.2</v>
      </c>
      <c r="F16" s="3">
        <v>-76.7</v>
      </c>
      <c r="G16" s="3">
        <v>32.5</v>
      </c>
      <c r="H16" s="3">
        <v>-28.3</v>
      </c>
      <c r="I16" s="3">
        <v>25.5</v>
      </c>
      <c r="J16" s="3">
        <v>65.3</v>
      </c>
      <c r="K16" s="3">
        <v>-93.6</v>
      </c>
      <c r="L16" s="3">
        <v>-103.3</v>
      </c>
      <c r="M16" s="3">
        <v>100.9</v>
      </c>
    </row>
    <row r="17" spans="3:13" x14ac:dyDescent="0.2">
      <c r="C17" s="3" t="s">
        <v>238</v>
      </c>
      <c r="D17" s="3">
        <v>-39</v>
      </c>
      <c r="E17" s="3">
        <v>-64</v>
      </c>
      <c r="F17" s="3">
        <v>-22.9</v>
      </c>
      <c r="G17" s="3">
        <v>45.7</v>
      </c>
      <c r="H17" s="3">
        <v>-85.7</v>
      </c>
      <c r="I17" s="3">
        <v>-126.5</v>
      </c>
      <c r="J17" s="3">
        <v>144.30000000000001</v>
      </c>
      <c r="K17" s="3">
        <v>-23.2</v>
      </c>
      <c r="L17" s="3">
        <v>-356.3</v>
      </c>
      <c r="M17" s="3">
        <v>88.2</v>
      </c>
    </row>
    <row r="18" spans="3:13" x14ac:dyDescent="0.2">
      <c r="C18" s="3" t="s">
        <v>239</v>
      </c>
      <c r="D18" s="3">
        <v>-8.1</v>
      </c>
      <c r="E18" s="3">
        <v>-15.8</v>
      </c>
      <c r="F18" s="3">
        <v>10.6</v>
      </c>
      <c r="G18" s="3">
        <v>4.2</v>
      </c>
      <c r="H18" s="3">
        <v>0.2</v>
      </c>
      <c r="I18" s="3">
        <v>-11</v>
      </c>
      <c r="J18" s="3">
        <v>1.3</v>
      </c>
      <c r="K18" s="3">
        <v>-5.0999999999999996</v>
      </c>
      <c r="L18" s="3">
        <v>-24.1</v>
      </c>
      <c r="M18" s="3">
        <v>-11</v>
      </c>
    </row>
    <row r="19" spans="3:13" x14ac:dyDescent="0.2">
      <c r="C19" t="s">
        <v>240</v>
      </c>
      <c r="D19">
        <v>110.8</v>
      </c>
      <c r="E19">
        <v>82.9</v>
      </c>
      <c r="F19">
        <v>105.9</v>
      </c>
      <c r="G19">
        <v>108.7</v>
      </c>
      <c r="H19">
        <v>127.5</v>
      </c>
      <c r="I19">
        <v>23.3</v>
      </c>
      <c r="J19">
        <v>-109.1</v>
      </c>
      <c r="K19">
        <v>268</v>
      </c>
      <c r="L19">
        <v>680.2</v>
      </c>
      <c r="M19">
        <v>-249.6</v>
      </c>
    </row>
    <row r="20" spans="3:13" x14ac:dyDescent="0.2">
      <c r="C20" s="3" t="s">
        <v>241</v>
      </c>
      <c r="D20" s="3">
        <v>490.3</v>
      </c>
      <c r="E20" s="3">
        <v>385.9</v>
      </c>
      <c r="F20" s="3">
        <v>254.6</v>
      </c>
      <c r="G20" s="3">
        <v>583.79999999999995</v>
      </c>
      <c r="H20" s="3">
        <v>610.1</v>
      </c>
      <c r="I20" s="3">
        <v>536.1</v>
      </c>
      <c r="J20" s="3">
        <v>200.7</v>
      </c>
      <c r="K20" s="3" t="s">
        <v>242</v>
      </c>
      <c r="L20" s="3" t="s">
        <v>243</v>
      </c>
      <c r="M20" s="3" t="s">
        <v>244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245</v>
      </c>
      <c r="D22" s="3">
        <v>-237.3</v>
      </c>
      <c r="E22" s="3">
        <v>-234.3</v>
      </c>
      <c r="F22" s="3">
        <v>-240</v>
      </c>
      <c r="G22" s="3">
        <v>-233.8</v>
      </c>
      <c r="H22" s="3">
        <v>-252.1</v>
      </c>
      <c r="I22" s="3">
        <v>-401.4</v>
      </c>
      <c r="J22" s="3">
        <v>-302.8</v>
      </c>
      <c r="K22" s="3">
        <v>-201.5</v>
      </c>
      <c r="L22" s="3">
        <v>-428.2</v>
      </c>
      <c r="M22" s="3">
        <v>-625.29999999999995</v>
      </c>
    </row>
    <row r="23" spans="3:13" x14ac:dyDescent="0.2">
      <c r="C23" s="3" t="s">
        <v>246</v>
      </c>
      <c r="D23" s="3" t="s">
        <v>3</v>
      </c>
      <c r="E23" s="3">
        <v>-9.9</v>
      </c>
      <c r="F23" s="3">
        <v>-263.39999999999998</v>
      </c>
      <c r="G23" s="3">
        <v>-83.9</v>
      </c>
      <c r="H23" s="3">
        <v>-59.8</v>
      </c>
      <c r="I23" s="3" t="s">
        <v>3</v>
      </c>
      <c r="J23" s="3">
        <v>-562.29999999999995</v>
      </c>
      <c r="K23" s="3">
        <v>-105</v>
      </c>
      <c r="L23" s="3">
        <v>-38.200000000000003</v>
      </c>
      <c r="M23" s="3">
        <v>-434</v>
      </c>
    </row>
    <row r="24" spans="3:13" x14ac:dyDescent="0.2">
      <c r="C24" s="3" t="s">
        <v>247</v>
      </c>
      <c r="D24" s="3">
        <v>35</v>
      </c>
      <c r="E24" s="3">
        <v>-14.7</v>
      </c>
      <c r="F24" s="3">
        <v>25.4</v>
      </c>
      <c r="G24" s="3">
        <v>-0.1</v>
      </c>
      <c r="H24" s="3">
        <v>45.5</v>
      </c>
      <c r="I24" s="3">
        <v>8</v>
      </c>
      <c r="J24" s="3">
        <v>-79.5</v>
      </c>
      <c r="K24" s="3">
        <v>59.6</v>
      </c>
      <c r="L24" s="3">
        <v>-2</v>
      </c>
      <c r="M24" s="3">
        <v>12.7</v>
      </c>
    </row>
    <row r="25" spans="3:13" x14ac:dyDescent="0.2">
      <c r="C25" s="3" t="s">
        <v>248</v>
      </c>
      <c r="D25" s="3">
        <v>-202.3</v>
      </c>
      <c r="E25" s="3">
        <v>-258.89999999999998</v>
      </c>
      <c r="F25" s="3">
        <v>-478</v>
      </c>
      <c r="G25" s="3">
        <v>-317.8</v>
      </c>
      <c r="H25" s="3">
        <v>-266.39999999999998</v>
      </c>
      <c r="I25" s="3">
        <v>-393.4</v>
      </c>
      <c r="J25" s="3">
        <v>-944.6</v>
      </c>
      <c r="K25" s="3">
        <v>-246.9</v>
      </c>
      <c r="L25" s="3">
        <v>-468.4</v>
      </c>
      <c r="M25" s="3" t="s">
        <v>249</v>
      </c>
    </row>
    <row r="26" spans="3:13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3:13" x14ac:dyDescent="0.2">
      <c r="C27" s="3" t="s">
        <v>250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t="s">
        <v>251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252</v>
      </c>
      <c r="D29" s="3">
        <v>53.1</v>
      </c>
      <c r="E29" s="3">
        <v>75</v>
      </c>
      <c r="F29" s="3">
        <v>388.4</v>
      </c>
      <c r="G29" s="3" t="s">
        <v>3</v>
      </c>
      <c r="H29" s="3">
        <v>6</v>
      </c>
      <c r="I29" s="3" t="s">
        <v>3</v>
      </c>
      <c r="J29" s="3">
        <v>280.5</v>
      </c>
      <c r="K29" s="3" t="s">
        <v>3</v>
      </c>
      <c r="L29" s="3" t="s">
        <v>3</v>
      </c>
      <c r="M29" s="3" t="s">
        <v>3</v>
      </c>
    </row>
    <row r="30" spans="3:13" x14ac:dyDescent="0.2">
      <c r="C30" s="3" t="s">
        <v>253</v>
      </c>
      <c r="D30" s="3">
        <v>-192.9</v>
      </c>
      <c r="E30" s="39">
        <f>(D30+F30)/2</f>
        <v>-183.95</v>
      </c>
      <c r="F30" s="3">
        <v>-175</v>
      </c>
      <c r="G30" s="39">
        <f>(F30+H30)/2</f>
        <v>-112.65</v>
      </c>
      <c r="H30" s="3">
        <v>-50.3</v>
      </c>
      <c r="I30" s="3">
        <v>-0.4</v>
      </c>
      <c r="J30" s="3">
        <v>-17.899999999999999</v>
      </c>
      <c r="K30" s="3">
        <v>-32.4</v>
      </c>
      <c r="L30" s="3">
        <v>-448.1</v>
      </c>
      <c r="M30" s="3">
        <v>-27.3</v>
      </c>
    </row>
    <row r="31" spans="3:13" x14ac:dyDescent="0.2">
      <c r="C31" s="3" t="s">
        <v>254</v>
      </c>
      <c r="D31" s="3">
        <v>-60</v>
      </c>
      <c r="E31" s="3">
        <v>-108.9</v>
      </c>
      <c r="F31" s="3">
        <v>-59.2</v>
      </c>
      <c r="G31" s="3" t="s">
        <v>3</v>
      </c>
      <c r="H31" s="3">
        <v>-87</v>
      </c>
      <c r="I31" s="3">
        <v>-88.5</v>
      </c>
      <c r="J31" s="3" t="s">
        <v>3</v>
      </c>
      <c r="K31" s="3" t="s">
        <v>3</v>
      </c>
      <c r="L31" s="3">
        <v>-19.2</v>
      </c>
      <c r="M31" s="3">
        <v>-78.900000000000006</v>
      </c>
    </row>
    <row r="32" spans="3:13" x14ac:dyDescent="0.2">
      <c r="C32" s="3" t="s">
        <v>255</v>
      </c>
      <c r="D32" s="3">
        <v>18.399999999999999</v>
      </c>
      <c r="E32" s="3">
        <v>-30.8</v>
      </c>
      <c r="F32" s="3">
        <v>-4.8</v>
      </c>
      <c r="G32" s="3">
        <v>-205.2</v>
      </c>
      <c r="H32" s="3">
        <v>-76.3</v>
      </c>
      <c r="I32" s="3">
        <v>-97.9</v>
      </c>
      <c r="J32" s="3">
        <v>287.3</v>
      </c>
      <c r="K32" s="3">
        <v>-430.6</v>
      </c>
      <c r="L32" s="3">
        <v>-36.799999999999997</v>
      </c>
      <c r="M32" s="3">
        <v>-73.2</v>
      </c>
    </row>
    <row r="33" spans="3:13" x14ac:dyDescent="0.2">
      <c r="C33" s="3" t="s">
        <v>256</v>
      </c>
      <c r="D33" s="3">
        <v>-181.4</v>
      </c>
      <c r="E33" s="3">
        <v>-64.7</v>
      </c>
      <c r="F33" s="3">
        <v>149.4</v>
      </c>
      <c r="G33" s="3">
        <v>-205.2</v>
      </c>
      <c r="H33" s="3">
        <v>-207.6</v>
      </c>
      <c r="I33" s="3">
        <v>-186.8</v>
      </c>
      <c r="J33" s="3">
        <v>549.9</v>
      </c>
      <c r="K33" s="3">
        <v>-463</v>
      </c>
      <c r="L33" s="3">
        <v>-504.1</v>
      </c>
      <c r="M33" s="3">
        <v>-179.4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257</v>
      </c>
      <c r="D35" s="3">
        <v>-17.100000000000001</v>
      </c>
      <c r="E35" s="3">
        <v>89.5</v>
      </c>
      <c r="F35" s="3">
        <v>158.30000000000001</v>
      </c>
      <c r="G35" s="3">
        <v>97.5</v>
      </c>
      <c r="H35" s="3">
        <v>156.6</v>
      </c>
      <c r="I35" s="3">
        <v>288.2</v>
      </c>
      <c r="J35" s="3">
        <v>252.7</v>
      </c>
      <c r="K35" s="3">
        <v>60.1</v>
      </c>
      <c r="L35" s="3">
        <v>419.2</v>
      </c>
      <c r="M35" s="3" t="s">
        <v>26</v>
      </c>
    </row>
    <row r="36" spans="3:13" x14ac:dyDescent="0.2">
      <c r="C36" t="s">
        <v>258</v>
      </c>
      <c r="D36" t="s">
        <v>3</v>
      </c>
      <c r="E36">
        <v>6.5</v>
      </c>
      <c r="F36">
        <v>13.2</v>
      </c>
      <c r="G36">
        <v>-1.7</v>
      </c>
      <c r="H36">
        <v>-4.5</v>
      </c>
      <c r="I36">
        <v>8.6</v>
      </c>
      <c r="J36">
        <v>1.4</v>
      </c>
      <c r="K36">
        <v>-4.5999999999999996</v>
      </c>
      <c r="L36">
        <v>-6.8</v>
      </c>
      <c r="M36">
        <v>26.9</v>
      </c>
    </row>
    <row r="37" spans="3:13" x14ac:dyDescent="0.2">
      <c r="C37" s="3" t="s">
        <v>259</v>
      </c>
      <c r="D37" s="3">
        <v>106.6</v>
      </c>
      <c r="E37" s="3">
        <v>62.3</v>
      </c>
      <c r="F37" s="3">
        <v>-74</v>
      </c>
      <c r="G37" s="3">
        <v>60.8</v>
      </c>
      <c r="H37" s="3">
        <v>136.1</v>
      </c>
      <c r="I37" s="3">
        <v>-44.1</v>
      </c>
      <c r="J37" s="3">
        <v>-194</v>
      </c>
      <c r="K37" s="3">
        <v>363.7</v>
      </c>
      <c r="L37" s="3">
        <v>942.4</v>
      </c>
      <c r="M37" s="3">
        <v>-113</v>
      </c>
    </row>
    <row r="38" spans="3:13" x14ac:dyDescent="0.2">
      <c r="C38" s="3" t="s">
        <v>260</v>
      </c>
      <c r="D38" s="3">
        <v>89.5</v>
      </c>
      <c r="E38" s="3">
        <v>158.30000000000001</v>
      </c>
      <c r="F38" s="3">
        <v>97.5</v>
      </c>
      <c r="G38" s="3">
        <v>156.6</v>
      </c>
      <c r="H38" s="3">
        <v>288.2</v>
      </c>
      <c r="I38" s="3">
        <v>252.7</v>
      </c>
      <c r="J38" s="3">
        <v>60.1</v>
      </c>
      <c r="K38" s="3">
        <v>419.2</v>
      </c>
      <c r="L38" s="3" t="s">
        <v>26</v>
      </c>
      <c r="M38" s="3" t="s">
        <v>27</v>
      </c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 t="s">
        <v>261</v>
      </c>
      <c r="D40" s="3">
        <v>253</v>
      </c>
      <c r="E40" s="3">
        <v>151.6</v>
      </c>
      <c r="F40" s="3">
        <v>14.6</v>
      </c>
      <c r="G40" s="3">
        <v>350</v>
      </c>
      <c r="H40" s="3">
        <v>358</v>
      </c>
      <c r="I40" s="3">
        <v>134.69999999999999</v>
      </c>
      <c r="J40" s="3">
        <v>-102.1</v>
      </c>
      <c r="K40" s="3">
        <v>872.1</v>
      </c>
      <c r="L40" s="3" t="s">
        <v>262</v>
      </c>
      <c r="M40" s="3">
        <v>487.7</v>
      </c>
    </row>
    <row r="41" spans="3:13" x14ac:dyDescent="0.2">
      <c r="C41" t="s">
        <v>263</v>
      </c>
      <c r="D41">
        <v>17.399999999999999</v>
      </c>
      <c r="E41">
        <v>11.4</v>
      </c>
      <c r="F41">
        <v>12.7</v>
      </c>
      <c r="G41">
        <v>22</v>
      </c>
      <c r="H41">
        <v>21.1</v>
      </c>
      <c r="I41">
        <v>23.3</v>
      </c>
      <c r="J41">
        <v>49.7</v>
      </c>
      <c r="K41">
        <v>46.1</v>
      </c>
      <c r="L41">
        <v>25.1</v>
      </c>
      <c r="M41">
        <v>21.1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13AB2-894E-4901-83D8-C37650510828}">
  <dimension ref="C2:M56"/>
  <sheetViews>
    <sheetView workbookViewId="0">
      <selection sqref="A1:O1048576"/>
    </sheetView>
  </sheetViews>
  <sheetFormatPr defaultRowHeight="12.75" x14ac:dyDescent="0.2"/>
  <cols>
    <col min="1" max="2" width="2" customWidth="1"/>
    <col min="3" max="3" width="25" customWidth="1"/>
    <col min="15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264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265</v>
      </c>
      <c r="D12" s="3">
        <v>26.66</v>
      </c>
      <c r="E12" s="3">
        <v>29.64</v>
      </c>
      <c r="F12" s="3">
        <v>20.190000000000001</v>
      </c>
      <c r="G12" s="3">
        <v>15.27</v>
      </c>
      <c r="H12" s="3">
        <v>24.78</v>
      </c>
      <c r="I12" s="3">
        <v>16.53</v>
      </c>
      <c r="J12" s="3">
        <v>12.14</v>
      </c>
      <c r="K12" s="3">
        <v>22.98</v>
      </c>
      <c r="L12" s="3">
        <v>32.06</v>
      </c>
      <c r="M12" s="3">
        <v>21.31</v>
      </c>
    </row>
    <row r="13" spans="3:13" x14ac:dyDescent="0.2">
      <c r="C13" s="3" t="s">
        <v>266</v>
      </c>
      <c r="D13" s="3" t="s">
        <v>267</v>
      </c>
      <c r="E13" s="3" t="s">
        <v>268</v>
      </c>
      <c r="F13" s="3" t="s">
        <v>269</v>
      </c>
      <c r="G13" s="3" t="s">
        <v>270</v>
      </c>
      <c r="H13" s="3" t="s">
        <v>271</v>
      </c>
      <c r="I13" s="3" t="s">
        <v>272</v>
      </c>
      <c r="J13" s="3" t="s">
        <v>273</v>
      </c>
      <c r="K13" s="3" t="s">
        <v>274</v>
      </c>
      <c r="L13" s="3" t="s">
        <v>275</v>
      </c>
      <c r="M13" s="3" t="s">
        <v>276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277</v>
      </c>
      <c r="D15" s="3" t="s">
        <v>278</v>
      </c>
      <c r="E15" s="3" t="s">
        <v>279</v>
      </c>
      <c r="F15" s="3" t="s">
        <v>280</v>
      </c>
      <c r="G15" s="3" t="s">
        <v>281</v>
      </c>
      <c r="H15" s="3" t="s">
        <v>282</v>
      </c>
      <c r="I15" s="3" t="s">
        <v>283</v>
      </c>
      <c r="J15" s="3" t="s">
        <v>284</v>
      </c>
      <c r="K15" s="3" t="s">
        <v>285</v>
      </c>
      <c r="L15" s="3" t="s">
        <v>286</v>
      </c>
      <c r="M15" s="3" t="s">
        <v>287</v>
      </c>
    </row>
    <row r="16" spans="3:13" x14ac:dyDescent="0.2">
      <c r="C16" s="3" t="s">
        <v>288</v>
      </c>
      <c r="D16" s="3" t="s">
        <v>289</v>
      </c>
      <c r="E16" s="3" t="s">
        <v>290</v>
      </c>
      <c r="F16" s="3" t="s">
        <v>291</v>
      </c>
      <c r="G16" s="3" t="s">
        <v>292</v>
      </c>
      <c r="H16" s="3" t="s">
        <v>293</v>
      </c>
      <c r="I16" s="3" t="s">
        <v>294</v>
      </c>
      <c r="J16" s="3" t="s">
        <v>295</v>
      </c>
      <c r="K16" s="3" t="s">
        <v>296</v>
      </c>
      <c r="L16" s="3" t="s">
        <v>297</v>
      </c>
      <c r="M16" s="3" t="s">
        <v>298</v>
      </c>
    </row>
    <row r="17" spans="3:13" x14ac:dyDescent="0.2">
      <c r="C17" s="3" t="s">
        <v>299</v>
      </c>
      <c r="D17" s="3" t="s">
        <v>300</v>
      </c>
      <c r="E17" s="3" t="s">
        <v>301</v>
      </c>
      <c r="F17" s="3" t="s">
        <v>302</v>
      </c>
      <c r="G17" s="3" t="s">
        <v>303</v>
      </c>
      <c r="H17" s="3" t="s">
        <v>303</v>
      </c>
      <c r="I17" s="3" t="s">
        <v>304</v>
      </c>
      <c r="J17" s="3" t="s">
        <v>305</v>
      </c>
      <c r="K17" s="3" t="s">
        <v>306</v>
      </c>
      <c r="L17" s="3" t="s">
        <v>307</v>
      </c>
      <c r="M17" s="3" t="s">
        <v>308</v>
      </c>
    </row>
    <row r="18" spans="3:13" x14ac:dyDescent="0.2">
      <c r="C18" s="3" t="s">
        <v>309</v>
      </c>
      <c r="D18" s="3" t="s">
        <v>310</v>
      </c>
      <c r="E18" s="3" t="s">
        <v>311</v>
      </c>
      <c r="F18" s="3" t="s">
        <v>312</v>
      </c>
      <c r="G18" s="3" t="s">
        <v>313</v>
      </c>
      <c r="H18" s="3" t="s">
        <v>314</v>
      </c>
      <c r="I18" s="3" t="s">
        <v>315</v>
      </c>
      <c r="J18" s="3" t="s">
        <v>316</v>
      </c>
      <c r="K18" s="3" t="s">
        <v>317</v>
      </c>
      <c r="L18" s="3" t="s">
        <v>318</v>
      </c>
      <c r="M18" s="3" t="s">
        <v>304</v>
      </c>
    </row>
    <row r="19" spans="3:13" x14ac:dyDescent="0.2">
      <c r="C19" t="s">
        <v>319</v>
      </c>
      <c r="D19" t="s">
        <v>320</v>
      </c>
      <c r="E19" t="s">
        <v>321</v>
      </c>
      <c r="F19" t="s">
        <v>322</v>
      </c>
      <c r="G19" t="s">
        <v>323</v>
      </c>
      <c r="H19" t="s">
        <v>324</v>
      </c>
      <c r="I19" t="s">
        <v>325</v>
      </c>
      <c r="J19" t="s">
        <v>326</v>
      </c>
      <c r="K19" t="s">
        <v>327</v>
      </c>
      <c r="L19" t="s">
        <v>318</v>
      </c>
      <c r="M19" t="s">
        <v>328</v>
      </c>
    </row>
    <row r="20" spans="3:13" x14ac:dyDescent="0.2">
      <c r="C20" s="3" t="s">
        <v>329</v>
      </c>
      <c r="D20" s="3" t="s">
        <v>330</v>
      </c>
      <c r="E20" s="3" t="s">
        <v>331</v>
      </c>
      <c r="F20" s="3" t="s">
        <v>332</v>
      </c>
      <c r="G20" s="3" t="s">
        <v>333</v>
      </c>
      <c r="H20" s="3" t="s">
        <v>334</v>
      </c>
      <c r="I20" s="3" t="s">
        <v>335</v>
      </c>
      <c r="J20" s="3" t="s">
        <v>336</v>
      </c>
      <c r="K20" s="3" t="s">
        <v>337</v>
      </c>
      <c r="L20" s="3" t="s">
        <v>304</v>
      </c>
      <c r="M20" s="3" t="s">
        <v>303</v>
      </c>
    </row>
    <row r="21" spans="3:13" x14ac:dyDescent="0.2">
      <c r="C21" s="3" t="s">
        <v>338</v>
      </c>
      <c r="D21" s="3" t="s">
        <v>339</v>
      </c>
      <c r="E21" s="3" t="s">
        <v>339</v>
      </c>
      <c r="F21" s="3" t="s">
        <v>340</v>
      </c>
      <c r="G21" s="3" t="s">
        <v>307</v>
      </c>
      <c r="H21" s="3" t="s">
        <v>340</v>
      </c>
      <c r="I21" s="3" t="s">
        <v>341</v>
      </c>
      <c r="J21" s="3" t="s">
        <v>342</v>
      </c>
      <c r="K21" s="3" t="s">
        <v>343</v>
      </c>
      <c r="L21" s="3" t="s">
        <v>341</v>
      </c>
      <c r="M21" s="3" t="s">
        <v>344</v>
      </c>
    </row>
    <row r="22" spans="3:13" x14ac:dyDescent="0.2">
      <c r="C22" s="3" t="s">
        <v>345</v>
      </c>
      <c r="D22" s="3" t="s">
        <v>343</v>
      </c>
      <c r="E22" s="3" t="s">
        <v>343</v>
      </c>
      <c r="F22" s="3" t="s">
        <v>342</v>
      </c>
      <c r="G22" s="3" t="s">
        <v>346</v>
      </c>
      <c r="H22" s="3" t="s">
        <v>341</v>
      </c>
      <c r="I22" s="3" t="s">
        <v>347</v>
      </c>
      <c r="J22" s="3" t="s">
        <v>348</v>
      </c>
      <c r="K22" s="3" t="s">
        <v>341</v>
      </c>
      <c r="L22" s="3" t="s">
        <v>347</v>
      </c>
      <c r="M22" s="3" t="s">
        <v>349</v>
      </c>
    </row>
    <row r="23" spans="3:13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">
      <c r="C24" s="3" t="s">
        <v>350</v>
      </c>
      <c r="D24" s="3" t="s">
        <v>351</v>
      </c>
      <c r="E24" s="3" t="s">
        <v>352</v>
      </c>
      <c r="F24" s="3" t="s">
        <v>353</v>
      </c>
      <c r="G24" s="3" t="s">
        <v>354</v>
      </c>
      <c r="H24" s="3" t="s">
        <v>355</v>
      </c>
      <c r="I24" s="3" t="s">
        <v>356</v>
      </c>
      <c r="J24" s="3" t="s">
        <v>357</v>
      </c>
      <c r="K24" s="3" t="s">
        <v>312</v>
      </c>
      <c r="L24" s="3" t="s">
        <v>339</v>
      </c>
      <c r="M24" s="3" t="s">
        <v>358</v>
      </c>
    </row>
    <row r="25" spans="3:13" x14ac:dyDescent="0.2">
      <c r="C25" s="3" t="s">
        <v>359</v>
      </c>
      <c r="D25" s="3" t="s">
        <v>360</v>
      </c>
      <c r="E25" s="3" t="s">
        <v>361</v>
      </c>
      <c r="F25" s="3" t="s">
        <v>362</v>
      </c>
      <c r="G25" s="3" t="s">
        <v>318</v>
      </c>
      <c r="H25" s="3" t="s">
        <v>362</v>
      </c>
      <c r="I25" s="3" t="s">
        <v>363</v>
      </c>
      <c r="J25" s="3" t="s">
        <v>342</v>
      </c>
      <c r="K25" s="3" t="s">
        <v>308</v>
      </c>
      <c r="L25" s="3" t="s">
        <v>364</v>
      </c>
      <c r="M25" s="3" t="s">
        <v>346</v>
      </c>
    </row>
    <row r="26" spans="3:13" x14ac:dyDescent="0.2">
      <c r="C26" s="3" t="s">
        <v>365</v>
      </c>
      <c r="D26" s="3" t="s">
        <v>366</v>
      </c>
      <c r="E26" s="3" t="s">
        <v>367</v>
      </c>
      <c r="F26" s="3" t="s">
        <v>324</v>
      </c>
      <c r="G26" s="3" t="s">
        <v>368</v>
      </c>
      <c r="H26" s="3" t="s">
        <v>369</v>
      </c>
      <c r="I26" s="3" t="s">
        <v>370</v>
      </c>
      <c r="J26" s="3" t="s">
        <v>371</v>
      </c>
      <c r="K26" s="3" t="s">
        <v>358</v>
      </c>
      <c r="L26" s="3" t="s">
        <v>372</v>
      </c>
      <c r="M26" s="3" t="s">
        <v>328</v>
      </c>
    </row>
    <row r="27" spans="3:13" x14ac:dyDescent="0.2">
      <c r="C27" s="3" t="s">
        <v>373</v>
      </c>
      <c r="D27" s="3" t="s">
        <v>307</v>
      </c>
      <c r="E27" s="3" t="s">
        <v>307</v>
      </c>
      <c r="F27" s="3" t="s">
        <v>348</v>
      </c>
      <c r="G27" s="3" t="s">
        <v>344</v>
      </c>
      <c r="H27" s="3" t="s">
        <v>348</v>
      </c>
      <c r="I27" s="3" t="s">
        <v>347</v>
      </c>
      <c r="J27" s="3" t="s">
        <v>349</v>
      </c>
      <c r="K27" s="3" t="s">
        <v>346</v>
      </c>
      <c r="L27" s="3" t="s">
        <v>344</v>
      </c>
      <c r="M27" s="3" t="s">
        <v>347</v>
      </c>
    </row>
    <row r="29" spans="3:13" x14ac:dyDescent="0.2">
      <c r="C29" s="3" t="s">
        <v>374</v>
      </c>
      <c r="D29" s="3">
        <v>7.3</v>
      </c>
      <c r="E29" s="3">
        <v>7.5</v>
      </c>
      <c r="F29" s="3">
        <v>5.9</v>
      </c>
      <c r="G29" s="3">
        <v>6.9</v>
      </c>
      <c r="H29" s="3">
        <v>8.4</v>
      </c>
      <c r="I29" s="3">
        <v>9</v>
      </c>
      <c r="J29" s="3">
        <v>5</v>
      </c>
      <c r="K29" s="3">
        <v>8</v>
      </c>
      <c r="L29" s="3">
        <v>12.1</v>
      </c>
      <c r="M29" s="3">
        <v>11.5</v>
      </c>
    </row>
    <row r="30" spans="3:13" x14ac:dyDescent="0.2">
      <c r="C30" s="3" t="s">
        <v>375</v>
      </c>
      <c r="D30" s="3">
        <v>9</v>
      </c>
      <c r="E30" s="3">
        <v>5</v>
      </c>
      <c r="F30" s="3">
        <v>5</v>
      </c>
      <c r="G30" s="3">
        <v>9</v>
      </c>
      <c r="H30" s="3">
        <v>9</v>
      </c>
      <c r="I30" s="3">
        <v>8</v>
      </c>
      <c r="J30" s="3">
        <v>2</v>
      </c>
      <c r="K30" s="3">
        <v>8</v>
      </c>
      <c r="L30" s="3">
        <v>9</v>
      </c>
      <c r="M30" s="3">
        <v>4</v>
      </c>
    </row>
    <row r="31" spans="3:13" x14ac:dyDescent="0.2">
      <c r="C31" s="3" t="s">
        <v>376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377</v>
      </c>
      <c r="D32" s="3" t="s">
        <v>378</v>
      </c>
      <c r="E32" s="3" t="s">
        <v>378</v>
      </c>
      <c r="F32" s="3" t="s">
        <v>378</v>
      </c>
      <c r="G32" s="3" t="s">
        <v>378</v>
      </c>
      <c r="H32" s="3" t="s">
        <v>378</v>
      </c>
      <c r="I32" s="3" t="s">
        <v>378</v>
      </c>
      <c r="J32" s="3" t="s">
        <v>378</v>
      </c>
      <c r="K32" s="3" t="s">
        <v>378</v>
      </c>
      <c r="L32" s="3" t="s">
        <v>378</v>
      </c>
      <c r="M32" s="3" t="s">
        <v>378</v>
      </c>
    </row>
    <row r="33" spans="3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1747-610A-4B23-BD35-7F9C4CBCB3BA}">
  <dimension ref="A3:BJ22"/>
  <sheetViews>
    <sheetView showGridLines="0" tabSelected="1" topLeftCell="X1" workbookViewId="0">
      <selection activeCell="AN21" sqref="AN21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379</v>
      </c>
      <c r="C3" s="9"/>
      <c r="D3" s="9"/>
      <c r="E3" s="9"/>
      <c r="F3" s="9"/>
      <c r="H3" s="9" t="s">
        <v>380</v>
      </c>
      <c r="I3" s="9"/>
      <c r="J3" s="9"/>
      <c r="K3" s="9"/>
      <c r="L3" s="9"/>
      <c r="N3" s="11" t="s">
        <v>381</v>
      </c>
      <c r="O3" s="11"/>
      <c r="P3" s="11"/>
      <c r="Q3" s="11"/>
      <c r="R3" s="11"/>
      <c r="S3" s="11"/>
      <c r="T3" s="11"/>
      <c r="V3" s="9" t="s">
        <v>382</v>
      </c>
      <c r="W3" s="9"/>
      <c r="X3" s="9"/>
      <c r="Y3" s="9"/>
      <c r="AA3" s="9" t="s">
        <v>383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384</v>
      </c>
      <c r="C4" s="15" t="s">
        <v>385</v>
      </c>
      <c r="D4" s="14" t="s">
        <v>386</v>
      </c>
      <c r="E4" s="15" t="s">
        <v>387</v>
      </c>
      <c r="F4" s="14" t="s">
        <v>388</v>
      </c>
      <c r="H4" s="16" t="s">
        <v>389</v>
      </c>
      <c r="I4" s="17" t="s">
        <v>390</v>
      </c>
      <c r="J4" s="16" t="s">
        <v>391</v>
      </c>
      <c r="K4" s="17" t="s">
        <v>392</v>
      </c>
      <c r="L4" s="16" t="s">
        <v>393</v>
      </c>
      <c r="N4" s="18" t="s">
        <v>394</v>
      </c>
      <c r="O4" s="19" t="s">
        <v>395</v>
      </c>
      <c r="P4" s="18" t="s">
        <v>396</v>
      </c>
      <c r="Q4" s="19" t="s">
        <v>397</v>
      </c>
      <c r="R4" s="18" t="s">
        <v>398</v>
      </c>
      <c r="S4" s="19" t="s">
        <v>399</v>
      </c>
      <c r="T4" s="18" t="s">
        <v>400</v>
      </c>
      <c r="V4" s="19" t="s">
        <v>401</v>
      </c>
      <c r="W4" s="18" t="s">
        <v>402</v>
      </c>
      <c r="X4" s="19" t="s">
        <v>403</v>
      </c>
      <c r="Y4" s="18" t="s">
        <v>404</v>
      </c>
      <c r="AA4" s="20" t="s">
        <v>221</v>
      </c>
      <c r="AB4" s="21" t="s">
        <v>299</v>
      </c>
      <c r="AC4" s="20" t="s">
        <v>309</v>
      </c>
      <c r="AD4" s="21" t="s">
        <v>329</v>
      </c>
      <c r="AE4" s="20" t="s">
        <v>338</v>
      </c>
      <c r="AF4" s="21" t="s">
        <v>345</v>
      </c>
      <c r="AG4" s="20" t="s">
        <v>350</v>
      </c>
      <c r="AH4" s="21" t="s">
        <v>359</v>
      </c>
      <c r="AI4" s="20" t="s">
        <v>376</v>
      </c>
      <c r="AJ4" s="22"/>
      <c r="AK4" s="21" t="s">
        <v>374</v>
      </c>
      <c r="AL4" s="20" t="s">
        <v>375</v>
      </c>
    </row>
    <row r="5" spans="1:62" ht="63" x14ac:dyDescent="0.2">
      <c r="A5" s="23" t="s">
        <v>405</v>
      </c>
      <c r="B5" s="18" t="s">
        <v>406</v>
      </c>
      <c r="C5" s="24" t="s">
        <v>407</v>
      </c>
      <c r="D5" s="25" t="s">
        <v>408</v>
      </c>
      <c r="E5" s="19" t="s">
        <v>409</v>
      </c>
      <c r="F5" s="18" t="s">
        <v>406</v>
      </c>
      <c r="H5" s="19" t="s">
        <v>410</v>
      </c>
      <c r="I5" s="18" t="s">
        <v>411</v>
      </c>
      <c r="J5" s="19" t="s">
        <v>412</v>
      </c>
      <c r="K5" s="18" t="s">
        <v>413</v>
      </c>
      <c r="L5" s="19" t="s">
        <v>414</v>
      </c>
      <c r="N5" s="18" t="s">
        <v>415</v>
      </c>
      <c r="O5" s="19" t="s">
        <v>416</v>
      </c>
      <c r="P5" s="18" t="s">
        <v>417</v>
      </c>
      <c r="Q5" s="19" t="s">
        <v>418</v>
      </c>
      <c r="R5" s="18" t="s">
        <v>419</v>
      </c>
      <c r="S5" s="19" t="s">
        <v>420</v>
      </c>
      <c r="T5" s="18" t="s">
        <v>421</v>
      </c>
      <c r="V5" s="19" t="s">
        <v>422</v>
      </c>
      <c r="W5" s="18" t="s">
        <v>423</v>
      </c>
      <c r="X5" s="19" t="s">
        <v>424</v>
      </c>
      <c r="Y5" s="18" t="s">
        <v>425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1.7080590238365494</v>
      </c>
      <c r="C7" s="31">
        <f>(sheet!D18-sheet!D15)/sheet!D35</f>
        <v>0.63677639046538026</v>
      </c>
      <c r="D7" s="31">
        <f>sheet!D12/sheet!D35</f>
        <v>0.20317820658342792</v>
      </c>
      <c r="E7" s="31">
        <f>Sheet2!D20/sheet!D35</f>
        <v>1.1130533484676504</v>
      </c>
      <c r="F7" s="31">
        <f>sheet!D18/sheet!D35</f>
        <v>1.7080590238365494</v>
      </c>
      <c r="G7" s="29"/>
      <c r="H7" s="32">
        <f>Sheet1!D33/sheet!D51</f>
        <v>0.14310754976837359</v>
      </c>
      <c r="I7" s="32">
        <f>Sheet1!D33/Sheet1!D12</f>
        <v>7.1551535259319538E-2</v>
      </c>
      <c r="J7" s="32">
        <f>Sheet1!D12/sheet!D27</f>
        <v>1.1862399287119889</v>
      </c>
      <c r="K7" s="32">
        <f>Sheet1!D30/sheet!D27</f>
        <v>9.3008576838822257E-2</v>
      </c>
      <c r="L7" s="32">
        <f>Sheet1!D38</f>
        <v>1.61</v>
      </c>
      <c r="M7" s="29"/>
      <c r="N7" s="32">
        <f>sheet!D40/sheet!D27</f>
        <v>0.40689860023020086</v>
      </c>
      <c r="O7" s="32">
        <f>sheet!D51/sheet!D27</f>
        <v>0.59310139976979914</v>
      </c>
      <c r="P7" s="32">
        <f>sheet!D40/sheet!D51</f>
        <v>0.68605233504444729</v>
      </c>
      <c r="Q7" s="31">
        <f>Sheet1!D24/Sheet1!D26</f>
        <v>-35.212121212121211</v>
      </c>
      <c r="R7" s="31">
        <f>ABS(Sheet2!D20/(Sheet1!D26+Sheet2!D30))</f>
        <v>2.417652859960552</v>
      </c>
      <c r="S7" s="31">
        <f>sheet!D40/Sheet1!D43</f>
        <v>2.073212258796822</v>
      </c>
      <c r="T7" s="31">
        <f>Sheet2!D20/sheet!D40</f>
        <v>0.44739483529519114</v>
      </c>
      <c r="V7" s="31">
        <f>ABS(Sheet1!D15/sheet!D15)</f>
        <v>4.3161686798050436</v>
      </c>
      <c r="W7" s="31">
        <f>Sheet1!D12/sheet!D14</f>
        <v>28.373889875666077</v>
      </c>
      <c r="X7" s="31">
        <f>Sheet1!D12/sheet!D27</f>
        <v>1.1862399287119889</v>
      </c>
      <c r="Y7" s="31">
        <f>Sheet1!D12/(sheet!D18-sheet!D35)</f>
        <v>10.243347226675217</v>
      </c>
      <c r="AA7" s="17">
        <f>Sheet1!D43</f>
        <v>528.6</v>
      </c>
      <c r="AB7" s="17" t="str">
        <f>Sheet3!D17</f>
        <v>7.8x</v>
      </c>
      <c r="AC7" s="17" t="str">
        <f>Sheet3!D18</f>
        <v>12.4x</v>
      </c>
      <c r="AD7" s="17" t="str">
        <f>Sheet3!D20</f>
        <v>23.7x</v>
      </c>
      <c r="AE7" s="17" t="str">
        <f>Sheet3!D21</f>
        <v>2.3x</v>
      </c>
      <c r="AF7" s="17" t="str">
        <f>Sheet3!D22</f>
        <v>1.3x</v>
      </c>
      <c r="AG7" s="17" t="str">
        <f>Sheet3!D24</f>
        <v>16.9x</v>
      </c>
      <c r="AH7" s="17" t="str">
        <f>Sheet3!D25</f>
        <v>2.8x</v>
      </c>
      <c r="AI7" s="17" t="str">
        <f>Sheet3!D31</f>
        <v/>
      </c>
      <c r="AK7" s="17">
        <f>Sheet3!D29</f>
        <v>7.3</v>
      </c>
      <c r="AL7" s="17">
        <f>Sheet3!D30</f>
        <v>9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2.1192768255459029</v>
      </c>
      <c r="C8" s="34">
        <f>(sheet!E18-sheet!E15)/sheet!E35</f>
        <v>0.90373327072082643</v>
      </c>
      <c r="D8" s="34">
        <f>sheet!E12/sheet!E35</f>
        <v>0.37168349377788218</v>
      </c>
      <c r="E8" s="34">
        <f>Sheet2!E20/sheet!E35</f>
        <v>0.90608123972763555</v>
      </c>
      <c r="F8" s="34">
        <f>sheet!E18/sheet!E35</f>
        <v>2.1192768255459029</v>
      </c>
      <c r="G8" s="29"/>
      <c r="H8" s="35">
        <f>Sheet1!E33/sheet!E51</f>
        <v>0.10698583292623351</v>
      </c>
      <c r="I8" s="35">
        <f>Sheet1!E33/Sheet1!E12</f>
        <v>5.233600191181742E-2</v>
      </c>
      <c r="J8" s="35">
        <f>Sheet1!E12/sheet!E27</f>
        <v>1.1759168188843612</v>
      </c>
      <c r="K8" s="35">
        <f>Sheet1!E30/sheet!E27</f>
        <v>7.7912041590557812E-2</v>
      </c>
      <c r="L8" s="35">
        <f>Sheet1!E38</f>
        <v>1.28</v>
      </c>
      <c r="M8" s="29"/>
      <c r="N8" s="35">
        <f>sheet!E40/sheet!E27</f>
        <v>0.42475762259378952</v>
      </c>
      <c r="O8" s="35">
        <f>sheet!E51/sheet!E27</f>
        <v>0.57524237740621043</v>
      </c>
      <c r="P8" s="35">
        <f>sheet!E40/sheet!E51</f>
        <v>0.73839765510503186</v>
      </c>
      <c r="Q8" s="34">
        <f>Sheet1!E24/Sheet1!E26</f>
        <v>-27.140350877192979</v>
      </c>
      <c r="R8" s="34">
        <f>ABS(Sheet2!E20/(Sheet1!E26+Sheet2!E30))</f>
        <v>1.9754287176862042</v>
      </c>
      <c r="S8" s="34">
        <f>sheet!E40/Sheet1!E43</f>
        <v>2.360796563842249</v>
      </c>
      <c r="T8" s="34">
        <f>Sheet2!E20/sheet!E40</f>
        <v>0.31913661925239822</v>
      </c>
      <c r="U8" s="12"/>
      <c r="V8" s="34">
        <f>ABS(Sheet1!E15/sheet!E15)</f>
        <v>4.253235464554761</v>
      </c>
      <c r="W8" s="34">
        <f>Sheet1!E12/sheet!E14</f>
        <v>36.665936473165388</v>
      </c>
      <c r="X8" s="34">
        <f>Sheet1!E12/sheet!E27</f>
        <v>1.1759168188843612</v>
      </c>
      <c r="Y8" s="34">
        <f>Sheet1!E12/(sheet!E18-sheet!E35)</f>
        <v>7.0224459827984047</v>
      </c>
      <c r="Z8" s="12"/>
      <c r="AA8" s="36">
        <f>Sheet1!E43</f>
        <v>512.20000000000005</v>
      </c>
      <c r="AB8" s="36" t="str">
        <f>Sheet3!E17</f>
        <v>8.4x</v>
      </c>
      <c r="AC8" s="36" t="str">
        <f>Sheet3!E18</f>
        <v>13.0x</v>
      </c>
      <c r="AD8" s="36" t="str">
        <f>Sheet3!E20</f>
        <v>33.8x</v>
      </c>
      <c r="AE8" s="36" t="str">
        <f>Sheet3!E21</f>
        <v>2.3x</v>
      </c>
      <c r="AF8" s="36" t="str">
        <f>Sheet3!E22</f>
        <v>1.3x</v>
      </c>
      <c r="AG8" s="36" t="str">
        <f>Sheet3!E24</f>
        <v>23.2x</v>
      </c>
      <c r="AH8" s="36" t="str">
        <f>Sheet3!E25</f>
        <v>2.9x</v>
      </c>
      <c r="AI8" s="36" t="str">
        <f>Sheet3!E31</f>
        <v/>
      </c>
      <c r="AK8" s="36">
        <f>Sheet3!E29</f>
        <v>7.5</v>
      </c>
      <c r="AL8" s="36">
        <f>Sheet3!E30</f>
        <v>5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1.560069280428279</v>
      </c>
      <c r="C9" s="31">
        <f>(sheet!F18-sheet!F15)/sheet!F35</f>
        <v>0.63549047394111147</v>
      </c>
      <c r="D9" s="31">
        <f>sheet!F12/sheet!F35</f>
        <v>0.15351913084553612</v>
      </c>
      <c r="E9" s="31">
        <f>Sheet2!F20/sheet!F35</f>
        <v>0.40088175090536921</v>
      </c>
      <c r="F9" s="31">
        <f>sheet!F18/sheet!F35</f>
        <v>1.560069280428279</v>
      </c>
      <c r="G9" s="29"/>
      <c r="H9" s="32">
        <f>Sheet1!F33/sheet!F51</f>
        <v>1.5174786508570374E-2</v>
      </c>
      <c r="I9" s="32">
        <f>Sheet1!F33/Sheet1!F12</f>
        <v>6.2925126741905073E-3</v>
      </c>
      <c r="J9" s="32">
        <f>Sheet1!F12/sheet!F27</f>
        <v>1.1914344685242519</v>
      </c>
      <c r="K9" s="32">
        <f>Sheet1!F30/sheet!F27</f>
        <v>2.7894129788138169E-2</v>
      </c>
      <c r="L9" s="32">
        <f>Sheet1!F38</f>
        <v>0.18</v>
      </c>
      <c r="M9" s="29"/>
      <c r="N9" s="32">
        <f>sheet!F40/sheet!F27</f>
        <v>0.50594912887755727</v>
      </c>
      <c r="O9" s="32">
        <f>sheet!F51/sheet!F27</f>
        <v>0.49405087112244284</v>
      </c>
      <c r="P9" s="32">
        <f>sheet!F40/sheet!F51</f>
        <v>1.0240830619893102</v>
      </c>
      <c r="Q9" s="31">
        <f>Sheet1!F24/Sheet1!F26</f>
        <v>-8.1688311688311686</v>
      </c>
      <c r="R9" s="31">
        <f>ABS(Sheet2!F20/(Sheet1!F26+Sheet2!F30))</f>
        <v>1.3371848739495797</v>
      </c>
      <c r="S9" s="31">
        <f>sheet!F40/Sheet1!F43</f>
        <v>4.5063530683968649</v>
      </c>
      <c r="T9" s="31">
        <f>Sheet2!F20/sheet!F40</f>
        <v>0.15273861659367688</v>
      </c>
      <c r="V9" s="31">
        <f>ABS(Sheet1!F15/sheet!F15)</f>
        <v>4.7179836512261577</v>
      </c>
      <c r="W9" s="31">
        <f>Sheet1!F12/sheet!F14</f>
        <v>20.465589155370179</v>
      </c>
      <c r="X9" s="31">
        <f>Sheet1!F12/sheet!F27</f>
        <v>1.1914344685242519</v>
      </c>
      <c r="Y9" s="31">
        <f>Sheet1!F12/(sheet!F18-sheet!F35)</f>
        <v>11.035423109361824</v>
      </c>
      <c r="AA9" s="17">
        <f>Sheet1!F43</f>
        <v>369.9</v>
      </c>
      <c r="AB9" s="17" t="str">
        <f>Sheet3!F17</f>
        <v>8.3x</v>
      </c>
      <c r="AC9" s="17" t="str">
        <f>Sheet3!F18</f>
        <v>17.0x</v>
      </c>
      <c r="AD9" s="17" t="str">
        <f>Sheet3!F20</f>
        <v>20.2x</v>
      </c>
      <c r="AE9" s="17" t="str">
        <f>Sheet3!F21</f>
        <v>1.6x</v>
      </c>
      <c r="AF9" s="17" t="str">
        <f>Sheet3!F22</f>
        <v>0.9x</v>
      </c>
      <c r="AG9" s="17" t="str">
        <f>Sheet3!F24</f>
        <v>51.0x</v>
      </c>
      <c r="AH9" s="17" t="str">
        <f>Sheet3!F25</f>
        <v>2.0x</v>
      </c>
      <c r="AI9" s="17" t="str">
        <f>Sheet3!F31</f>
        <v/>
      </c>
      <c r="AK9" s="17">
        <f>Sheet3!F29</f>
        <v>5.9</v>
      </c>
      <c r="AL9" s="17">
        <f>Sheet3!F30</f>
        <v>5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1.9647620943659168</v>
      </c>
      <c r="C10" s="34">
        <f>(sheet!G18-sheet!G15)/sheet!G35</f>
        <v>0.87178976707147116</v>
      </c>
      <c r="D10" s="34">
        <f>sheet!G12/sheet!G35</f>
        <v>0.31176587696595659</v>
      </c>
      <c r="E10" s="34">
        <f>Sheet2!G20/sheet!G35</f>
        <v>1.1622536332868802</v>
      </c>
      <c r="F10" s="34">
        <f>sheet!G18/sheet!G35</f>
        <v>1.9647620943659168</v>
      </c>
      <c r="G10" s="29"/>
      <c r="H10" s="35">
        <f>Sheet1!G33/sheet!G51</f>
        <v>8.6798964624676442E-2</v>
      </c>
      <c r="I10" s="35">
        <f>Sheet1!G33/Sheet1!G12</f>
        <v>3.5632482467118469E-2</v>
      </c>
      <c r="J10" s="35">
        <f>Sheet1!G12/sheet!G27</f>
        <v>1.2922706051081749</v>
      </c>
      <c r="K10" s="35">
        <f>Sheet1!G30/sheet!G27</f>
        <v>6.2219645418205127E-2</v>
      </c>
      <c r="L10" s="35">
        <f>Sheet1!G38</f>
        <v>1.1399999999999999</v>
      </c>
      <c r="M10" s="29"/>
      <c r="N10" s="35">
        <f>sheet!G40/sheet!G27</f>
        <v>0.46950047297915837</v>
      </c>
      <c r="O10" s="35">
        <f>sheet!G51/sheet!G27</f>
        <v>0.53049952702084158</v>
      </c>
      <c r="P10" s="35">
        <f>sheet!G40/sheet!G51</f>
        <v>0.8850158182341098</v>
      </c>
      <c r="Q10" s="34">
        <f>Sheet1!G24/Sheet1!G26</f>
        <v>-13.228310502283106</v>
      </c>
      <c r="R10" s="34">
        <f>ABS(Sheet2!G20/(Sheet1!G26+Sheet2!G30))</f>
        <v>4.3389074693422511</v>
      </c>
      <c r="S10" s="34">
        <f>sheet!G40/Sheet1!G43</f>
        <v>2.9429992348890588</v>
      </c>
      <c r="T10" s="34">
        <f>Sheet2!G20/sheet!G40</f>
        <v>0.37943585077343039</v>
      </c>
      <c r="U10" s="12"/>
      <c r="V10" s="34">
        <f>ABS(Sheet1!G15/sheet!G15)</f>
        <v>5.3965391621129326</v>
      </c>
      <c r="W10" s="34">
        <f>Sheet1!G12/sheet!G14</f>
        <v>25.791108404384897</v>
      </c>
      <c r="X10" s="34">
        <f>Sheet1!G12/sheet!G27</f>
        <v>1.2922706051081749</v>
      </c>
      <c r="Y10" s="34">
        <f>Sheet1!G12/(sheet!G18-sheet!G35)</f>
        <v>8.738959966983078</v>
      </c>
      <c r="Z10" s="12"/>
      <c r="AA10" s="36">
        <f>Sheet1!G43</f>
        <v>522.79999999999995</v>
      </c>
      <c r="AB10" s="36" t="str">
        <f>Sheet3!G17</f>
        <v>5.5x</v>
      </c>
      <c r="AC10" s="36" t="str">
        <f>Sheet3!G18</f>
        <v>11.1x</v>
      </c>
      <c r="AD10" s="36" t="str">
        <f>Sheet3!G20</f>
        <v>21.3x</v>
      </c>
      <c r="AE10" s="36" t="str">
        <f>Sheet3!G21</f>
        <v>1.2x</v>
      </c>
      <c r="AF10" s="36" t="str">
        <f>Sheet3!G22</f>
        <v>0.6x</v>
      </c>
      <c r="AG10" s="36" t="str">
        <f>Sheet3!G24</f>
        <v>17.7x</v>
      </c>
      <c r="AH10" s="36" t="str">
        <f>Sheet3!G25</f>
        <v>1.4x</v>
      </c>
      <c r="AI10" s="36" t="str">
        <f>Sheet3!G31</f>
        <v/>
      </c>
      <c r="AK10" s="36">
        <f>Sheet3!G29</f>
        <v>6.9</v>
      </c>
      <c r="AL10" s="36">
        <f>Sheet3!G30</f>
        <v>9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2.3220469411312044</v>
      </c>
      <c r="C11" s="31">
        <f>(sheet!H18-sheet!H15)/sheet!H35</f>
        <v>1.1121585225086572</v>
      </c>
      <c r="D11" s="31">
        <f>sheet!H12/sheet!H35</f>
        <v>0.55444401692958833</v>
      </c>
      <c r="E11" s="31">
        <f>Sheet2!H20/sheet!H35</f>
        <v>1.1737206617929974</v>
      </c>
      <c r="F11" s="31">
        <f>sheet!H18/sheet!H35</f>
        <v>2.3220469411312044</v>
      </c>
      <c r="G11" s="29"/>
      <c r="H11" s="32">
        <f>Sheet1!H33/sheet!H51</f>
        <v>0.17261369315342329</v>
      </c>
      <c r="I11" s="32">
        <f>Sheet1!H33/Sheet1!H12</f>
        <v>7.5690837770911387E-2</v>
      </c>
      <c r="J11" s="32">
        <f>Sheet1!H12/sheet!H27</f>
        <v>1.3081730355760686</v>
      </c>
      <c r="K11" s="32">
        <f>Sheet1!H30/sheet!H27</f>
        <v>0.11283433190952613</v>
      </c>
      <c r="L11" s="32">
        <f>Sheet1!H38</f>
        <v>2.63</v>
      </c>
      <c r="M11" s="29"/>
      <c r="N11" s="32">
        <f>sheet!H40/sheet!H27</f>
        <v>0.42636814494166209</v>
      </c>
      <c r="O11" s="32">
        <f>sheet!H51/sheet!H27</f>
        <v>0.5736318550583378</v>
      </c>
      <c r="P11" s="32">
        <f>sheet!H40/sheet!H51</f>
        <v>0.7432783608195902</v>
      </c>
      <c r="Q11" s="31">
        <f>Sheet1!H24/Sheet1!H26</f>
        <v>-29</v>
      </c>
      <c r="R11" s="31">
        <f>ABS(Sheet2!H20/(Sheet1!H26+Sheet2!H30))</f>
        <v>8.829232995658467</v>
      </c>
      <c r="S11" s="31">
        <f>sheet!H40/Sheet1!H43</f>
        <v>1.8677634057516013</v>
      </c>
      <c r="T11" s="31">
        <f>Sheet2!H20/sheet!H40</f>
        <v>0.41020641430780613</v>
      </c>
      <c r="V11" s="31">
        <f>ABS(Sheet1!H15/sheet!H15)</f>
        <v>4.7064716171092389</v>
      </c>
      <c r="W11" s="31">
        <f>Sheet1!H12/sheet!H14</f>
        <v>23.644041450777202</v>
      </c>
      <c r="X11" s="31">
        <f>Sheet1!H12/sheet!H27</f>
        <v>1.3081730355760686</v>
      </c>
      <c r="Y11" s="31">
        <f>Sheet1!H12/(sheet!H18-sheet!H35)</f>
        <v>6.6404249126891735</v>
      </c>
      <c r="AA11" s="17">
        <f>Sheet1!H43</f>
        <v>796.3</v>
      </c>
      <c r="AB11" s="17" t="str">
        <f>Sheet3!H17</f>
        <v>5.5x</v>
      </c>
      <c r="AC11" s="17" t="str">
        <f>Sheet3!H18</f>
        <v>8.8x</v>
      </c>
      <c r="AD11" s="17" t="str">
        <f>Sheet3!H20</f>
        <v>10.3x</v>
      </c>
      <c r="AE11" s="17" t="str">
        <f>Sheet3!H21</f>
        <v>1.6x</v>
      </c>
      <c r="AF11" s="17" t="str">
        <f>Sheet3!H22</f>
        <v>0.8x</v>
      </c>
      <c r="AG11" s="17" t="str">
        <f>Sheet3!H24</f>
        <v>12.7x</v>
      </c>
      <c r="AH11" s="17" t="str">
        <f>Sheet3!H25</f>
        <v>2.0x</v>
      </c>
      <c r="AI11" s="17" t="str">
        <f>Sheet3!H31</f>
        <v/>
      </c>
      <c r="AK11" s="17">
        <f>Sheet3!H29</f>
        <v>8.4</v>
      </c>
      <c r="AL11" s="17">
        <f>Sheet3!H30</f>
        <v>9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2.6343225302616164</v>
      </c>
      <c r="C12" s="34">
        <f>(sheet!I18-sheet!I15)/sheet!I35</f>
        <v>1.145646231940648</v>
      </c>
      <c r="D12" s="34">
        <f>sheet!I12/sheet!I35</f>
        <v>0.49336196798125725</v>
      </c>
      <c r="E12" s="34">
        <f>Sheet2!I20/sheet!I35</f>
        <v>1.0466614603670441</v>
      </c>
      <c r="F12" s="34">
        <f>sheet!I18/sheet!I35</f>
        <v>2.6343225302616164</v>
      </c>
      <c r="G12" s="29"/>
      <c r="H12" s="35">
        <f>Sheet1!I33/sheet!I51</f>
        <v>0.15167314842514637</v>
      </c>
      <c r="I12" s="35">
        <f>Sheet1!I33/Sheet1!I12</f>
        <v>7.03552454206645E-2</v>
      </c>
      <c r="J12" s="35">
        <f>Sheet1!I12/sheet!I27</f>
        <v>1.3119034615484642</v>
      </c>
      <c r="K12" s="35">
        <f>Sheet1!I30/sheet!I27</f>
        <v>0.11417128293152325</v>
      </c>
      <c r="L12" s="35">
        <f>Sheet1!I38</f>
        <v>2.78</v>
      </c>
      <c r="M12" s="29"/>
      <c r="N12" s="35">
        <f>sheet!I40/sheet!I27</f>
        <v>0.39145925983719543</v>
      </c>
      <c r="O12" s="35">
        <f>sheet!I51/sheet!I27</f>
        <v>0.60854074016280468</v>
      </c>
      <c r="P12" s="35">
        <f>sheet!I40/sheet!I51</f>
        <v>0.64327535364759181</v>
      </c>
      <c r="Q12" s="34">
        <f>Sheet1!I24/Sheet1!I26</f>
        <v>-37.345679012345684</v>
      </c>
      <c r="R12" s="34">
        <f>ABS(Sheet2!I20/(Sheet1!I26+Sheet2!I30))</f>
        <v>32.295180722891573</v>
      </c>
      <c r="S12" s="34">
        <f>sheet!I40/Sheet1!I43</f>
        <v>1.7285254937988059</v>
      </c>
      <c r="T12" s="34">
        <f>Sheet2!I20/sheet!I40</f>
        <v>0.35616529364868454</v>
      </c>
      <c r="U12" s="12"/>
      <c r="V12" s="34">
        <f>ABS(Sheet1!I15/sheet!I15)</f>
        <v>4.2550819672131146</v>
      </c>
      <c r="W12" s="34">
        <f>Sheet1!I12/sheet!I14</f>
        <v>27.701263042284459</v>
      </c>
      <c r="X12" s="34">
        <f>Sheet1!I12/sheet!I27</f>
        <v>1.3119034615484642</v>
      </c>
      <c r="Y12" s="34">
        <f>Sheet1!I12/(sheet!I18-sheet!I35)</f>
        <v>6.0260422888543781</v>
      </c>
      <c r="Z12" s="12"/>
      <c r="AA12" s="36">
        <f>Sheet1!I43</f>
        <v>870.8</v>
      </c>
      <c r="AB12" s="36" t="str">
        <f>Sheet3!I17</f>
        <v>1.9x</v>
      </c>
      <c r="AC12" s="36" t="str">
        <f>Sheet3!I18</f>
        <v>2.5x</v>
      </c>
      <c r="AD12" s="36" t="str">
        <f>Sheet3!I20</f>
        <v>4.1x</v>
      </c>
      <c r="AE12" s="36" t="str">
        <f>Sheet3!I21</f>
        <v>0.8x</v>
      </c>
      <c r="AF12" s="36" t="str">
        <f>Sheet3!I22</f>
        <v>0.4x</v>
      </c>
      <c r="AG12" s="36" t="str">
        <f>Sheet3!I24</f>
        <v>3.9x</v>
      </c>
      <c r="AH12" s="36" t="str">
        <f>Sheet3!I25</f>
        <v>1.0x</v>
      </c>
      <c r="AI12" s="36" t="str">
        <f>Sheet3!I31</f>
        <v/>
      </c>
      <c r="AK12" s="36">
        <f>Sheet3!I29</f>
        <v>9</v>
      </c>
      <c r="AL12" s="36">
        <f>Sheet3!I30</f>
        <v>8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1.4578811369509044</v>
      </c>
      <c r="C13" s="31">
        <f>(sheet!J18-sheet!J15)/sheet!J35</f>
        <v>0.62697674418604654</v>
      </c>
      <c r="D13" s="31">
        <f>sheet!J12/sheet!J35</f>
        <v>6.2118863049095606E-2</v>
      </c>
      <c r="E13" s="31">
        <f>Sheet2!J20/sheet!J35</f>
        <v>0.20744186046511626</v>
      </c>
      <c r="F13" s="31">
        <f>sheet!J18/sheet!J35</f>
        <v>1.4578811369509044</v>
      </c>
      <c r="G13" s="29"/>
      <c r="H13" s="32">
        <f>Sheet1!J33/sheet!J51</f>
        <v>-0.12712069215525157</v>
      </c>
      <c r="I13" s="32">
        <f>Sheet1!J33/Sheet1!J12</f>
        <v>-5.6458364639460745E-2</v>
      </c>
      <c r="J13" s="32">
        <f>Sheet1!J12/sheet!J27</f>
        <v>1.0290037552463001</v>
      </c>
      <c r="K13" s="32">
        <f>Sheet1!J30/sheet!J27</f>
        <v>-5.9575878064943667E-2</v>
      </c>
      <c r="L13" s="32">
        <f>Sheet1!J38</f>
        <v>-2.1</v>
      </c>
      <c r="M13" s="29"/>
      <c r="N13" s="32">
        <f>sheet!J40/sheet!J27</f>
        <v>0.54298652529268832</v>
      </c>
      <c r="O13" s="32">
        <f>sheet!J51/sheet!J27</f>
        <v>0.45701347470731168</v>
      </c>
      <c r="P13" s="32">
        <f>sheet!J40/sheet!J51</f>
        <v>1.1881192904441973</v>
      </c>
      <c r="Q13" s="31">
        <f>Sheet1!J24/Sheet1!J26</f>
        <v>6.6338912133891226</v>
      </c>
      <c r="R13" s="31">
        <f>ABS(Sheet2!J20/(Sheet1!J26+Sheet2!J30))</f>
        <v>3.0547945205479454</v>
      </c>
      <c r="S13" s="31">
        <f>sheet!J40/Sheet1!J43</f>
        <v>36.908408408408413</v>
      </c>
      <c r="T13" s="31">
        <f>Sheet2!J20/sheet!J40</f>
        <v>8.1648427647369917E-2</v>
      </c>
      <c r="V13" s="31">
        <f>ABS(Sheet1!J15/sheet!J15)</f>
        <v>4.5013061326035579</v>
      </c>
      <c r="W13" s="31">
        <f>Sheet1!J12/sheet!J14</f>
        <v>17.937235271467078</v>
      </c>
      <c r="X13" s="31">
        <f>Sheet1!J12/sheet!J27</f>
        <v>1.0290037552463001</v>
      </c>
      <c r="Y13" s="31">
        <f>Sheet1!J12/(sheet!J18-sheet!J35)</f>
        <v>10.515349887133183</v>
      </c>
      <c r="AA13" s="17">
        <f>Sheet1!J43</f>
        <v>66.599999999999994</v>
      </c>
      <c r="AB13" s="17" t="str">
        <f>Sheet3!J17</f>
        <v>91.5x</v>
      </c>
      <c r="AC13" s="17" t="str">
        <f>Sheet3!J18</f>
        <v>-9.9x</v>
      </c>
      <c r="AD13" s="17" t="str">
        <f>Sheet3!J20</f>
        <v>-4.5x</v>
      </c>
      <c r="AE13" s="17" t="str">
        <f>Sheet3!J21</f>
        <v>0.9x</v>
      </c>
      <c r="AF13" s="17" t="str">
        <f>Sheet3!J22</f>
        <v>0.7x</v>
      </c>
      <c r="AG13" s="17" t="str">
        <f>Sheet3!J24</f>
        <v>-5.5x</v>
      </c>
      <c r="AH13" s="17" t="str">
        <f>Sheet3!J25</f>
        <v>0.9x</v>
      </c>
      <c r="AI13" s="17" t="str">
        <f>Sheet3!J31</f>
        <v/>
      </c>
      <c r="AK13" s="17">
        <f>Sheet3!J29</f>
        <v>5</v>
      </c>
      <c r="AL13" s="17">
        <f>Sheet3!J30</f>
        <v>2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2.1136256482791138</v>
      </c>
      <c r="C14" s="34">
        <f>(sheet!K18-sheet!K15)/sheet!K35</f>
        <v>1.1236445073078738</v>
      </c>
      <c r="D14" s="34">
        <f>sheet!K12/sheet!K35</f>
        <v>0.49410655351249411</v>
      </c>
      <c r="E14" s="34">
        <f>Sheet2!K20/sheet!K35</f>
        <v>1.2654408297972655</v>
      </c>
      <c r="F14" s="34">
        <f>sheet!K18/sheet!K35</f>
        <v>2.1136256482791138</v>
      </c>
      <c r="G14" s="29"/>
      <c r="H14" s="35">
        <f>Sheet1!K33/sheet!K51</f>
        <v>0.20670539545126629</v>
      </c>
      <c r="I14" s="35">
        <f>Sheet1!K33/Sheet1!K12</f>
        <v>9.9809328248753298E-2</v>
      </c>
      <c r="J14" s="35">
        <f>Sheet1!K12/sheet!K27</f>
        <v>1.067647979956154</v>
      </c>
      <c r="K14" s="35">
        <f>Sheet1!K30/sheet!K27</f>
        <v>0.10959520826808643</v>
      </c>
      <c r="L14" s="35">
        <f>Sheet1!K38</f>
        <v>4.3499999999999996</v>
      </c>
      <c r="M14" s="29"/>
      <c r="N14" s="35">
        <f>sheet!K40/sheet!K27</f>
        <v>0.48447776385844032</v>
      </c>
      <c r="O14" s="35">
        <f>sheet!K51/sheet!K27</f>
        <v>0.51552223614155956</v>
      </c>
      <c r="P14" s="35">
        <f>sheet!K40/sheet!K51</f>
        <v>0.93978053688726892</v>
      </c>
      <c r="Q14" s="34">
        <f>Sheet1!K24/Sheet1!K26</f>
        <v>-26.090592334494772</v>
      </c>
      <c r="R14" s="34">
        <f>ABS(Sheet2!K20/(Sheet1!K26+Sheet2!K30))</f>
        <v>17.571194762684126</v>
      </c>
      <c r="S14" s="34">
        <f>sheet!K40/Sheet1!K43</f>
        <v>2.2684446888461185</v>
      </c>
      <c r="T14" s="34">
        <f>Sheet2!K20/sheet!K40</f>
        <v>0.43376025211102581</v>
      </c>
      <c r="U14" s="12"/>
      <c r="V14" s="34">
        <f>ABS(Sheet1!K15/sheet!K15)</f>
        <v>4.2133587331825222</v>
      </c>
      <c r="W14" s="34">
        <f>Sheet1!K12/sheet!K14</f>
        <v>15.176405119643851</v>
      </c>
      <c r="X14" s="34">
        <f>Sheet1!K12/sheet!K27</f>
        <v>1.067647979956154</v>
      </c>
      <c r="Y14" s="34">
        <f>Sheet1!K12/(sheet!K18-sheet!K35)</f>
        <v>5.7730736663844189</v>
      </c>
      <c r="Z14" s="12"/>
      <c r="AA14" s="36" t="str">
        <f>Sheet1!K43</f>
        <v>1,091.1</v>
      </c>
      <c r="AB14" s="36" t="str">
        <f>Sheet3!K17</f>
        <v>6.4x</v>
      </c>
      <c r="AC14" s="36" t="str">
        <f>Sheet3!K18</f>
        <v>15.7x</v>
      </c>
      <c r="AD14" s="36" t="str">
        <f>Sheet3!K20</f>
        <v>6.5x</v>
      </c>
      <c r="AE14" s="36" t="str">
        <f>Sheet3!K21</f>
        <v>1.3x</v>
      </c>
      <c r="AF14" s="36" t="str">
        <f>Sheet3!K22</f>
        <v>0.8x</v>
      </c>
      <c r="AG14" s="36" t="str">
        <f>Sheet3!K24</f>
        <v>17.0x</v>
      </c>
      <c r="AH14" s="36" t="str">
        <f>Sheet3!K25</f>
        <v>1.5x</v>
      </c>
      <c r="AI14" s="36" t="str">
        <f>Sheet3!K31</f>
        <v/>
      </c>
      <c r="AK14" s="36">
        <f>Sheet3!K29</f>
        <v>8</v>
      </c>
      <c r="AL14" s="36">
        <f>Sheet3!K30</f>
        <v>8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2.9247411242603554</v>
      </c>
      <c r="C15" s="31">
        <f>(sheet!L18-sheet!L15)/sheet!L35</f>
        <v>1.8394970414201186</v>
      </c>
      <c r="D15" s="31">
        <f>sheet!L12/sheet!L35</f>
        <v>1.2525887573964498</v>
      </c>
      <c r="E15" s="31">
        <f>Sheet2!L20/sheet!L35</f>
        <v>1.7704326923076925</v>
      </c>
      <c r="F15" s="31">
        <f>sheet!L18/sheet!L35</f>
        <v>2.9247411242603554</v>
      </c>
      <c r="G15" s="29"/>
      <c r="H15" s="32">
        <f>Sheet1!L33/sheet!L51</f>
        <v>0.33463869696440596</v>
      </c>
      <c r="I15" s="32">
        <f>Sheet1!L33/Sheet1!L12</f>
        <v>0.17457611680047885</v>
      </c>
      <c r="J15" s="32">
        <f>Sheet1!L12/sheet!L27</f>
        <v>1.2447399536759585</v>
      </c>
      <c r="K15" s="32">
        <f>Sheet1!L30/sheet!L27</f>
        <v>0.23628500623592869</v>
      </c>
      <c r="L15" s="32">
        <f>Sheet1!L38</f>
        <v>10.74</v>
      </c>
      <c r="M15" s="29"/>
      <c r="N15" s="32">
        <f>sheet!L40/sheet!L27</f>
        <v>0.35063736050146588</v>
      </c>
      <c r="O15" s="32">
        <f>sheet!L51/sheet!L27</f>
        <v>0.64936263949853412</v>
      </c>
      <c r="P15" s="32">
        <f>sheet!L40/sheet!L51</f>
        <v>0.53997156469032959</v>
      </c>
      <c r="Q15" s="31">
        <f>Sheet1!L24/Sheet1!L26</f>
        <v>-107.56179775280899</v>
      </c>
      <c r="R15" s="31">
        <f>ABS(Sheet2!L20/(Sheet1!L26+Sheet2!L30))</f>
        <v>4.110109465550547</v>
      </c>
      <c r="S15" s="31">
        <f>sheet!L40/Sheet1!L43</f>
        <v>0.85521273653853747</v>
      </c>
      <c r="T15" s="31">
        <f>Sheet2!L20/sheet!L40</f>
        <v>0.88456208425720617</v>
      </c>
      <c r="V15" s="31">
        <f>ABS(Sheet1!L15/sheet!L15)</f>
        <v>3.5553757028454593</v>
      </c>
      <c r="W15" s="31">
        <f>Sheet1!L12/sheet!L14</f>
        <v>17.855250929368029</v>
      </c>
      <c r="X15" s="31">
        <f>Sheet1!L12/sheet!L27</f>
        <v>1.2447399536759585</v>
      </c>
      <c r="Y15" s="31">
        <f>Sheet1!L12/(sheet!L18-sheet!L35)</f>
        <v>3.6914689211259484</v>
      </c>
      <c r="AA15" s="17" t="str">
        <f>Sheet1!L43</f>
        <v>2,531.3</v>
      </c>
      <c r="AB15" s="17" t="str">
        <f>Sheet3!L17</f>
        <v>1.2x</v>
      </c>
      <c r="AC15" s="17" t="str">
        <f>Sheet3!L18</f>
        <v>1.4x</v>
      </c>
      <c r="AD15" s="17" t="str">
        <f>Sheet3!L20</f>
        <v>1.9x</v>
      </c>
      <c r="AE15" s="17" t="str">
        <f>Sheet3!L21</f>
        <v>0.8x</v>
      </c>
      <c r="AF15" s="17" t="str">
        <f>Sheet3!L22</f>
        <v>0.4x</v>
      </c>
      <c r="AG15" s="17" t="str">
        <f>Sheet3!L24</f>
        <v>2.3x</v>
      </c>
      <c r="AH15" s="17" t="str">
        <f>Sheet3!L25</f>
        <v>1.1x</v>
      </c>
      <c r="AI15" s="17" t="str">
        <f>Sheet3!L31</f>
        <v/>
      </c>
      <c r="AK15" s="17">
        <f>Sheet3!L29</f>
        <v>12.1</v>
      </c>
      <c r="AL15" s="17">
        <f>Sheet3!L30</f>
        <v>9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3.4686509732910817</v>
      </c>
      <c r="C16" s="34">
        <f>(sheet!M18-sheet!M15)/sheet!M35</f>
        <v>2.1324128564961522</v>
      </c>
      <c r="D16" s="34">
        <f>sheet!M12/sheet!M35</f>
        <v>1.4358306926210955</v>
      </c>
      <c r="E16" s="34">
        <f>Sheet2!M20/sheet!M35</f>
        <v>1.2596197374377547</v>
      </c>
      <c r="F16" s="34">
        <f>sheet!M18/sheet!M35</f>
        <v>3.4686509732910817</v>
      </c>
      <c r="G16" s="29"/>
      <c r="H16" s="35">
        <f>Sheet1!M33/sheet!M51</f>
        <v>0.16530192323843115</v>
      </c>
      <c r="I16" s="35">
        <f>Sheet1!M33/Sheet1!M12</f>
        <v>0.10600939852155061</v>
      </c>
      <c r="J16" s="35">
        <f>Sheet1!M12/sheet!M27</f>
        <v>1.1020150759734093</v>
      </c>
      <c r="K16" s="35">
        <f>Sheet1!M30/sheet!M27</f>
        <v>0.12777481006647673</v>
      </c>
      <c r="L16" s="35">
        <f>Sheet1!M38</f>
        <v>6.39</v>
      </c>
      <c r="M16" s="29"/>
      <c r="N16" s="35">
        <f>sheet!M40/sheet!M27</f>
        <v>0.29326923076923078</v>
      </c>
      <c r="O16" s="35">
        <f>sheet!M51/sheet!M27</f>
        <v>0.70673076923076927</v>
      </c>
      <c r="P16" s="35">
        <f>sheet!M40/sheet!M51</f>
        <v>0.41496598639455784</v>
      </c>
      <c r="Q16" s="34">
        <f>Sheet1!M24/Sheet1!M26</f>
        <v>155.12676056338032</v>
      </c>
      <c r="R16" s="34">
        <f>ABS(Sheet2!M20/(Sheet1!M26+Sheet2!M30))</f>
        <v>55.09900990099009</v>
      </c>
      <c r="S16" s="34">
        <f>sheet!M40/Sheet1!M43</f>
        <v>1.242940695553739</v>
      </c>
      <c r="T16" s="34">
        <f>Sheet2!M20/sheet!M40</f>
        <v>0.56314511232544018</v>
      </c>
      <c r="U16" s="12"/>
      <c r="V16" s="34">
        <f>ABS(Sheet1!M15/sheet!M15)</f>
        <v>4.0611501651562634</v>
      </c>
      <c r="W16" s="34">
        <f>Sheet1!M12/sheet!M14</f>
        <v>22.103273809523809</v>
      </c>
      <c r="X16" s="34">
        <f>Sheet1!M12/sheet!M27</f>
        <v>1.1020150759734093</v>
      </c>
      <c r="Y16" s="34">
        <f>Sheet1!M12/(sheet!M18-sheet!M35)</f>
        <v>3.4047127859533304</v>
      </c>
      <c r="Z16" s="12"/>
      <c r="AA16" s="36" t="str">
        <f>Sheet1!M43</f>
        <v>1,590.1</v>
      </c>
      <c r="AB16" s="36" t="str">
        <f>Sheet3!M17</f>
        <v>1.5x</v>
      </c>
      <c r="AC16" s="36" t="str">
        <f>Sheet3!M18</f>
        <v>1.9x</v>
      </c>
      <c r="AD16" s="36" t="str">
        <f>Sheet3!M20</f>
        <v>5.5x</v>
      </c>
      <c r="AE16" s="36" t="str">
        <f>Sheet3!M21</f>
        <v>0.5x</v>
      </c>
      <c r="AF16" s="36" t="str">
        <f>Sheet3!M22</f>
        <v>0.3x</v>
      </c>
      <c r="AG16" s="36" t="str">
        <f>Sheet3!M24</f>
        <v>3.4x</v>
      </c>
      <c r="AH16" s="36" t="str">
        <f>Sheet3!M25</f>
        <v>0.6x</v>
      </c>
      <c r="AI16" s="36" t="str">
        <f>Sheet3!M31</f>
        <v/>
      </c>
      <c r="AK16" s="36">
        <f>Sheet3!M29</f>
        <v>11.5</v>
      </c>
      <c r="AL16" s="36">
        <f>Sheet3!M30</f>
        <v>4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2023-04-20T21:00:12Z</dcterms:created>
  <dcterms:modified xsi:type="dcterms:W3CDTF">2023-05-07T01:39:57Z</dcterms:modified>
  <cp:category/>
  <dc:identifier/>
  <cp:version/>
</cp:coreProperties>
</file>