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8" documentId="8_{2AD76D41-795E-4F27-9216-66B987B8E3EC}" xr6:coauthVersionLast="47" xr6:coauthVersionMax="47" xr10:uidLastSave="{06D842C2-F6C5-4111-B0E2-D119F02E8574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<sst xmlns="http://schemas.openxmlformats.org/spreadsheetml/2006/main" count="718" uniqueCount="425">
  <si>
    <t>CCL Industries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</si>
  <si>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</si>
  <si>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</si>
  <si>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</si>
  <si>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</si>
  <si>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</si>
  <si>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</si>
  <si>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</si>
  <si>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</si>
  <si>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</si>
  <si>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</si>
  <si>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</si>
  <si>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</si>
  <si>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</si>
  <si>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</si>
  <si>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</si>
  <si>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</si>
  <si>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</si>
  <si>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</si>
  <si>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</si>
  <si>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</si>
  <si>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</si>
  <si>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</si>
  <si>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</si>
  <si>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</si>
  <si>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</si>
  <si>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</si>
  <si>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</si>
  <si>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</si>
  <si>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</si>
  <si>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</si>
  <si>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</si>
  <si>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</si>
  <si>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1,229.864</t>
  </si>
  <si>
    <t>1,660.9</t>
  </si>
  <si>
    <t>1,851.6</t>
  </si>
  <si>
    <t>2,125.2</t>
  </si>
  <si>
    <t>2,105</t>
  </si>
  <si>
    <t>2,224.7</t>
  </si>
  <si>
    <t>2,447.6</t>
  </si>
  <si>
    <t>2,819.7</t>
  </si>
  <si>
    <t>Property Plant And Equipment, Net</t>
  </si>
  <si>
    <t>1,085.506</t>
  </si>
  <si>
    <t>1,216.9</t>
  </si>
  <si>
    <t>1,514.7</t>
  </si>
  <si>
    <t>1,797.5</t>
  </si>
  <si>
    <t>1,964.7</t>
  </si>
  <si>
    <t>2,041.1</t>
  </si>
  <si>
    <t>2,055.8</t>
  </si>
  <si>
    <t>2,392.5</t>
  </si>
  <si>
    <t>Real Estate Owned</t>
  </si>
  <si>
    <t>Capitalized / Purchased Software</t>
  </si>
  <si>
    <t>Long-term Investments</t>
  </si>
  <si>
    <t>Goodwill</t>
  </si>
  <si>
    <t>1,131.8</t>
  </si>
  <si>
    <t>1,580.7</t>
  </si>
  <si>
    <t>1,830.3</t>
  </si>
  <si>
    <t>1,794.4</t>
  </si>
  <si>
    <t>1,918.5</t>
  </si>
  <si>
    <t>1,975.1</t>
  </si>
  <si>
    <t>2,193.5</t>
  </si>
  <si>
    <t>Other Intangibles</t>
  </si>
  <si>
    <t>1,082.7</t>
  </si>
  <si>
    <t>1,138.9</t>
  </si>
  <si>
    <t>1,028.7</t>
  </si>
  <si>
    <t>1,007.6</t>
  </si>
  <si>
    <t>1,018.3</t>
  </si>
  <si>
    <t>Other Long-term Assets</t>
  </si>
  <si>
    <t>Total Assets</t>
  </si>
  <si>
    <t>2,401.648</t>
  </si>
  <si>
    <t>2,618.375</t>
  </si>
  <si>
    <t>3,582.305</t>
  </si>
  <si>
    <t>4,678.8</t>
  </si>
  <si>
    <t>6,144</t>
  </si>
  <si>
    <t>7,027.6</t>
  </si>
  <si>
    <t>7,038</t>
  </si>
  <si>
    <t>7,336.7</t>
  </si>
  <si>
    <t>7,627.8</t>
  </si>
  <si>
    <t>8,664.4</t>
  </si>
  <si>
    <t>Accounts Payable</t>
  </si>
  <si>
    <t>1,295.7</t>
  </si>
  <si>
    <t>1,366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</si>
  <si>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</si>
  <si>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</si>
  <si>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</si>
  <si>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</si>
  <si>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</si>
  <si>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</si>
  <si>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1,299.7</t>
  </si>
  <si>
    <t>1,346.9</t>
  </si>
  <si>
    <t>1,148</t>
  </si>
  <si>
    <t>1,262</t>
  </si>
  <si>
    <t>1,418</t>
  </si>
  <si>
    <t>1,501.4</t>
  </si>
  <si>
    <t>Long-term Debt</t>
  </si>
  <si>
    <t>1,594</t>
  </si>
  <si>
    <t>2,147.5</t>
  </si>
  <si>
    <t>2,459.4</t>
  </si>
  <si>
    <t>2,234.8</t>
  </si>
  <si>
    <t>1,889.4</t>
  </si>
  <si>
    <t>1,691.4</t>
  </si>
  <si>
    <t>2,175.6</t>
  </si>
  <si>
    <t>Capital Leases</t>
  </si>
  <si>
    <t>Other Non-current Liabilities</t>
  </si>
  <si>
    <t>Total Liabilities</t>
  </si>
  <si>
    <t>1,383.513</t>
  </si>
  <si>
    <t>1,402.156</t>
  </si>
  <si>
    <t>1,960.427</t>
  </si>
  <si>
    <t>2,903.6</t>
  </si>
  <si>
    <t>3,986.1</t>
  </si>
  <si>
    <t>4,354.5</t>
  </si>
  <si>
    <t>4,140.3</t>
  </si>
  <si>
    <t>4,054.5</t>
  </si>
  <si>
    <t>3,880.8</t>
  </si>
  <si>
    <t>4,399.2</t>
  </si>
  <si>
    <t>Common Stock</t>
  </si>
  <si>
    <t>Additional Paid In Capital</t>
  </si>
  <si>
    <t>Retained Earnings</t>
  </si>
  <si>
    <t>1,182.686</t>
  </si>
  <si>
    <t>1,450.5</t>
  </si>
  <si>
    <t>1,853.4</t>
  </si>
  <si>
    <t>2,238.9</t>
  </si>
  <si>
    <t>2,540</t>
  </si>
  <si>
    <t>2,937.5</t>
  </si>
  <si>
    <t>3,422.7</t>
  </si>
  <si>
    <t>3,730.2</t>
  </si>
  <si>
    <t>Treasury Stock</t>
  </si>
  <si>
    <t>Other Common Equity Adj</t>
  </si>
  <si>
    <t>Common Equity</t>
  </si>
  <si>
    <t>1,018.135</t>
  </si>
  <si>
    <t>1,216.219</t>
  </si>
  <si>
    <t>1,621.878</t>
  </si>
  <si>
    <t>1,775.2</t>
  </si>
  <si>
    <t>2,157.9</t>
  </si>
  <si>
    <t>2,673.1</t>
  </si>
  <si>
    <t>2,897.7</t>
  </si>
  <si>
    <t>3,282.2</t>
  </si>
  <si>
    <t>3,747</t>
  </si>
  <si>
    <t>4,265.2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</si>
  <si>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</si>
  <si>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</si>
  <si>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</si>
  <si>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</si>
  <si>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</si>
  <si>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</si>
  <si>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</si>
  <si>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1,005.519</t>
  </si>
  <si>
    <t>1,601.3</t>
  </si>
  <si>
    <t>2,382.1</t>
  </si>
  <si>
    <t>2,532.2</t>
  </si>
  <si>
    <t>2,419.8</t>
  </si>
  <si>
    <t>2,094.6</t>
  </si>
  <si>
    <t>1,851.3</t>
  </si>
  <si>
    <t>2,361.8</t>
  </si>
  <si>
    <t>Income Statement</t>
  </si>
  <si>
    <t>Revenue</t>
  </si>
  <si>
    <t>1,889.426</t>
  </si>
  <si>
    <t>2,585.637</t>
  </si>
  <si>
    <t>3,039.112</t>
  </si>
  <si>
    <t>3,974.7</t>
  </si>
  <si>
    <t>4,755.7</t>
  </si>
  <si>
    <t>5,161.5</t>
  </si>
  <si>
    <t>5,321.3</t>
  </si>
  <si>
    <t>5,242.3</t>
  </si>
  <si>
    <t>5,732.8</t>
  </si>
  <si>
    <t>6,382.2</t>
  </si>
  <si>
    <t>Revenue Growth (YoY)</t>
  </si>
  <si>
    <t>44.4%</t>
  </si>
  <si>
    <t>36.8%</t>
  </si>
  <si>
    <t>17.5%</t>
  </si>
  <si>
    <t>30.8%</t>
  </si>
  <si>
    <t>19.6%</t>
  </si>
  <si>
    <t>8.5%</t>
  </si>
  <si>
    <t>3.1%</t>
  </si>
  <si>
    <t>-1.5%</t>
  </si>
  <si>
    <t>9.4%</t>
  </si>
  <si>
    <t>11.3%</t>
  </si>
  <si>
    <t>Cost of Revenues</t>
  </si>
  <si>
    <t>-1,413.991</t>
  </si>
  <si>
    <t>-1,891.506</t>
  </si>
  <si>
    <t>-2,179.694</t>
  </si>
  <si>
    <t>-2,806.8</t>
  </si>
  <si>
    <t>-3,304.2</t>
  </si>
  <si>
    <t>-3,658.4</t>
  </si>
  <si>
    <t>-3,809.1</t>
  </si>
  <si>
    <t>-3,740.1</t>
  </si>
  <si>
    <t>-4,140.7</t>
  </si>
  <si>
    <t>-4,667</t>
  </si>
  <si>
    <t>Gross Profit</t>
  </si>
  <si>
    <t>1,167.9</t>
  </si>
  <si>
    <t>1,451.5</t>
  </si>
  <si>
    <t>1,503.1</t>
  </si>
  <si>
    <t>1,512.2</t>
  </si>
  <si>
    <t>1,502.2</t>
  </si>
  <si>
    <t>1,592.1</t>
  </si>
  <si>
    <t>1,715.2</t>
  </si>
  <si>
    <t>Gross Profit Margin</t>
  </si>
  <si>
    <t>25.2%</t>
  </si>
  <si>
    <t>26.8%</t>
  </si>
  <si>
    <t>28.3%</t>
  </si>
  <si>
    <t>29.4%</t>
  </si>
  <si>
    <t>30.5%</t>
  </si>
  <si>
    <t>29.1%</t>
  </si>
  <si>
    <t>28.4%</t>
  </si>
  <si>
    <t>28.7%</t>
  </si>
  <si>
    <t>27.8%</t>
  </si>
  <si>
    <t>26.9%</t>
  </si>
  <si>
    <t>R&amp;D Expenses</t>
  </si>
  <si>
    <t>Selling, 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</si>
  <si>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</si>
  <si>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</si>
  <si>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</si>
  <si>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</si>
  <si>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</si>
  <si>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</si>
  <si>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</si>
  <si>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</si>
  <si>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</si>
  <si>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</si>
  <si>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</si>
  <si>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</si>
  <si>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</si>
  <si>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</si>
  <si>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</si>
  <si>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</si>
  <si>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</si>
  <si>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1,019.4</t>
  </si>
  <si>
    <t>1,075.6</t>
  </si>
  <si>
    <t>1,127.9</t>
  </si>
  <si>
    <t>1,179.4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</si>
  <si>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</si>
  <si>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</si>
  <si>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</si>
  <si>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</si>
  <si>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</si>
  <si>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</si>
  <si>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</si>
  <si>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</si>
  <si>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</si>
  <si>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</si>
  <si>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</si>
  <si>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</si>
  <si>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</si>
  <si>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</si>
  <si>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</si>
  <si>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-1,188.1</t>
  </si>
  <si>
    <t>Other Investing Activities</t>
  </si>
  <si>
    <t>Cash from Investing</t>
  </si>
  <si>
    <t>-1,464.3</t>
  </si>
  <si>
    <t>Dividends Paid (Ex Special Dividends)</t>
  </si>
  <si>
    <t>Special Dividend Paid</t>
  </si>
  <si>
    <t>Long-Term Debt Issued</t>
  </si>
  <si>
    <t>1,186.6</t>
  </si>
  <si>
    <t>1,010.7</t>
  </si>
  <si>
    <t>Long-Term Debt Repaid</t>
  </si>
  <si>
    <t>-1,274.7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</si>
  <si>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</si>
  <si>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</si>
  <si>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</si>
  <si>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</si>
  <si>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</si>
  <si>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</si>
  <si>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</si>
  <si>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</si>
  <si>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</si>
  <si>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</si>
  <si>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</si>
  <si>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</si>
  <si>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2,724.932</t>
  </si>
  <si>
    <t>4,324.696</t>
  </si>
  <si>
    <t>7,788.934</t>
  </si>
  <si>
    <t>9,104.887</t>
  </si>
  <si>
    <t>10,185.463</t>
  </si>
  <si>
    <t>8,825.365</t>
  </si>
  <si>
    <t>9,873.208</t>
  </si>
  <si>
    <t>10,357.409</t>
  </si>
  <si>
    <t>12,203.566</t>
  </si>
  <si>
    <t>10,254.068</t>
  </si>
  <si>
    <t>Total Enterprise Value (TEV)</t>
  </si>
  <si>
    <t>3,270.356</t>
  </si>
  <si>
    <t>4,815.509</t>
  </si>
  <si>
    <t>8,196.729</t>
  </si>
  <si>
    <t>10,292.474</t>
  </si>
  <si>
    <t>12,141.963</t>
  </si>
  <si>
    <t>10,912.765</t>
  </si>
  <si>
    <t>11,845.408</t>
  </si>
  <si>
    <t>12,067.009</t>
  </si>
  <si>
    <t>13,450.466</t>
  </si>
  <si>
    <t>12,032.268</t>
  </si>
  <si>
    <t>Enterprise Value (EV)</t>
  </si>
  <si>
    <t>13,027.22</t>
  </si>
  <si>
    <t>EV/EBITDA</t>
  </si>
  <si>
    <t>10.9x</t>
  </si>
  <si>
    <t>10.3x</t>
  </si>
  <si>
    <t>14.5x</t>
  </si>
  <si>
    <t>13.9x</t>
  </si>
  <si>
    <t>14.0x</t>
  </si>
  <si>
    <t>11.6x</t>
  </si>
  <si>
    <t>11.9x</t>
  </si>
  <si>
    <t>11.0x</t>
  </si>
  <si>
    <t>EV / EBIT</t>
  </si>
  <si>
    <t>17.4x</t>
  </si>
  <si>
    <t>14.9x</t>
  </si>
  <si>
    <t>20.0x</t>
  </si>
  <si>
    <t>18.8x</t>
  </si>
  <si>
    <t>19.5x</t>
  </si>
  <si>
    <t>15.0x</t>
  </si>
  <si>
    <t>16.2x</t>
  </si>
  <si>
    <t>15.2x</t>
  </si>
  <si>
    <t>EV / LTM EBITDA - CAPEX</t>
  </si>
  <si>
    <t>17.3x</t>
  </si>
  <si>
    <t>14.8x</t>
  </si>
  <si>
    <t>20.8x</t>
  </si>
  <si>
    <t>20.6x</t>
  </si>
  <si>
    <t>20.3x</t>
  </si>
  <si>
    <t>17.9x</t>
  </si>
  <si>
    <t>15.5x</t>
  </si>
  <si>
    <t>15.8x</t>
  </si>
  <si>
    <t>17.8x</t>
  </si>
  <si>
    <t>EV / Free Cash Flow</t>
  </si>
  <si>
    <t>34.7x</t>
  </si>
  <si>
    <t>18.3x</t>
  </si>
  <si>
    <t>28.8x</t>
  </si>
  <si>
    <t>48.9x</t>
  </si>
  <si>
    <t>32.0x</t>
  </si>
  <si>
    <t>24.0x</t>
  </si>
  <si>
    <t>27.1x</t>
  </si>
  <si>
    <t>20.4x</t>
  </si>
  <si>
    <t>23.8x</t>
  </si>
  <si>
    <t>27.3x</t>
  </si>
  <si>
    <t>EV / Invested Capital</t>
  </si>
  <si>
    <t>1.8x</t>
  </si>
  <si>
    <t>2.5x</t>
  </si>
  <si>
    <t>3.7x</t>
  </si>
  <si>
    <t>3.0x</t>
  </si>
  <si>
    <t>2.7x</t>
  </si>
  <si>
    <t>2.2x</t>
  </si>
  <si>
    <t>2.1x</t>
  </si>
  <si>
    <t>2.4x</t>
  </si>
  <si>
    <t>2.0x</t>
  </si>
  <si>
    <t>EV / Revenue</t>
  </si>
  <si>
    <t>1.9x</t>
  </si>
  <si>
    <t>2.8x</t>
  </si>
  <si>
    <t>2.3x</t>
  </si>
  <si>
    <t>P/E Ratio</t>
  </si>
  <si>
    <t>26.2x</t>
  </si>
  <si>
    <t>22.7x</t>
  </si>
  <si>
    <t>29.0x</t>
  </si>
  <si>
    <t>28.4x</t>
  </si>
  <si>
    <t>25.3x</t>
  </si>
  <si>
    <t>16.9x</t>
  </si>
  <si>
    <t>21.2x</t>
  </si>
  <si>
    <t>18.5x</t>
  </si>
  <si>
    <t>Price/Book</t>
  </si>
  <si>
    <t>3.6x</t>
  </si>
  <si>
    <t>5.2x</t>
  </si>
  <si>
    <t>5.1x</t>
  </si>
  <si>
    <t>3.5x</t>
  </si>
  <si>
    <t>3.3x</t>
  </si>
  <si>
    <t>Price / Operating Cash Flow</t>
  </si>
  <si>
    <t>9.2x</t>
  </si>
  <si>
    <t>11.8x</t>
  </si>
  <si>
    <t>12.1x</t>
  </si>
  <si>
    <t>12.2x</t>
  </si>
  <si>
    <t>14.1x</t>
  </si>
  <si>
    <t>Price / LTM Sales</t>
  </si>
  <si>
    <t>1.7x</t>
  </si>
  <si>
    <t>Altman Z-Score</t>
  </si>
  <si>
    <t>Piotroski Score</t>
  </si>
  <si>
    <t>Dividend Per Share</t>
  </si>
  <si>
    <t>Dividend Yield</t>
  </si>
  <si>
    <t>0.6%</t>
  </si>
  <si>
    <t>1.0%</t>
  </si>
  <si>
    <t>0.7%</t>
  </si>
  <si>
    <t>0.8%</t>
  </si>
  <si>
    <t>1.1%</t>
  </si>
  <si>
    <t>1.3%</t>
  </si>
  <si>
    <t>1.7%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</si>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</sst>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E949A8D9-F45E-A536-1767-6230599444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N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209.095</v>
      </c>
      <c r="E12" s="3">
        <v>221.87299999999999</v>
      </c>
      <c r="F12" s="3">
        <v>405.69200000000001</v>
      </c>
      <c r="G12" s="3">
        <v>585.1</v>
      </c>
      <c r="H12" s="3">
        <v>557.5</v>
      </c>
      <c r="I12" s="3">
        <v>589.1</v>
      </c>
      <c r="J12" s="3">
        <v>703.6</v>
      </c>
      <c r="K12" s="3">
        <v>703.7</v>
      </c>
      <c r="L12" s="3">
        <v>602.1</v>
      </c>
      <c r="M12" s="3">
        <v>839.5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347.63400000000001</v>
      </c>
      <c r="E14" s="3">
        <v>364.19499999999999</v>
      </c>
      <c r="F14" s="3">
        <v>494.08</v>
      </c>
      <c r="G14" s="3">
        <v>630.5</v>
      </c>
      <c r="H14" s="3">
        <v>754.8</v>
      </c>
      <c r="I14" s="3">
        <v>847.3</v>
      </c>
      <c r="J14" s="3">
        <v>752.3</v>
      </c>
      <c r="K14" s="3">
        <v>809.9</v>
      </c>
      <c r="L14" s="3">
        <v>948.4</v>
      </c>
      <c r="M14" s="3">
        <v>974.4</v>
      </c>
    </row>
    <row r="15" spans="3:13" ht="12.75" x14ac:dyDescent="0.2">
      <c r="C15" s="3" t="s">
        <v>29</v>
      </c>
      <c r="D15" s="3">
        <v>181.64400000000001</v>
      </c>
      <c r="E15" s="3">
        <v>192.286</v>
      </c>
      <c r="F15" s="3">
        <v>260.60000000000002</v>
      </c>
      <c r="G15" s="3">
        <v>351.5</v>
      </c>
      <c r="H15" s="3">
        <v>425.1</v>
      </c>
      <c r="I15" s="3">
        <v>524.6</v>
      </c>
      <c r="J15" s="3">
        <v>481.6</v>
      </c>
      <c r="K15" s="3">
        <v>533.5</v>
      </c>
      <c r="L15" s="3">
        <v>677.3</v>
      </c>
      <c r="M15" s="3">
        <v>785.1</v>
      </c>
    </row>
    <row r="16" spans="3:13" ht="12.75" x14ac:dyDescent="0.2">
      <c r="C16" s="3" t="s">
        <v>30</v>
      </c>
      <c r="D16" s="3">
        <v>13.458</v>
      </c>
      <c r="E16" s="3">
        <v>14.949</v>
      </c>
      <c r="F16" s="3">
        <v>20.562000000000001</v>
      </c>
      <c r="G16" s="3">
        <v>25.8</v>
      </c>
      <c r="H16" s="3">
        <v>33.6</v>
      </c>
      <c r="I16" s="3">
        <v>34.799999999999997</v>
      </c>
      <c r="J16" s="3">
        <v>36.6</v>
      </c>
      <c r="K16" s="3">
        <v>35.299999999999997</v>
      </c>
      <c r="L16" s="3">
        <v>46.5</v>
      </c>
      <c r="M16" s="3">
        <v>50</v>
      </c>
    </row>
    <row r="17" spans="3:13" ht="12.75" x14ac:dyDescent="0.2">
      <c r="C17" s="3" t="s">
        <v>31</v>
      </c>
      <c r="D17" s="3">
        <v>18.361999999999998</v>
      </c>
      <c r="E17" s="3">
        <v>28.58</v>
      </c>
      <c r="F17" s="3">
        <v>48.93</v>
      </c>
      <c r="G17" s="3">
        <v>68</v>
      </c>
      <c r="H17" s="3">
        <v>80.599999999999994</v>
      </c>
      <c r="I17" s="3">
        <v>129.4</v>
      </c>
      <c r="J17" s="3">
        <v>130.9</v>
      </c>
      <c r="K17" s="3">
        <v>142.30000000000001</v>
      </c>
      <c r="L17" s="3">
        <v>173.3</v>
      </c>
      <c r="M17" s="3">
        <v>170.7</v>
      </c>
    </row>
    <row r="18" spans="3:13" ht="12.75" x14ac:dyDescent="0.2">
      <c r="C18" s="3" t="s">
        <v>32</v>
      </c>
      <c r="D18" s="3">
        <v>770.19299999999998</v>
      </c>
      <c r="E18" s="3">
        <v>821.88300000000004</v>
      </c>
      <c r="F18" s="3" t="s">
        <v>33</v>
      </c>
      <c r="G18" s="3" t="s">
        <v>34</v>
      </c>
      <c r="H18" s="3" t="s">
        <v>35</v>
      </c>
      <c r="I18" s="3" t="s">
        <v>36</v>
      </c>
      <c r="J18" s="3" t="s">
        <v>37</v>
      </c>
      <c r="K18" s="3" t="s">
        <v>38</v>
      </c>
      <c r="L18" s="3" t="s">
        <v>39</v>
      </c>
      <c r="M18" s="3" t="s">
        <v>40</v>
      </c>
    </row>
    <row r="19" spans="3:13" ht="12.75" x14ac:dyDescent="0.2"/>
    <row r="20" spans="3:13" ht="12.75" x14ac:dyDescent="0.2">
      <c r="C20" s="3" t="s">
        <v>41</v>
      </c>
      <c r="D20" s="3">
        <v>856.00099999999998</v>
      </c>
      <c r="E20" s="3">
        <v>925.51199999999994</v>
      </c>
      <c r="F20" s="3" t="s">
        <v>42</v>
      </c>
      <c r="G20" s="3" t="s">
        <v>43</v>
      </c>
      <c r="H20" s="3" t="s">
        <v>44</v>
      </c>
      <c r="I20" s="3" t="s">
        <v>45</v>
      </c>
      <c r="J20" s="3" t="s">
        <v>46</v>
      </c>
      <c r="K20" s="3" t="s">
        <v>47</v>
      </c>
      <c r="L20" s="3" t="s">
        <v>48</v>
      </c>
      <c r="M20" s="3" t="s">
        <v>49</v>
      </c>
    </row>
    <row r="21" spans="3:13" ht="12.75" x14ac:dyDescent="0.2">
      <c r="C21" s="3" t="s">
        <v>50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51</v>
      </c>
      <c r="D22" s="3">
        <v>0.27800000000000002</v>
      </c>
      <c r="E22" s="3">
        <v>0.19700000000000001</v>
      </c>
      <c r="F22" s="3">
        <v>0.19500000000000001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52</v>
      </c>
      <c r="D23" s="3">
        <v>60.247</v>
      </c>
      <c r="E23" s="3">
        <v>71.114999999999995</v>
      </c>
      <c r="F23" s="3">
        <v>82.518000000000001</v>
      </c>
      <c r="G23" s="3">
        <v>86.6</v>
      </c>
      <c r="H23" s="3">
        <v>54</v>
      </c>
      <c r="I23" s="3">
        <v>59.8</v>
      </c>
      <c r="J23" s="3">
        <v>62</v>
      </c>
      <c r="K23" s="3">
        <v>66.099999999999994</v>
      </c>
      <c r="L23" s="3">
        <v>68.400000000000006</v>
      </c>
      <c r="M23" s="3">
        <v>79.5</v>
      </c>
    </row>
    <row r="24" spans="3:13" ht="12.75" x14ac:dyDescent="0.2">
      <c r="C24" s="3" t="s">
        <v>53</v>
      </c>
      <c r="D24" s="3">
        <v>494.23099999999999</v>
      </c>
      <c r="E24" s="3">
        <v>563.73</v>
      </c>
      <c r="F24" s="3">
        <v>876.83799999999997</v>
      </c>
      <c r="G24" s="3" t="s">
        <v>54</v>
      </c>
      <c r="H24" s="3" t="s">
        <v>55</v>
      </c>
      <c r="I24" s="3" t="s">
        <v>56</v>
      </c>
      <c r="J24" s="3" t="s">
        <v>57</v>
      </c>
      <c r="K24" s="3" t="s">
        <v>58</v>
      </c>
      <c r="L24" s="3" t="s">
        <v>59</v>
      </c>
      <c r="M24" s="3" t="s">
        <v>60</v>
      </c>
    </row>
    <row r="25" spans="3:13" ht="12.75" x14ac:dyDescent="0.2">
      <c r="C25" s="3" t="s">
        <v>61</v>
      </c>
      <c r="D25" s="3">
        <v>207.56899999999999</v>
      </c>
      <c r="E25" s="3">
        <v>226.56700000000001</v>
      </c>
      <c r="F25" s="3">
        <v>285.33999999999997</v>
      </c>
      <c r="G25" s="3">
        <v>549.6</v>
      </c>
      <c r="H25" s="3" t="s">
        <v>62</v>
      </c>
      <c r="I25" s="3" t="s">
        <v>63</v>
      </c>
      <c r="J25" s="3" t="s">
        <v>64</v>
      </c>
      <c r="K25" s="3" t="s">
        <v>65</v>
      </c>
      <c r="L25" s="3">
        <v>991.1</v>
      </c>
      <c r="M25" s="3" t="s">
        <v>66</v>
      </c>
    </row>
    <row r="26" spans="3:13" ht="12.75" x14ac:dyDescent="0.2">
      <c r="C26" s="3" t="s">
        <v>67</v>
      </c>
      <c r="D26" s="3">
        <v>13.129</v>
      </c>
      <c r="E26" s="3">
        <v>9.3710000000000004</v>
      </c>
      <c r="F26" s="3">
        <v>22.044</v>
      </c>
      <c r="G26" s="3">
        <v>33</v>
      </c>
      <c r="H26" s="3">
        <v>60.3</v>
      </c>
      <c r="I26" s="3">
        <v>75.900000000000006</v>
      </c>
      <c r="J26" s="3">
        <v>83.2</v>
      </c>
      <c r="K26" s="3">
        <v>78.7</v>
      </c>
      <c r="L26" s="3">
        <v>89.8</v>
      </c>
      <c r="M26" s="3">
        <v>160.9</v>
      </c>
    </row>
    <row r="27" spans="3:13" ht="12.75" x14ac:dyDescent="0.2">
      <c r="C27" s="3" t="s">
        <v>68</v>
      </c>
      <c r="D27" s="3" t="s">
        <v>69</v>
      </c>
      <c r="E27" s="3" t="s">
        <v>70</v>
      </c>
      <c r="F27" s="3" t="s">
        <v>71</v>
      </c>
      <c r="G27" s="3" t="s">
        <v>72</v>
      </c>
      <c r="H27" s="3" t="s">
        <v>73</v>
      </c>
      <c r="I27" s="3" t="s">
        <v>74</v>
      </c>
      <c r="J27" s="3" t="s">
        <v>75</v>
      </c>
      <c r="K27" s="3" t="s">
        <v>76</v>
      </c>
      <c r="L27" s="3" t="s">
        <v>77</v>
      </c>
      <c r="M27" s="3" t="s">
        <v>78</v>
      </c>
    </row>
    <row r="28" spans="3:13" ht="12.75" x14ac:dyDescent="0.2"/>
    <row r="29" spans="3:13" ht="12.75" x14ac:dyDescent="0.2">
      <c r="C29" s="3" t="s">
        <v>79</v>
      </c>
      <c r="D29" s="3">
        <v>228.262</v>
      </c>
      <c r="E29" s="3">
        <v>269.22899999999998</v>
      </c>
      <c r="F29" s="3">
        <v>379.6</v>
      </c>
      <c r="G29" s="3">
        <v>452.9</v>
      </c>
      <c r="H29" s="3">
        <v>551.70000000000005</v>
      </c>
      <c r="I29" s="3">
        <v>673</v>
      </c>
      <c r="J29" s="3">
        <v>577.20000000000005</v>
      </c>
      <c r="K29" s="3">
        <v>633.20000000000005</v>
      </c>
      <c r="L29" s="3" t="s">
        <v>80</v>
      </c>
      <c r="M29" s="3" t="s">
        <v>81</v>
      </c>
    </row>
    <row r="30" spans="3:13" ht="12.75" x14ac:dyDescent="0.2">
      <c r="C30" s="3" t="s">
        <v>82</v>
      </c>
      <c r="D30" s="3" t="s">
        <v>27</v>
      </c>
      <c r="E30" s="3" t="s">
        <v>27</v>
      </c>
      <c r="F30" s="3" t="s">
        <v>27</v>
      </c>
      <c r="G30" s="3" t="s">
        <v>27</v>
      </c>
      <c r="H30" s="3" t="s">
        <v>27</v>
      </c>
      <c r="I30" s="3">
        <v>61.6</v>
      </c>
      <c r="J30" s="3">
        <v>21.9</v>
      </c>
      <c r="K30" s="3">
        <v>24.5</v>
      </c>
      <c r="L30" s="3">
        <v>25.8</v>
      </c>
      <c r="M30" s="3">
        <v>28.4</v>
      </c>
    </row>
    <row r="31" spans="3:13" ht="12.75" x14ac:dyDescent="0.2">
      <c r="C31" s="3" t="s">
        <v>83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84</v>
      </c>
      <c r="D32" s="3">
        <v>46.737000000000002</v>
      </c>
      <c r="E32" s="3">
        <v>57.457999999999998</v>
      </c>
      <c r="F32" s="3">
        <v>164.19800000000001</v>
      </c>
      <c r="G32" s="3">
        <v>1</v>
      </c>
      <c r="H32" s="3">
        <v>228.4</v>
      </c>
      <c r="I32" s="3">
        <v>70.2</v>
      </c>
      <c r="J32" s="3">
        <v>38.799999999999997</v>
      </c>
      <c r="K32" s="3">
        <v>51.8</v>
      </c>
      <c r="L32" s="3">
        <v>15.3</v>
      </c>
      <c r="M32" s="3">
        <v>6.6</v>
      </c>
    </row>
    <row r="33" spans="3:13" ht="12.75" x14ac:dyDescent="0.2">
      <c r="C33" s="3" t="s">
        <v>85</v>
      </c>
      <c r="D33" s="3">
        <v>0.33300000000000002</v>
      </c>
      <c r="E33" s="3">
        <v>1.6</v>
      </c>
      <c r="F33" s="3">
        <v>2.9049999999999998</v>
      </c>
      <c r="G33" s="3">
        <v>3.2</v>
      </c>
      <c r="H33" s="3">
        <v>2.2000000000000002</v>
      </c>
      <c r="I33" s="3">
        <v>1.6</v>
      </c>
      <c r="J33" s="3">
        <v>35.299999999999997</v>
      </c>
      <c r="K33" s="3">
        <v>34.200000000000003</v>
      </c>
      <c r="L33" s="3">
        <v>32.700000000000003</v>
      </c>
      <c r="M33" s="3">
        <v>40</v>
      </c>
    </row>
    <row r="34" spans="3:13" ht="12.75" x14ac:dyDescent="0.2">
      <c r="C34" s="3" t="s">
        <v>86</v>
      </c>
      <c r="D34" s="3">
        <v>269.21699999999998</v>
      </c>
      <c r="E34" s="3">
        <v>271.91000000000003</v>
      </c>
      <c r="F34" s="3">
        <v>366.14600000000002</v>
      </c>
      <c r="G34" s="3">
        <v>449.9</v>
      </c>
      <c r="H34" s="3">
        <v>517.4</v>
      </c>
      <c r="I34" s="3">
        <v>540.5</v>
      </c>
      <c r="J34" s="3">
        <v>474.8</v>
      </c>
      <c r="K34" s="3">
        <v>518.29999999999995</v>
      </c>
      <c r="L34" s="3">
        <v>48.5</v>
      </c>
      <c r="M34" s="3">
        <v>60.4</v>
      </c>
    </row>
    <row r="35" spans="3:13" ht="12.75" x14ac:dyDescent="0.2">
      <c r="C35" s="3" t="s">
        <v>87</v>
      </c>
      <c r="D35" s="3">
        <v>544.54899999999998</v>
      </c>
      <c r="E35" s="3">
        <v>600.197</v>
      </c>
      <c r="F35" s="3">
        <v>912.84900000000005</v>
      </c>
      <c r="G35" s="3">
        <v>907</v>
      </c>
      <c r="H35" s="3" t="s">
        <v>88</v>
      </c>
      <c r="I35" s="3" t="s">
        <v>89</v>
      </c>
      <c r="J35" s="3" t="s">
        <v>90</v>
      </c>
      <c r="K35" s="3" t="s">
        <v>91</v>
      </c>
      <c r="L35" s="3" t="s">
        <v>92</v>
      </c>
      <c r="M35" s="3" t="s">
        <v>93</v>
      </c>
    </row>
    <row r="36" spans="3:13" ht="12.75" x14ac:dyDescent="0.2"/>
    <row r="37" spans="3:13" ht="12.75" x14ac:dyDescent="0.2">
      <c r="C37" s="3" t="s">
        <v>94</v>
      </c>
      <c r="D37" s="3">
        <v>664.649</v>
      </c>
      <c r="E37" s="3">
        <v>595.91099999999994</v>
      </c>
      <c r="F37" s="3">
        <v>833.327</v>
      </c>
      <c r="G37" s="3" t="s">
        <v>95</v>
      </c>
      <c r="H37" s="3" t="s">
        <v>96</v>
      </c>
      <c r="I37" s="3" t="s">
        <v>97</v>
      </c>
      <c r="J37" s="3" t="s">
        <v>98</v>
      </c>
      <c r="K37" s="3" t="s">
        <v>99</v>
      </c>
      <c r="L37" s="3" t="s">
        <v>100</v>
      </c>
      <c r="M37" s="3" t="s">
        <v>101</v>
      </c>
    </row>
    <row r="38" spans="3:13" ht="12.75" x14ac:dyDescent="0.2">
      <c r="C38" s="3" t="s">
        <v>102</v>
      </c>
      <c r="D38" s="3">
        <v>0.32700000000000001</v>
      </c>
      <c r="E38" s="3">
        <v>4.0999999999999996</v>
      </c>
      <c r="F38" s="3">
        <v>5.0890000000000004</v>
      </c>
      <c r="G38" s="3">
        <v>3.1</v>
      </c>
      <c r="H38" s="3">
        <v>4</v>
      </c>
      <c r="I38" s="3">
        <v>1</v>
      </c>
      <c r="J38" s="3">
        <v>110.9</v>
      </c>
      <c r="K38" s="3">
        <v>119.2</v>
      </c>
      <c r="L38" s="3">
        <v>111.9</v>
      </c>
      <c r="M38" s="3">
        <v>139.6</v>
      </c>
    </row>
    <row r="39" spans="3:13" ht="12.75" x14ac:dyDescent="0.2">
      <c r="C39" s="3" t="s">
        <v>103</v>
      </c>
      <c r="D39" s="3">
        <v>173.988</v>
      </c>
      <c r="E39" s="3">
        <v>201.94800000000001</v>
      </c>
      <c r="F39" s="3">
        <v>209.16200000000001</v>
      </c>
      <c r="G39" s="3">
        <v>399.5</v>
      </c>
      <c r="H39" s="3">
        <v>534.9</v>
      </c>
      <c r="I39" s="3">
        <v>547.20000000000005</v>
      </c>
      <c r="J39" s="3">
        <v>646.6</v>
      </c>
      <c r="K39" s="3">
        <v>783.9</v>
      </c>
      <c r="L39" s="3">
        <v>659.5</v>
      </c>
      <c r="M39" s="3">
        <v>582.6</v>
      </c>
    </row>
    <row r="40" spans="3:13" ht="12.75" x14ac:dyDescent="0.2">
      <c r="C40" s="3" t="s">
        <v>104</v>
      </c>
      <c r="D40" s="3" t="s">
        <v>105</v>
      </c>
      <c r="E40" s="3" t="s">
        <v>106</v>
      </c>
      <c r="F40" s="3" t="s">
        <v>107</v>
      </c>
      <c r="G40" s="3" t="s">
        <v>108</v>
      </c>
      <c r="H40" s="3" t="s">
        <v>109</v>
      </c>
      <c r="I40" s="3" t="s">
        <v>110</v>
      </c>
      <c r="J40" s="3" t="s">
        <v>111</v>
      </c>
      <c r="K40" s="3" t="s">
        <v>112</v>
      </c>
      <c r="L40" s="3" t="s">
        <v>113</v>
      </c>
      <c r="M40" s="3" t="s">
        <v>114</v>
      </c>
    </row>
    <row r="41" spans="3:13" ht="12.75" x14ac:dyDescent="0.2"/>
    <row r="42" spans="3:13" ht="12.75" x14ac:dyDescent="0.2">
      <c r="C42" s="3" t="s">
        <v>115</v>
      </c>
      <c r="D42" s="3">
        <v>251.34700000000001</v>
      </c>
      <c r="E42" s="3">
        <v>262.02499999999998</v>
      </c>
      <c r="F42" s="3">
        <v>284.31099999999998</v>
      </c>
      <c r="G42" s="3">
        <v>291.10000000000002</v>
      </c>
      <c r="H42" s="3">
        <v>309.10000000000002</v>
      </c>
      <c r="I42" s="3">
        <v>336.3</v>
      </c>
      <c r="J42" s="3">
        <v>365.5</v>
      </c>
      <c r="K42" s="3">
        <v>396.8</v>
      </c>
      <c r="L42" s="3">
        <v>462.1</v>
      </c>
      <c r="M42" s="3">
        <v>468.4</v>
      </c>
    </row>
    <row r="43" spans="3:13" ht="12.75" x14ac:dyDescent="0.2">
      <c r="C43" s="3" t="s">
        <v>116</v>
      </c>
      <c r="D43" s="3">
        <v>11.919</v>
      </c>
      <c r="E43" s="3">
        <v>26.241</v>
      </c>
      <c r="F43" s="3">
        <v>50.584000000000003</v>
      </c>
      <c r="G43" s="3">
        <v>64.2</v>
      </c>
      <c r="H43" s="3">
        <v>78</v>
      </c>
      <c r="I43" s="3">
        <v>92.7</v>
      </c>
      <c r="J43" s="3">
        <v>81.5</v>
      </c>
      <c r="K43" s="3">
        <v>90.1</v>
      </c>
      <c r="L43" s="3">
        <v>103.6</v>
      </c>
      <c r="M43" s="3">
        <v>132</v>
      </c>
    </row>
    <row r="44" spans="3:13" ht="12.75" x14ac:dyDescent="0.2">
      <c r="C44" s="3" t="s">
        <v>117</v>
      </c>
      <c r="D44" s="3">
        <v>768.73800000000006</v>
      </c>
      <c r="E44" s="3">
        <v>938.52599999999995</v>
      </c>
      <c r="F44" s="3" t="s">
        <v>118</v>
      </c>
      <c r="G44" s="3" t="s">
        <v>119</v>
      </c>
      <c r="H44" s="3" t="s">
        <v>120</v>
      </c>
      <c r="I44" s="3" t="s">
        <v>121</v>
      </c>
      <c r="J44" s="3" t="s">
        <v>122</v>
      </c>
      <c r="K44" s="3" t="s">
        <v>123</v>
      </c>
      <c r="L44" s="3" t="s">
        <v>124</v>
      </c>
      <c r="M44" s="3" t="s">
        <v>125</v>
      </c>
    </row>
    <row r="45" spans="3:13" ht="12.75" x14ac:dyDescent="0.2">
      <c r="C45" s="3" t="s">
        <v>126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127</v>
      </c>
      <c r="D46" s="3">
        <v>-13.869</v>
      </c>
      <c r="E46" s="3">
        <v>-10.573</v>
      </c>
      <c r="F46" s="3">
        <v>104.297</v>
      </c>
      <c r="G46" s="3">
        <v>-30.6</v>
      </c>
      <c r="H46" s="3">
        <v>-82.6</v>
      </c>
      <c r="I46" s="3">
        <v>5.2</v>
      </c>
      <c r="J46" s="3">
        <v>-89.3</v>
      </c>
      <c r="K46" s="3">
        <v>-142.19999999999999</v>
      </c>
      <c r="L46" s="3">
        <v>-241.4</v>
      </c>
      <c r="M46" s="3">
        <v>-65.400000000000006</v>
      </c>
    </row>
    <row r="47" spans="3:13" ht="12.75" x14ac:dyDescent="0.2">
      <c r="C47" s="3" t="s">
        <v>128</v>
      </c>
      <c r="D47" s="3" t="s">
        <v>129</v>
      </c>
      <c r="E47" s="3" t="s">
        <v>130</v>
      </c>
      <c r="F47" s="3" t="s">
        <v>131</v>
      </c>
      <c r="G47" s="3" t="s">
        <v>132</v>
      </c>
      <c r="H47" s="3" t="s">
        <v>133</v>
      </c>
      <c r="I47" s="3" t="s">
        <v>134</v>
      </c>
      <c r="J47" s="3" t="s">
        <v>135</v>
      </c>
      <c r="K47" s="3" t="s">
        <v>136</v>
      </c>
      <c r="L47" s="3" t="s">
        <v>137</v>
      </c>
      <c r="M47" s="3" t="s">
        <v>138</v>
      </c>
    </row>
    <row r="48" spans="3:13" ht="12.75" x14ac:dyDescent="0.2">
      <c r="C48" s="3" t="s">
        <v>139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140</v>
      </c>
      <c r="D49" s="3" t="s">
        <v>27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141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142</v>
      </c>
      <c r="D51" s="3" t="s">
        <v>129</v>
      </c>
      <c r="E51" s="3" t="s">
        <v>130</v>
      </c>
      <c r="F51" s="3" t="s">
        <v>131</v>
      </c>
      <c r="G51" s="3" t="s">
        <v>132</v>
      </c>
      <c r="H51" s="3" t="s">
        <v>133</v>
      </c>
      <c r="I51" s="3" t="s">
        <v>134</v>
      </c>
      <c r="J51" s="3" t="s">
        <v>135</v>
      </c>
      <c r="K51" s="3" t="s">
        <v>136</v>
      </c>
      <c r="L51" s="3" t="s">
        <v>137</v>
      </c>
      <c r="M51" s="3" t="s">
        <v>138</v>
      </c>
    </row>
    <row r="52" spans="3:13" ht="12.75" x14ac:dyDescent="0.2"/>
    <row r="53" spans="3:13" ht="12.75" x14ac:dyDescent="0.2">
      <c r="C53" s="3" t="s">
        <v>143</v>
      </c>
      <c r="D53" s="3" t="s">
        <v>69</v>
      </c>
      <c r="E53" s="3" t="s">
        <v>70</v>
      </c>
      <c r="F53" s="3" t="s">
        <v>71</v>
      </c>
      <c r="G53" s="3" t="s">
        <v>72</v>
      </c>
      <c r="H53" s="3" t="s">
        <v>73</v>
      </c>
      <c r="I53" s="3" t="s">
        <v>74</v>
      </c>
      <c r="J53" s="3" t="s">
        <v>75</v>
      </c>
      <c r="K53" s="3" t="s">
        <v>76</v>
      </c>
      <c r="L53" s="3" t="s">
        <v>77</v>
      </c>
      <c r="M53" s="3" t="s">
        <v>78</v>
      </c>
    </row>
    <row r="54" spans="3:13" ht="12.75" x14ac:dyDescent="0.2"/>
    <row r="55" spans="3:13" ht="12.75" x14ac:dyDescent="0.2">
      <c r="C55" s="3" t="s">
        <v>144</v>
      </c>
      <c r="D55" s="3">
        <v>209.095</v>
      </c>
      <c r="E55" s="3">
        <v>221.87299999999999</v>
      </c>
      <c r="F55" s="3">
        <v>405.69200000000001</v>
      </c>
      <c r="G55" s="3">
        <v>585.1</v>
      </c>
      <c r="H55" s="3">
        <v>557.5</v>
      </c>
      <c r="I55" s="3">
        <v>589.1</v>
      </c>
      <c r="J55" s="3">
        <v>703.6</v>
      </c>
      <c r="K55" s="3">
        <v>703.7</v>
      </c>
      <c r="L55" s="3">
        <v>602.1</v>
      </c>
      <c r="M55" s="3">
        <v>839.5</v>
      </c>
    </row>
    <row r="56" spans="3:13" ht="12.75" x14ac:dyDescent="0.2">
      <c r="C56" s="3" t="s">
        <v>145</v>
      </c>
      <c r="D56" s="3">
        <v>712.04600000000005</v>
      </c>
      <c r="E56" s="3">
        <v>659.06899999999996</v>
      </c>
      <c r="F56" s="3" t="s">
        <v>146</v>
      </c>
      <c r="G56" s="3" t="s">
        <v>147</v>
      </c>
      <c r="H56" s="3" t="s">
        <v>148</v>
      </c>
      <c r="I56" s="3" t="s">
        <v>149</v>
      </c>
      <c r="J56" s="3" t="s">
        <v>150</v>
      </c>
      <c r="K56" s="3" t="s">
        <v>151</v>
      </c>
      <c r="L56" s="3" t="s">
        <v>152</v>
      </c>
      <c r="M56" s="3" t="s">
        <v>153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B2CB-1DD0-45FE-B980-6003FE9A4E87}">
  <dimension ref="C2:M57"/>
  <sheetViews>
    <sheetView workbookViewId="0">
      <selection activeCell="A20" sqref="A20:XFD20"/>
    </sheetView>
  </sheetViews>
  <sheetFormatPr defaultRowHeight="12.75" x14ac:dyDescent="0.2"/>
  <cols>
    <col min="1" max="2" width="2" customWidth="1"/>
    <col min="3" max="3" width="25" customWidth="1"/>
    <col min="4" max="14" width="15"/>
    <col min="15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154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155</v>
      </c>
      <c r="D12" s="3" t="s">
        <v>156</v>
      </c>
      <c r="E12" s="3" t="s">
        <v>157</v>
      </c>
      <c r="F12" s="3" t="s">
        <v>158</v>
      </c>
      <c r="G12" s="3" t="s">
        <v>159</v>
      </c>
      <c r="H12" s="3" t="s">
        <v>160</v>
      </c>
      <c r="I12" s="3" t="s">
        <v>161</v>
      </c>
      <c r="J12" s="3" t="s">
        <v>162</v>
      </c>
      <c r="K12" s="3" t="s">
        <v>163</v>
      </c>
      <c r="L12" s="3" t="s">
        <v>164</v>
      </c>
      <c r="M12" s="3" t="s">
        <v>165</v>
      </c>
    </row>
    <row r="13" spans="3:13" x14ac:dyDescent="0.2">
      <c r="C13" s="3" t="s">
        <v>166</v>
      </c>
      <c r="D13" s="3" t="s">
        <v>167</v>
      </c>
      <c r="E13" s="3" t="s">
        <v>168</v>
      </c>
      <c r="F13" s="3" t="s">
        <v>169</v>
      </c>
      <c r="G13" s="3" t="s">
        <v>170</v>
      </c>
      <c r="H13" s="3" t="s">
        <v>171</v>
      </c>
      <c r="I13" s="3" t="s">
        <v>172</v>
      </c>
      <c r="J13" s="3" t="s">
        <v>173</v>
      </c>
      <c r="K13" s="3" t="s">
        <v>174</v>
      </c>
      <c r="L13" s="3" t="s">
        <v>175</v>
      </c>
      <c r="M13" s="3" t="s">
        <v>176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177</v>
      </c>
      <c r="D15" s="3" t="s">
        <v>178</v>
      </c>
      <c r="E15" s="3" t="s">
        <v>179</v>
      </c>
      <c r="F15" s="3" t="s">
        <v>180</v>
      </c>
      <c r="G15" s="3" t="s">
        <v>181</v>
      </c>
      <c r="H15" s="3" t="s">
        <v>182</v>
      </c>
      <c r="I15" s="3" t="s">
        <v>183</v>
      </c>
      <c r="J15" s="3" t="s">
        <v>184</v>
      </c>
      <c r="K15" s="3" t="s">
        <v>185</v>
      </c>
      <c r="L15" s="3" t="s">
        <v>186</v>
      </c>
      <c r="M15" s="3" t="s">
        <v>187</v>
      </c>
    </row>
    <row r="16" spans="3:13" x14ac:dyDescent="0.2">
      <c r="C16" s="3" t="s">
        <v>188</v>
      </c>
      <c r="D16" s="3">
        <v>475.435</v>
      </c>
      <c r="E16" s="3">
        <v>694.13099999999997</v>
      </c>
      <c r="F16" s="3">
        <v>859.41800000000001</v>
      </c>
      <c r="G16" s="3" t="s">
        <v>189</v>
      </c>
      <c r="H16" s="3" t="s">
        <v>190</v>
      </c>
      <c r="I16" s="3" t="s">
        <v>191</v>
      </c>
      <c r="J16" s="3" t="s">
        <v>192</v>
      </c>
      <c r="K16" s="3" t="s">
        <v>193</v>
      </c>
      <c r="L16" s="3" t="s">
        <v>194</v>
      </c>
      <c r="M16" s="3" t="s">
        <v>195</v>
      </c>
    </row>
    <row r="17" spans="3:13" x14ac:dyDescent="0.2">
      <c r="C17" s="3" t="s">
        <v>196</v>
      </c>
      <c r="D17" s="3" t="s">
        <v>197</v>
      </c>
      <c r="E17" s="3" t="s">
        <v>198</v>
      </c>
      <c r="F17" s="3" t="s">
        <v>199</v>
      </c>
      <c r="G17" s="3" t="s">
        <v>200</v>
      </c>
      <c r="H17" s="3" t="s">
        <v>201</v>
      </c>
      <c r="I17" s="3" t="s">
        <v>202</v>
      </c>
      <c r="J17" s="3" t="s">
        <v>203</v>
      </c>
      <c r="K17" s="3" t="s">
        <v>204</v>
      </c>
      <c r="L17" s="3" t="s">
        <v>205</v>
      </c>
      <c r="M17" s="3" t="s">
        <v>206</v>
      </c>
    </row>
    <row r="18" spans="3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207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1" spans="3:13" x14ac:dyDescent="0.2">
      <c r="C21" s="3" t="s">
        <v>208</v>
      </c>
      <c r="D21" s="3">
        <v>-256.74</v>
      </c>
      <c r="E21" s="3">
        <v>-358.96199999999999</v>
      </c>
      <c r="F21" s="3">
        <v>-415.14499999999998</v>
      </c>
      <c r="G21" s="3">
        <v>-613.4</v>
      </c>
      <c r="H21" s="3">
        <v>-759.8</v>
      </c>
      <c r="I21" s="3">
        <v>-793.9</v>
      </c>
      <c r="J21" s="3">
        <v>-783.3</v>
      </c>
      <c r="K21" s="3">
        <v>-732.1</v>
      </c>
      <c r="L21" s="3">
        <v>-767</v>
      </c>
      <c r="M21" s="3">
        <v>-859</v>
      </c>
    </row>
    <row r="22" spans="3:13" x14ac:dyDescent="0.2">
      <c r="C22" s="3" t="s">
        <v>209</v>
      </c>
      <c r="D22" s="3">
        <v>-45.572000000000003</v>
      </c>
      <c r="E22" s="3">
        <v>-8.1630000000000003</v>
      </c>
      <c r="F22" s="3">
        <v>-5.3339999999999996</v>
      </c>
      <c r="G22" s="3">
        <v>-33.9</v>
      </c>
      <c r="H22" s="3">
        <v>-21.8</v>
      </c>
      <c r="I22" s="3">
        <v>-8.6</v>
      </c>
      <c r="J22" s="3">
        <v>-5.3</v>
      </c>
      <c r="K22" s="3">
        <v>-6.9</v>
      </c>
      <c r="L22" s="3">
        <v>16.899999999999999</v>
      </c>
      <c r="M22" s="3">
        <v>19.899999999999999</v>
      </c>
    </row>
    <row r="23" spans="3:13" x14ac:dyDescent="0.2">
      <c r="C23" s="3" t="s">
        <v>210</v>
      </c>
      <c r="D23" s="3">
        <v>-302.31200000000001</v>
      </c>
      <c r="E23" s="3">
        <v>-367.125</v>
      </c>
      <c r="F23" s="3">
        <v>-420.47899999999998</v>
      </c>
      <c r="G23" s="3">
        <v>-647.29999999999995</v>
      </c>
      <c r="H23" s="3">
        <v>-781.6</v>
      </c>
      <c r="I23" s="3">
        <v>-802.5</v>
      </c>
      <c r="J23" s="3">
        <v>-788.6</v>
      </c>
      <c r="K23" s="3">
        <v>-739</v>
      </c>
      <c r="L23" s="3">
        <v>-750.1</v>
      </c>
      <c r="M23" s="3">
        <v>-839.1</v>
      </c>
    </row>
    <row r="24" spans="3:13" x14ac:dyDescent="0.2">
      <c r="C24" s="3" t="s">
        <v>211</v>
      </c>
      <c r="D24" s="3">
        <v>173.12299999999999</v>
      </c>
      <c r="E24" s="3">
        <v>327.00599999999997</v>
      </c>
      <c r="F24" s="3">
        <v>438.93900000000002</v>
      </c>
      <c r="G24" s="3">
        <v>520.6</v>
      </c>
      <c r="H24" s="3">
        <v>669.9</v>
      </c>
      <c r="I24" s="3">
        <v>700.6</v>
      </c>
      <c r="J24" s="3">
        <v>723.6</v>
      </c>
      <c r="K24" s="3">
        <v>763.2</v>
      </c>
      <c r="L24" s="3">
        <v>842</v>
      </c>
      <c r="M24" s="3">
        <v>876.1</v>
      </c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212</v>
      </c>
      <c r="D26" s="3">
        <v>-23.454000000000001</v>
      </c>
      <c r="E26" s="3">
        <v>-22.808</v>
      </c>
      <c r="F26" s="3">
        <v>-22.79</v>
      </c>
      <c r="G26" s="3">
        <v>-33.5</v>
      </c>
      <c r="H26" s="3">
        <v>-67.900000000000006</v>
      </c>
      <c r="I26" s="3">
        <v>-77.8</v>
      </c>
      <c r="J26" s="3">
        <v>-86.6</v>
      </c>
      <c r="K26" s="3">
        <v>-69.7</v>
      </c>
      <c r="L26" s="3">
        <v>-61.4</v>
      </c>
      <c r="M26" s="3">
        <v>-70.099999999999994</v>
      </c>
    </row>
    <row r="27" spans="3:13" x14ac:dyDescent="0.2">
      <c r="C27" s="3" t="s">
        <v>213</v>
      </c>
      <c r="D27" s="3">
        <v>149.66900000000001</v>
      </c>
      <c r="E27" s="3">
        <v>304.19799999999998</v>
      </c>
      <c r="F27" s="3">
        <v>416.149</v>
      </c>
      <c r="G27" s="3">
        <v>487.1</v>
      </c>
      <c r="H27" s="3">
        <v>602</v>
      </c>
      <c r="I27" s="3">
        <v>622.79999999999995</v>
      </c>
      <c r="J27" s="3">
        <v>637</v>
      </c>
      <c r="K27" s="3">
        <v>693.5</v>
      </c>
      <c r="L27" s="3">
        <v>780.6</v>
      </c>
      <c r="M27" s="3">
        <v>806</v>
      </c>
    </row>
    <row r="28" spans="3:13" x14ac:dyDescent="0.2">
      <c r="C28" s="3" t="s">
        <v>214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t="s">
        <v>215</v>
      </c>
      <c r="D29">
        <v>-46.081000000000003</v>
      </c>
      <c r="E29">
        <v>-87.632000000000005</v>
      </c>
      <c r="F29">
        <v>-121.071</v>
      </c>
      <c r="G29">
        <v>-140.80000000000001</v>
      </c>
      <c r="H29">
        <v>-127.9</v>
      </c>
      <c r="I29">
        <v>-156</v>
      </c>
      <c r="J29">
        <v>-159.9</v>
      </c>
      <c r="K29">
        <v>-163.80000000000001</v>
      </c>
      <c r="L29">
        <v>-181.5</v>
      </c>
      <c r="M29">
        <v>-183.3</v>
      </c>
    </row>
    <row r="30" spans="3:13" x14ac:dyDescent="0.2">
      <c r="C30" s="3" t="s">
        <v>216</v>
      </c>
      <c r="D30" s="3">
        <v>103.58799999999999</v>
      </c>
      <c r="E30" s="3">
        <v>216.566</v>
      </c>
      <c r="F30" s="3">
        <v>295.07799999999997</v>
      </c>
      <c r="G30" s="3">
        <v>346.3</v>
      </c>
      <c r="H30" s="3">
        <v>474.1</v>
      </c>
      <c r="I30" s="3">
        <v>466.8</v>
      </c>
      <c r="J30" s="3">
        <v>477.1</v>
      </c>
      <c r="K30" s="3">
        <v>529.70000000000005</v>
      </c>
      <c r="L30" s="3">
        <v>599.1</v>
      </c>
      <c r="M30" s="3">
        <v>622.70000000000005</v>
      </c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217</v>
      </c>
      <c r="D32" s="3" t="s">
        <v>3</v>
      </c>
      <c r="E32" s="3" t="s">
        <v>3</v>
      </c>
      <c r="F32" s="3" t="s">
        <v>3</v>
      </c>
      <c r="G32" s="3">
        <v>0.5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218</v>
      </c>
      <c r="D33" s="3">
        <v>103.58799999999999</v>
      </c>
      <c r="E33" s="3">
        <v>216.566</v>
      </c>
      <c r="F33" s="3">
        <v>295.07799999999997</v>
      </c>
      <c r="G33" s="3">
        <v>346.8</v>
      </c>
      <c r="H33" s="3">
        <v>474.1</v>
      </c>
      <c r="I33" s="3">
        <v>466.8</v>
      </c>
      <c r="J33" s="3">
        <v>477.1</v>
      </c>
      <c r="K33" s="3">
        <v>529.70000000000005</v>
      </c>
      <c r="L33" s="3">
        <v>599.1</v>
      </c>
      <c r="M33" s="3">
        <v>622.70000000000005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219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220</v>
      </c>
      <c r="D36" s="3">
        <v>103.58799999999999</v>
      </c>
      <c r="E36" s="3">
        <v>216.566</v>
      </c>
      <c r="F36" s="3">
        <v>295.07799999999997</v>
      </c>
      <c r="G36" s="3">
        <v>346.8</v>
      </c>
      <c r="H36" s="3">
        <v>474.1</v>
      </c>
      <c r="I36" s="3">
        <v>466.8</v>
      </c>
      <c r="J36" s="3">
        <v>477.1</v>
      </c>
      <c r="K36" s="3">
        <v>529.70000000000005</v>
      </c>
      <c r="L36" s="3">
        <v>599.1</v>
      </c>
      <c r="M36" s="3">
        <v>622.70000000000005</v>
      </c>
    </row>
    <row r="38" spans="3:13" x14ac:dyDescent="0.2">
      <c r="C38" s="3" t="s">
        <v>221</v>
      </c>
      <c r="D38" s="3">
        <v>0.61</v>
      </c>
      <c r="E38" s="3">
        <v>1.26</v>
      </c>
      <c r="F38" s="3">
        <v>1.7</v>
      </c>
      <c r="G38" s="3">
        <v>1.98</v>
      </c>
      <c r="H38" s="3">
        <v>2.7</v>
      </c>
      <c r="I38" s="3">
        <v>2.64</v>
      </c>
      <c r="J38" s="3">
        <v>2.68</v>
      </c>
      <c r="K38" s="3">
        <v>2.96</v>
      </c>
      <c r="L38" s="3">
        <v>3.33</v>
      </c>
      <c r="M38" s="3">
        <v>3.5</v>
      </c>
    </row>
    <row r="39" spans="3:13" x14ac:dyDescent="0.2">
      <c r="C39" s="3" t="s">
        <v>222</v>
      </c>
      <c r="D39" s="3">
        <v>0.61</v>
      </c>
      <c r="E39" s="3">
        <v>1.24</v>
      </c>
      <c r="F39" s="3">
        <v>1.68</v>
      </c>
      <c r="G39" s="3">
        <v>1.95</v>
      </c>
      <c r="H39" s="3">
        <v>2.66</v>
      </c>
      <c r="I39" s="3">
        <v>2.61</v>
      </c>
      <c r="J39" s="3">
        <v>2.66</v>
      </c>
      <c r="K39" s="3">
        <v>2.95</v>
      </c>
      <c r="L39" s="3">
        <v>3.31</v>
      </c>
      <c r="M39" s="3">
        <v>3.47</v>
      </c>
    </row>
    <row r="40" spans="3:13" x14ac:dyDescent="0.2">
      <c r="C40" s="3" t="s">
        <v>223</v>
      </c>
      <c r="D40" s="3">
        <v>170.749</v>
      </c>
      <c r="E40" s="3">
        <v>171.82400000000001</v>
      </c>
      <c r="F40" s="3">
        <v>173.58</v>
      </c>
      <c r="G40" s="3">
        <v>175.1</v>
      </c>
      <c r="H40" s="3">
        <v>175.8</v>
      </c>
      <c r="I40" s="3">
        <v>176.8</v>
      </c>
      <c r="J40" s="3">
        <v>178</v>
      </c>
      <c r="K40" s="3">
        <v>178.7</v>
      </c>
      <c r="L40" s="3">
        <v>179.7</v>
      </c>
      <c r="M40" s="3">
        <v>178</v>
      </c>
    </row>
    <row r="41" spans="3:13" x14ac:dyDescent="0.2">
      <c r="C41" s="3" t="s">
        <v>224</v>
      </c>
      <c r="D41" s="3">
        <v>170.749</v>
      </c>
      <c r="E41" s="3">
        <v>175.08099999999999</v>
      </c>
      <c r="F41" s="3">
        <v>176.04900000000001</v>
      </c>
      <c r="G41" s="3">
        <v>177.4</v>
      </c>
      <c r="H41" s="3">
        <v>178.2</v>
      </c>
      <c r="I41" s="3">
        <v>178.7</v>
      </c>
      <c r="J41" s="3">
        <v>179.1</v>
      </c>
      <c r="K41" s="3">
        <v>179.8</v>
      </c>
      <c r="L41" s="3">
        <v>180.9</v>
      </c>
      <c r="M41" s="3">
        <v>179.2</v>
      </c>
    </row>
    <row r="43" spans="3:13" x14ac:dyDescent="0.2">
      <c r="C43" s="3" t="s">
        <v>225</v>
      </c>
      <c r="D43" s="3">
        <v>338.77600000000001</v>
      </c>
      <c r="E43" s="3">
        <v>481.471</v>
      </c>
      <c r="F43" s="3">
        <v>608.22400000000005</v>
      </c>
      <c r="G43" s="3">
        <v>758.2</v>
      </c>
      <c r="H43" s="3">
        <v>950.9</v>
      </c>
      <c r="I43" s="3">
        <v>987.2</v>
      </c>
      <c r="J43" s="3" t="s">
        <v>226</v>
      </c>
      <c r="K43" s="3" t="s">
        <v>227</v>
      </c>
      <c r="L43" s="3" t="s">
        <v>228</v>
      </c>
      <c r="M43" s="3" t="s">
        <v>229</v>
      </c>
    </row>
    <row r="44" spans="3:13" x14ac:dyDescent="0.2">
      <c r="C44" s="3" t="s">
        <v>230</v>
      </c>
      <c r="D44" s="3">
        <v>218.69499999999999</v>
      </c>
      <c r="E44" s="3">
        <v>335.16899999999998</v>
      </c>
      <c r="F44" s="3">
        <v>444.27300000000002</v>
      </c>
      <c r="G44" s="3">
        <v>554.5</v>
      </c>
      <c r="H44" s="3">
        <v>691.7</v>
      </c>
      <c r="I44" s="3">
        <v>709.2</v>
      </c>
      <c r="J44" s="3">
        <v>728.9</v>
      </c>
      <c r="K44" s="3">
        <v>770.6</v>
      </c>
      <c r="L44" s="3">
        <v>825.1</v>
      </c>
      <c r="M44" s="3">
        <v>856.2</v>
      </c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231</v>
      </c>
      <c r="D46" s="3" t="s">
        <v>156</v>
      </c>
      <c r="E46" s="3" t="s">
        <v>157</v>
      </c>
      <c r="F46" s="3" t="s">
        <v>158</v>
      </c>
      <c r="G46" s="3" t="s">
        <v>159</v>
      </c>
      <c r="H46" s="3" t="s">
        <v>160</v>
      </c>
      <c r="I46" s="3" t="s">
        <v>161</v>
      </c>
      <c r="J46" s="3" t="s">
        <v>162</v>
      </c>
      <c r="K46" s="3" t="s">
        <v>163</v>
      </c>
      <c r="L46" s="3" t="s">
        <v>164</v>
      </c>
      <c r="M46" s="3" t="s">
        <v>165</v>
      </c>
    </row>
    <row r="47" spans="3:13" x14ac:dyDescent="0.2">
      <c r="C47" s="3" t="s">
        <v>232</v>
      </c>
      <c r="D47" s="3" t="s">
        <v>3</v>
      </c>
      <c r="E47" s="3">
        <v>329.75099999999998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233</v>
      </c>
      <c r="D48" s="3">
        <v>218.69499999999999</v>
      </c>
      <c r="E48" s="3">
        <v>335.16899999999998</v>
      </c>
      <c r="F48" s="3">
        <v>444.27300000000002</v>
      </c>
      <c r="G48" s="3">
        <v>554.5</v>
      </c>
      <c r="H48" s="3">
        <v>691.7</v>
      </c>
      <c r="I48" s="3">
        <v>709.2</v>
      </c>
      <c r="J48" s="3">
        <v>728.9</v>
      </c>
      <c r="K48" s="3">
        <v>770.6</v>
      </c>
      <c r="L48" s="3">
        <v>825.1</v>
      </c>
      <c r="M48" s="3">
        <v>856.2</v>
      </c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3:13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4" spans="3:13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3:13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C300-B963-4EC6-AE50-C6D54101B6C2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15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234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218</v>
      </c>
      <c r="D12" s="3">
        <v>103.58799999999999</v>
      </c>
      <c r="E12" s="3">
        <v>216.566</v>
      </c>
      <c r="F12" s="3">
        <v>295.07799999999997</v>
      </c>
      <c r="G12" s="3">
        <v>346.8</v>
      </c>
      <c r="H12" s="3">
        <v>474.1</v>
      </c>
      <c r="I12" s="3">
        <v>466.8</v>
      </c>
      <c r="J12" s="3">
        <v>477.1</v>
      </c>
      <c r="K12" s="3">
        <v>529.70000000000005</v>
      </c>
      <c r="L12" s="3">
        <v>599.1</v>
      </c>
      <c r="M12" s="3">
        <v>622.70000000000005</v>
      </c>
    </row>
    <row r="13" spans="3:13" x14ac:dyDescent="0.2">
      <c r="C13" s="3" t="s">
        <v>235</v>
      </c>
      <c r="D13" s="3">
        <v>120.081</v>
      </c>
      <c r="E13" s="3">
        <v>146.30199999999999</v>
      </c>
      <c r="F13" s="3">
        <v>163.95099999999999</v>
      </c>
      <c r="G13" s="3">
        <v>203.7</v>
      </c>
      <c r="H13" s="3">
        <v>259.2</v>
      </c>
      <c r="I13" s="3">
        <v>278</v>
      </c>
      <c r="J13" s="3">
        <v>329.6</v>
      </c>
      <c r="K13" s="3">
        <v>346.4</v>
      </c>
      <c r="L13" s="3">
        <v>342.4</v>
      </c>
      <c r="M13" s="3">
        <v>365.3</v>
      </c>
    </row>
    <row r="14" spans="3:13" x14ac:dyDescent="0.2">
      <c r="C14" s="3" t="s">
        <v>236</v>
      </c>
      <c r="D14" s="3">
        <v>7.3999999999999996E-2</v>
      </c>
      <c r="E14" s="3">
        <v>0.11899999999999999</v>
      </c>
      <c r="F14" s="3">
        <v>0.13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237</v>
      </c>
      <c r="D15" s="3">
        <v>11.173</v>
      </c>
      <c r="E15" s="3">
        <v>14.026</v>
      </c>
      <c r="F15" s="3">
        <v>17.125</v>
      </c>
      <c r="G15" s="3">
        <v>22.7</v>
      </c>
      <c r="H15" s="3">
        <v>20.8</v>
      </c>
      <c r="I15" s="3">
        <v>23.9</v>
      </c>
      <c r="J15" s="3">
        <v>36.4</v>
      </c>
      <c r="K15" s="3">
        <v>14.4</v>
      </c>
      <c r="L15" s="3">
        <v>28.3</v>
      </c>
      <c r="M15" s="3">
        <v>38.6</v>
      </c>
    </row>
    <row r="16" spans="3:13" x14ac:dyDescent="0.2">
      <c r="C16" s="3" t="s">
        <v>238</v>
      </c>
      <c r="D16" s="3">
        <v>-5.343</v>
      </c>
      <c r="E16" s="3">
        <v>5.758</v>
      </c>
      <c r="F16" s="3">
        <v>-83.102999999999994</v>
      </c>
      <c r="G16" s="3">
        <v>22.8</v>
      </c>
      <c r="H16" s="3">
        <v>-36.1</v>
      </c>
      <c r="I16" s="3">
        <v>-58.5</v>
      </c>
      <c r="J16" s="3">
        <v>90.8</v>
      </c>
      <c r="K16" s="3">
        <v>-43.2</v>
      </c>
      <c r="L16" s="3">
        <v>-129.5</v>
      </c>
      <c r="M16" s="3">
        <v>23.6</v>
      </c>
    </row>
    <row r="17" spans="3:13" x14ac:dyDescent="0.2">
      <c r="C17" s="3" t="s">
        <v>239</v>
      </c>
      <c r="D17" s="3">
        <v>35.729999999999997</v>
      </c>
      <c r="E17" s="3">
        <v>2.9340000000000002</v>
      </c>
      <c r="F17" s="3">
        <v>-38.268000000000001</v>
      </c>
      <c r="G17" s="3">
        <v>61.3</v>
      </c>
      <c r="H17" s="3">
        <v>8.1</v>
      </c>
      <c r="I17" s="3">
        <v>-62.1</v>
      </c>
      <c r="J17" s="3">
        <v>44.5</v>
      </c>
      <c r="K17" s="3">
        <v>-38.5</v>
      </c>
      <c r="L17" s="3">
        <v>-125.9</v>
      </c>
      <c r="M17" s="3">
        <v>-69.599999999999994</v>
      </c>
    </row>
    <row r="18" spans="3:13" x14ac:dyDescent="0.2">
      <c r="C18" s="3" t="s">
        <v>240</v>
      </c>
      <c r="D18" s="3">
        <v>7.3120000000000003</v>
      </c>
      <c r="E18" s="3">
        <v>9.3160000000000007</v>
      </c>
      <c r="F18" s="3">
        <v>-0.77600000000000002</v>
      </c>
      <c r="G18" s="3">
        <v>2.2999999999999998</v>
      </c>
      <c r="H18" s="3">
        <v>-4.9000000000000004</v>
      </c>
      <c r="I18" s="3">
        <v>-13.3</v>
      </c>
      <c r="J18" s="3">
        <v>-20.8</v>
      </c>
      <c r="K18" s="3">
        <v>-6.6</v>
      </c>
      <c r="L18" s="3">
        <v>-19.8</v>
      </c>
      <c r="M18" s="3">
        <v>17.100000000000001</v>
      </c>
    </row>
    <row r="19" spans="3:13" x14ac:dyDescent="0.2">
      <c r="C19" t="s">
        <v>241</v>
      </c>
      <c r="D19">
        <v>61.122999999999998</v>
      </c>
      <c r="E19">
        <v>8.5090000000000003</v>
      </c>
      <c r="F19">
        <v>121.123</v>
      </c>
      <c r="G19">
        <v>-95.6</v>
      </c>
      <c r="H19">
        <v>-10</v>
      </c>
      <c r="I19">
        <v>137.9</v>
      </c>
      <c r="J19">
        <v>-178.1</v>
      </c>
      <c r="K19">
        <v>80.7</v>
      </c>
      <c r="L19">
        <v>144.1</v>
      </c>
      <c r="M19">
        <v>-4.9000000000000004</v>
      </c>
    </row>
    <row r="20" spans="3:13" x14ac:dyDescent="0.2">
      <c r="C20" s="3" t="s">
        <v>242</v>
      </c>
      <c r="D20" s="3">
        <v>333.738</v>
      </c>
      <c r="E20" s="3">
        <v>403.53</v>
      </c>
      <c r="F20" s="3">
        <v>475.26</v>
      </c>
      <c r="G20" s="3">
        <v>564</v>
      </c>
      <c r="H20" s="3">
        <v>711.2</v>
      </c>
      <c r="I20" s="3">
        <v>772.7</v>
      </c>
      <c r="J20" s="3">
        <v>779.5</v>
      </c>
      <c r="K20" s="3">
        <v>882.9</v>
      </c>
      <c r="L20" s="3">
        <v>838.7</v>
      </c>
      <c r="M20" s="3">
        <v>992.8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243</v>
      </c>
      <c r="D22" s="3">
        <v>-116.09699999999999</v>
      </c>
      <c r="E22" s="3">
        <v>-153.65700000000001</v>
      </c>
      <c r="F22" s="3">
        <v>-172.214</v>
      </c>
      <c r="G22" s="3">
        <v>-234.7</v>
      </c>
      <c r="H22" s="3">
        <v>-285.7</v>
      </c>
      <c r="I22" s="3">
        <v>-352.9</v>
      </c>
      <c r="J22" s="3">
        <v>-345.6</v>
      </c>
      <c r="K22" s="3">
        <v>-282.8</v>
      </c>
      <c r="L22" s="3">
        <v>-323.8</v>
      </c>
      <c r="M22" s="3">
        <v>-447.2</v>
      </c>
    </row>
    <row r="23" spans="3:13" x14ac:dyDescent="0.2">
      <c r="C23" s="3" t="s">
        <v>244</v>
      </c>
      <c r="D23" s="3">
        <v>-528.31899999999996</v>
      </c>
      <c r="E23" s="3">
        <v>-115.876</v>
      </c>
      <c r="F23" s="3">
        <v>-356.70299999999997</v>
      </c>
      <c r="G23" s="3">
        <v>-571.4</v>
      </c>
      <c r="H23" s="3" t="s">
        <v>245</v>
      </c>
      <c r="I23" s="3">
        <v>-365.9</v>
      </c>
      <c r="J23" s="3">
        <v>-40.4</v>
      </c>
      <c r="K23" s="3">
        <v>-161.4</v>
      </c>
      <c r="L23" s="3">
        <v>-234.4</v>
      </c>
      <c r="M23" s="3">
        <v>-287.2</v>
      </c>
    </row>
    <row r="24" spans="3:13" x14ac:dyDescent="0.2">
      <c r="C24" s="3" t="s">
        <v>246</v>
      </c>
      <c r="D24" s="3">
        <v>2.1070000000000002</v>
      </c>
      <c r="E24" s="3">
        <v>14.311999999999999</v>
      </c>
      <c r="F24" s="3">
        <v>17.594999999999999</v>
      </c>
      <c r="G24" s="3">
        <v>9.3000000000000007</v>
      </c>
      <c r="H24" s="3">
        <v>9.5</v>
      </c>
      <c r="I24" s="3">
        <v>22.7</v>
      </c>
      <c r="J24" s="3">
        <v>9.9</v>
      </c>
      <c r="K24" s="3">
        <v>16.2</v>
      </c>
      <c r="L24" s="3">
        <v>16.899999999999999</v>
      </c>
      <c r="M24" s="3">
        <v>27.8</v>
      </c>
    </row>
    <row r="25" spans="3:13" x14ac:dyDescent="0.2">
      <c r="C25" s="3" t="s">
        <v>247</v>
      </c>
      <c r="D25" s="3">
        <v>-642.30899999999997</v>
      </c>
      <c r="E25" s="3">
        <v>-255.221</v>
      </c>
      <c r="F25" s="3">
        <v>-511.322</v>
      </c>
      <c r="G25" s="3">
        <v>-796.8</v>
      </c>
      <c r="H25" s="3" t="s">
        <v>248</v>
      </c>
      <c r="I25" s="3">
        <v>-696.1</v>
      </c>
      <c r="J25" s="3">
        <v>-376.1</v>
      </c>
      <c r="K25" s="3">
        <v>-428</v>
      </c>
      <c r="L25" s="3">
        <v>-541.29999999999995</v>
      </c>
      <c r="M25" s="3">
        <v>-706.6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249</v>
      </c>
      <c r="D27" s="3">
        <v>-29.408000000000001</v>
      </c>
      <c r="E27" s="3">
        <v>-37.942999999999998</v>
      </c>
      <c r="F27" s="3">
        <v>-52.295999999999999</v>
      </c>
      <c r="G27" s="3">
        <v>-70.2</v>
      </c>
      <c r="H27" s="3">
        <v>-81.2</v>
      </c>
      <c r="I27" s="3">
        <v>-92.2</v>
      </c>
      <c r="J27" s="3">
        <v>-121.1</v>
      </c>
      <c r="K27" s="3">
        <v>-128.69999999999999</v>
      </c>
      <c r="L27" s="3">
        <v>-151</v>
      </c>
      <c r="M27" s="3">
        <v>-170.3</v>
      </c>
    </row>
    <row r="28" spans="3:13" x14ac:dyDescent="0.2">
      <c r="C28" t="s">
        <v>250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251</v>
      </c>
      <c r="D29" s="3">
        <v>566.75199999999995</v>
      </c>
      <c r="E29" s="3">
        <v>138.66300000000001</v>
      </c>
      <c r="F29" s="3">
        <v>324.61</v>
      </c>
      <c r="G29" s="3">
        <v>835.2</v>
      </c>
      <c r="H29" s="3" t="s">
        <v>252</v>
      </c>
      <c r="I29" s="3">
        <v>888.5</v>
      </c>
      <c r="J29" s="3">
        <v>175.1</v>
      </c>
      <c r="K29" s="3">
        <v>916.3</v>
      </c>
      <c r="L29" s="3">
        <v>41.3</v>
      </c>
      <c r="M29" s="3" t="s">
        <v>253</v>
      </c>
    </row>
    <row r="30" spans="3:13" x14ac:dyDescent="0.2">
      <c r="C30" s="3" t="s">
        <v>254</v>
      </c>
      <c r="D30" s="3">
        <v>-223.036</v>
      </c>
      <c r="E30" s="3">
        <v>-249.90299999999999</v>
      </c>
      <c r="F30" s="3">
        <v>-99.844999999999999</v>
      </c>
      <c r="G30" s="3">
        <v>-302.2</v>
      </c>
      <c r="H30" s="3">
        <v>-384.5</v>
      </c>
      <c r="I30" s="3">
        <v>-882.7</v>
      </c>
      <c r="J30" s="3">
        <v>-331.9</v>
      </c>
      <c r="K30" s="3" t="s">
        <v>255</v>
      </c>
      <c r="L30" s="3">
        <v>-310.8</v>
      </c>
      <c r="M30" s="3">
        <v>-718.4</v>
      </c>
    </row>
    <row r="31" spans="3:13" x14ac:dyDescent="0.2">
      <c r="C31" s="3" t="s">
        <v>256</v>
      </c>
      <c r="D31" s="3">
        <v>-16.698</v>
      </c>
      <c r="E31" s="3" t="s">
        <v>3</v>
      </c>
      <c r="F31" s="3" t="s">
        <v>3</v>
      </c>
      <c r="G31" s="3">
        <v>-28.8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>
        <v>-200</v>
      </c>
    </row>
    <row r="32" spans="3:13" x14ac:dyDescent="0.2">
      <c r="C32" s="3" t="s">
        <v>257</v>
      </c>
      <c r="D32" s="3">
        <v>16.937000000000001</v>
      </c>
      <c r="E32" s="3">
        <v>10.978</v>
      </c>
      <c r="F32" s="3">
        <v>18.315999999999999</v>
      </c>
      <c r="G32" s="3">
        <v>5.6</v>
      </c>
      <c r="H32" s="3">
        <v>12.1</v>
      </c>
      <c r="I32" s="3">
        <v>19.100000000000001</v>
      </c>
      <c r="J32" s="3">
        <v>21.7</v>
      </c>
      <c r="K32" s="3">
        <v>25.8</v>
      </c>
      <c r="L32" s="3">
        <v>50.5</v>
      </c>
      <c r="M32" s="3">
        <v>5.4</v>
      </c>
    </row>
    <row r="33" spans="3:13" x14ac:dyDescent="0.2">
      <c r="C33" s="3" t="s">
        <v>258</v>
      </c>
      <c r="D33" s="3">
        <v>314.54700000000003</v>
      </c>
      <c r="E33" s="3">
        <v>-138.20500000000001</v>
      </c>
      <c r="F33" s="3">
        <v>190.785</v>
      </c>
      <c r="G33" s="3">
        <v>439.6</v>
      </c>
      <c r="H33" s="3">
        <v>733</v>
      </c>
      <c r="I33" s="3">
        <v>-67.3</v>
      </c>
      <c r="J33" s="3">
        <v>-256.2</v>
      </c>
      <c r="K33" s="3">
        <v>-461.3</v>
      </c>
      <c r="L33" s="3">
        <v>-370</v>
      </c>
      <c r="M33" s="3">
        <v>-72.599999999999994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259</v>
      </c>
      <c r="D35" s="3">
        <v>188.97200000000001</v>
      </c>
      <c r="E35" s="3">
        <v>209.095</v>
      </c>
      <c r="F35" s="3">
        <v>221.87299999999999</v>
      </c>
      <c r="G35" s="3">
        <v>405.69200000000001</v>
      </c>
      <c r="H35" s="3">
        <v>585.1</v>
      </c>
      <c r="I35" s="3">
        <v>557.5</v>
      </c>
      <c r="J35" s="3">
        <v>589.1</v>
      </c>
      <c r="K35" s="3">
        <v>703.6</v>
      </c>
      <c r="L35" s="3">
        <v>703.7</v>
      </c>
      <c r="M35" s="3">
        <v>602.1</v>
      </c>
    </row>
    <row r="36" spans="3:13" x14ac:dyDescent="0.2">
      <c r="C36" t="s">
        <v>260</v>
      </c>
      <c r="D36">
        <v>14.147</v>
      </c>
      <c r="E36">
        <v>2.6739999999999999</v>
      </c>
      <c r="F36">
        <v>29.096</v>
      </c>
      <c r="G36">
        <v>-27.4</v>
      </c>
      <c r="H36">
        <v>-7.5</v>
      </c>
      <c r="I36">
        <v>22.3</v>
      </c>
      <c r="J36">
        <v>-32.700000000000003</v>
      </c>
      <c r="K36">
        <v>6.5</v>
      </c>
      <c r="L36">
        <v>-29</v>
      </c>
      <c r="M36">
        <v>23.8</v>
      </c>
    </row>
    <row r="37" spans="3:13" x14ac:dyDescent="0.2">
      <c r="C37" s="3" t="s">
        <v>261</v>
      </c>
      <c r="D37" s="3">
        <v>5.976</v>
      </c>
      <c r="E37" s="3">
        <v>10.103999999999999</v>
      </c>
      <c r="F37" s="3">
        <v>154.72300000000001</v>
      </c>
      <c r="G37" s="3">
        <v>206.80799999999999</v>
      </c>
      <c r="H37" s="3">
        <v>-20.100000000000001</v>
      </c>
      <c r="I37" s="3">
        <v>9.3000000000000007</v>
      </c>
      <c r="J37" s="3">
        <v>147.19999999999999</v>
      </c>
      <c r="K37" s="3">
        <v>-6.4</v>
      </c>
      <c r="L37" s="3">
        <v>-72.599999999999994</v>
      </c>
      <c r="M37" s="3">
        <v>213.6</v>
      </c>
    </row>
    <row r="38" spans="3:13" x14ac:dyDescent="0.2">
      <c r="C38" s="3" t="s">
        <v>262</v>
      </c>
      <c r="D38" s="3">
        <v>209.095</v>
      </c>
      <c r="E38" s="3">
        <v>221.87299999999999</v>
      </c>
      <c r="F38" s="3">
        <v>405.69200000000001</v>
      </c>
      <c r="G38" s="3">
        <v>585.1</v>
      </c>
      <c r="H38" s="3">
        <v>557.5</v>
      </c>
      <c r="I38" s="3">
        <v>589.1</v>
      </c>
      <c r="J38" s="3">
        <v>703.6</v>
      </c>
      <c r="K38" s="3">
        <v>703.7</v>
      </c>
      <c r="L38" s="3">
        <v>602.1</v>
      </c>
      <c r="M38" s="3">
        <v>839.5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263</v>
      </c>
      <c r="D40" s="3">
        <v>217.64099999999999</v>
      </c>
      <c r="E40" s="3">
        <v>249.87299999999999</v>
      </c>
      <c r="F40" s="3">
        <v>303.04599999999999</v>
      </c>
      <c r="G40" s="3">
        <v>329.3</v>
      </c>
      <c r="H40" s="3">
        <v>425.5</v>
      </c>
      <c r="I40" s="3">
        <v>419.8</v>
      </c>
      <c r="J40" s="3">
        <v>433.9</v>
      </c>
      <c r="K40" s="3">
        <v>600.1</v>
      </c>
      <c r="L40" s="3">
        <v>514.9</v>
      </c>
      <c r="M40" s="3">
        <v>545.6</v>
      </c>
    </row>
    <row r="41" spans="3:13" x14ac:dyDescent="0.2">
      <c r="C41" t="s">
        <v>264</v>
      </c>
      <c r="D41">
        <v>25.405000000000001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1422-2836-49FE-A9C7-DC79E5897E90}">
  <dimension ref="C2:M56"/>
  <sheetViews>
    <sheetView workbookViewId="0">
      <selection sqref="A1:Q1048576"/>
    </sheetView>
  </sheetViews>
  <sheetFormatPr defaultRowHeight="12.75" x14ac:dyDescent="0.2"/>
  <cols>
    <col min="1" max="2" width="2" customWidth="1"/>
    <col min="3" max="3" width="25" customWidth="1"/>
    <col min="15" max="17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265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266</v>
      </c>
      <c r="D12" s="3">
        <v>15.84</v>
      </c>
      <c r="E12" s="3">
        <v>25.17</v>
      </c>
      <c r="F12" s="3">
        <v>44.87</v>
      </c>
      <c r="G12" s="3">
        <v>52.76</v>
      </c>
      <c r="H12" s="3">
        <v>58.08</v>
      </c>
      <c r="I12" s="3">
        <v>50.06</v>
      </c>
      <c r="J12" s="3">
        <v>55.32</v>
      </c>
      <c r="K12" s="3">
        <v>57.79</v>
      </c>
      <c r="L12" s="3">
        <v>67.83</v>
      </c>
      <c r="M12" s="3">
        <v>57.84</v>
      </c>
    </row>
    <row r="13" spans="3:13" x14ac:dyDescent="0.2">
      <c r="C13" s="3" t="s">
        <v>267</v>
      </c>
      <c r="D13" s="3" t="s">
        <v>268</v>
      </c>
      <c r="E13" s="3" t="s">
        <v>269</v>
      </c>
      <c r="F13" s="3" t="s">
        <v>270</v>
      </c>
      <c r="G13" s="3" t="s">
        <v>271</v>
      </c>
      <c r="H13" s="3" t="s">
        <v>272</v>
      </c>
      <c r="I13" s="3" t="s">
        <v>273</v>
      </c>
      <c r="J13" s="3" t="s">
        <v>274</v>
      </c>
      <c r="K13" s="3" t="s">
        <v>275</v>
      </c>
      <c r="L13" s="3" t="s">
        <v>276</v>
      </c>
      <c r="M13" s="3" t="s">
        <v>277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278</v>
      </c>
      <c r="D15" s="3" t="s">
        <v>279</v>
      </c>
      <c r="E15" s="3" t="s">
        <v>280</v>
      </c>
      <c r="F15" s="3" t="s">
        <v>281</v>
      </c>
      <c r="G15" s="3" t="s">
        <v>282</v>
      </c>
      <c r="H15" s="3" t="s">
        <v>283</v>
      </c>
      <c r="I15" s="3" t="s">
        <v>284</v>
      </c>
      <c r="J15" s="3" t="s">
        <v>285</v>
      </c>
      <c r="K15" s="3" t="s">
        <v>286</v>
      </c>
      <c r="L15" s="3" t="s">
        <v>287</v>
      </c>
      <c r="M15" s="3" t="s">
        <v>288</v>
      </c>
    </row>
    <row r="16" spans="3:13" x14ac:dyDescent="0.2">
      <c r="C16" s="3" t="s">
        <v>289</v>
      </c>
      <c r="D16" s="3" t="s">
        <v>279</v>
      </c>
      <c r="E16" s="3" t="s">
        <v>280</v>
      </c>
      <c r="F16" s="3" t="s">
        <v>281</v>
      </c>
      <c r="G16" s="3" t="s">
        <v>282</v>
      </c>
      <c r="H16" s="3" t="s">
        <v>283</v>
      </c>
      <c r="I16" s="3" t="s">
        <v>284</v>
      </c>
      <c r="J16" s="3" t="s">
        <v>285</v>
      </c>
      <c r="K16" s="3" t="s">
        <v>286</v>
      </c>
      <c r="L16" s="3" t="s">
        <v>287</v>
      </c>
      <c r="M16" s="3" t="s">
        <v>290</v>
      </c>
    </row>
    <row r="17" spans="3:13" x14ac:dyDescent="0.2">
      <c r="C17" s="3" t="s">
        <v>291</v>
      </c>
      <c r="D17" s="3" t="s">
        <v>292</v>
      </c>
      <c r="E17" s="3" t="s">
        <v>293</v>
      </c>
      <c r="F17" s="3" t="s">
        <v>294</v>
      </c>
      <c r="G17" s="3" t="s">
        <v>295</v>
      </c>
      <c r="H17" s="3" t="s">
        <v>296</v>
      </c>
      <c r="I17" s="3" t="s">
        <v>292</v>
      </c>
      <c r="J17" s="3" t="s">
        <v>297</v>
      </c>
      <c r="K17" s="3" t="s">
        <v>297</v>
      </c>
      <c r="L17" s="3" t="s">
        <v>298</v>
      </c>
      <c r="M17" s="3" t="s">
        <v>299</v>
      </c>
    </row>
    <row r="18" spans="3:13" x14ac:dyDescent="0.2">
      <c r="C18" s="3" t="s">
        <v>300</v>
      </c>
      <c r="D18" s="3" t="s">
        <v>301</v>
      </c>
      <c r="E18" s="3" t="s">
        <v>302</v>
      </c>
      <c r="F18" s="3" t="s">
        <v>303</v>
      </c>
      <c r="G18" s="3" t="s">
        <v>304</v>
      </c>
      <c r="H18" s="3" t="s">
        <v>305</v>
      </c>
      <c r="I18" s="3" t="s">
        <v>306</v>
      </c>
      <c r="J18" s="3" t="s">
        <v>307</v>
      </c>
      <c r="K18" s="3" t="s">
        <v>307</v>
      </c>
      <c r="L18" s="3" t="s">
        <v>307</v>
      </c>
      <c r="M18" s="3" t="s">
        <v>308</v>
      </c>
    </row>
    <row r="19" spans="3:13" x14ac:dyDescent="0.2">
      <c r="C19" t="s">
        <v>309</v>
      </c>
      <c r="D19" t="s">
        <v>310</v>
      </c>
      <c r="E19" t="s">
        <v>311</v>
      </c>
      <c r="F19" t="s">
        <v>312</v>
      </c>
      <c r="G19" t="s">
        <v>313</v>
      </c>
      <c r="H19" t="s">
        <v>314</v>
      </c>
      <c r="I19" t="s">
        <v>307</v>
      </c>
      <c r="J19" t="s">
        <v>315</v>
      </c>
      <c r="K19" t="s">
        <v>316</v>
      </c>
      <c r="L19" t="s">
        <v>317</v>
      </c>
      <c r="M19" t="s">
        <v>318</v>
      </c>
    </row>
    <row r="20" spans="3:13" x14ac:dyDescent="0.2">
      <c r="C20" s="3" t="s">
        <v>319</v>
      </c>
      <c r="D20" s="3" t="s">
        <v>320</v>
      </c>
      <c r="E20" s="3" t="s">
        <v>321</v>
      </c>
      <c r="F20" s="3" t="s">
        <v>322</v>
      </c>
      <c r="G20" s="3" t="s">
        <v>323</v>
      </c>
      <c r="H20" s="3" t="s">
        <v>324</v>
      </c>
      <c r="I20" s="3" t="s">
        <v>325</v>
      </c>
      <c r="J20" s="3" t="s">
        <v>326</v>
      </c>
      <c r="K20" s="3" t="s">
        <v>327</v>
      </c>
      <c r="L20" s="3" t="s">
        <v>328</v>
      </c>
      <c r="M20" s="3" t="s">
        <v>329</v>
      </c>
    </row>
    <row r="21" spans="3:13" x14ac:dyDescent="0.2">
      <c r="C21" s="3" t="s">
        <v>330</v>
      </c>
      <c r="D21" s="3" t="s">
        <v>331</v>
      </c>
      <c r="E21" s="3" t="s">
        <v>332</v>
      </c>
      <c r="F21" s="3" t="s">
        <v>333</v>
      </c>
      <c r="G21" s="3" t="s">
        <v>334</v>
      </c>
      <c r="H21" s="3" t="s">
        <v>335</v>
      </c>
      <c r="I21" s="3" t="s">
        <v>336</v>
      </c>
      <c r="J21" s="3" t="s">
        <v>336</v>
      </c>
      <c r="K21" s="3" t="s">
        <v>337</v>
      </c>
      <c r="L21" s="3" t="s">
        <v>338</v>
      </c>
      <c r="M21" s="3" t="s">
        <v>339</v>
      </c>
    </row>
    <row r="22" spans="3:13" x14ac:dyDescent="0.2">
      <c r="C22" s="3" t="s">
        <v>340</v>
      </c>
      <c r="D22" s="3" t="s">
        <v>339</v>
      </c>
      <c r="E22" s="3" t="s">
        <v>341</v>
      </c>
      <c r="F22" s="3" t="s">
        <v>342</v>
      </c>
      <c r="G22" s="3" t="s">
        <v>342</v>
      </c>
      <c r="H22" s="3" t="s">
        <v>335</v>
      </c>
      <c r="I22" s="3" t="s">
        <v>336</v>
      </c>
      <c r="J22" s="3" t="s">
        <v>336</v>
      </c>
      <c r="K22" s="3" t="s">
        <v>343</v>
      </c>
      <c r="L22" s="3" t="s">
        <v>338</v>
      </c>
      <c r="M22" s="3" t="s">
        <v>339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344</v>
      </c>
      <c r="D24" s="3" t="s">
        <v>345</v>
      </c>
      <c r="E24" s="3" t="s">
        <v>346</v>
      </c>
      <c r="F24" s="3" t="s">
        <v>347</v>
      </c>
      <c r="G24" s="3" t="s">
        <v>348</v>
      </c>
      <c r="H24" s="3" t="s">
        <v>349</v>
      </c>
      <c r="I24" s="3" t="s">
        <v>350</v>
      </c>
      <c r="J24" s="3" t="s">
        <v>314</v>
      </c>
      <c r="K24" s="3" t="s">
        <v>351</v>
      </c>
      <c r="L24" s="3" t="s">
        <v>314</v>
      </c>
      <c r="M24" s="3" t="s">
        <v>352</v>
      </c>
    </row>
    <row r="25" spans="3:13" x14ac:dyDescent="0.2">
      <c r="C25" s="3" t="s">
        <v>353</v>
      </c>
      <c r="D25" s="3" t="s">
        <v>342</v>
      </c>
      <c r="E25" s="3" t="s">
        <v>354</v>
      </c>
      <c r="F25" s="3" t="s">
        <v>355</v>
      </c>
      <c r="G25" s="3" t="s">
        <v>355</v>
      </c>
      <c r="H25" s="3" t="s">
        <v>356</v>
      </c>
      <c r="I25" s="3" t="s">
        <v>354</v>
      </c>
      <c r="J25" s="3" t="s">
        <v>357</v>
      </c>
      <c r="K25" s="3" t="s">
        <v>358</v>
      </c>
      <c r="L25" s="3" t="s">
        <v>358</v>
      </c>
      <c r="M25" s="3" t="s">
        <v>335</v>
      </c>
    </row>
    <row r="26" spans="3:13" x14ac:dyDescent="0.2">
      <c r="C26" s="3" t="s">
        <v>359</v>
      </c>
      <c r="D26" s="3" t="s">
        <v>360</v>
      </c>
      <c r="E26" s="3" t="s">
        <v>361</v>
      </c>
      <c r="F26" s="3" t="s">
        <v>318</v>
      </c>
      <c r="G26" s="3" t="s">
        <v>352</v>
      </c>
      <c r="H26" s="3" t="s">
        <v>306</v>
      </c>
      <c r="I26" s="3" t="s">
        <v>362</v>
      </c>
      <c r="J26" s="3" t="s">
        <v>363</v>
      </c>
      <c r="K26" s="3" t="s">
        <v>363</v>
      </c>
      <c r="L26" s="3" t="s">
        <v>364</v>
      </c>
      <c r="M26" s="3" t="s">
        <v>297</v>
      </c>
    </row>
    <row r="27" spans="3:13" x14ac:dyDescent="0.2">
      <c r="C27" s="3" t="s">
        <v>365</v>
      </c>
      <c r="D27" s="3" t="s">
        <v>366</v>
      </c>
      <c r="E27" s="3" t="s">
        <v>366</v>
      </c>
      <c r="F27" s="3" t="s">
        <v>335</v>
      </c>
      <c r="G27" s="3" t="s">
        <v>332</v>
      </c>
      <c r="H27" s="3" t="s">
        <v>336</v>
      </c>
      <c r="I27" s="3" t="s">
        <v>366</v>
      </c>
      <c r="J27" s="3" t="s">
        <v>331</v>
      </c>
      <c r="K27" s="3" t="s">
        <v>339</v>
      </c>
      <c r="L27" s="3" t="s">
        <v>336</v>
      </c>
      <c r="M27" s="3" t="s">
        <v>331</v>
      </c>
    </row>
    <row r="29" spans="3:13" x14ac:dyDescent="0.2">
      <c r="C29" s="3" t="s">
        <v>367</v>
      </c>
      <c r="D29" s="3">
        <v>7.2</v>
      </c>
      <c r="E29" s="3">
        <v>7.9</v>
      </c>
      <c r="F29" s="3">
        <v>7.8</v>
      </c>
      <c r="G29" s="3">
        <v>8.4</v>
      </c>
      <c r="H29" s="3">
        <v>7.9</v>
      </c>
      <c r="I29" s="3">
        <v>8.1</v>
      </c>
      <c r="J29" s="3">
        <v>8.6</v>
      </c>
      <c r="K29" s="3">
        <v>8.9</v>
      </c>
      <c r="L29" s="3">
        <v>9.3000000000000007</v>
      </c>
      <c r="M29" s="3">
        <v>9.1</v>
      </c>
    </row>
    <row r="30" spans="3:13" x14ac:dyDescent="0.2">
      <c r="C30" s="3" t="s">
        <v>368</v>
      </c>
      <c r="D30" s="3">
        <v>4</v>
      </c>
      <c r="E30" s="3">
        <v>7</v>
      </c>
      <c r="F30" s="3">
        <v>5</v>
      </c>
      <c r="G30" s="3">
        <v>6</v>
      </c>
      <c r="H30" s="3">
        <v>5</v>
      </c>
      <c r="I30" s="3">
        <v>5</v>
      </c>
      <c r="J30" s="3">
        <v>6</v>
      </c>
      <c r="K30" s="3">
        <v>6</v>
      </c>
      <c r="L30" s="3">
        <v>6</v>
      </c>
      <c r="M30" s="3">
        <v>5</v>
      </c>
    </row>
    <row r="31" spans="3:13" x14ac:dyDescent="0.2">
      <c r="C31" s="3" t="s">
        <v>369</v>
      </c>
      <c r="D31" s="3">
        <v>8.5999999999999993E-2</v>
      </c>
      <c r="E31" s="3">
        <v>0.24</v>
      </c>
      <c r="F31" s="3">
        <v>0.3</v>
      </c>
      <c r="G31" s="3">
        <v>0.4</v>
      </c>
      <c r="H31" s="3">
        <v>0.46</v>
      </c>
      <c r="I31" s="3">
        <v>0.52</v>
      </c>
      <c r="J31" s="3">
        <v>0.68</v>
      </c>
      <c r="K31" s="3">
        <v>0.72</v>
      </c>
      <c r="L31" s="3">
        <v>0.84</v>
      </c>
      <c r="M31" s="3">
        <v>0.96</v>
      </c>
    </row>
    <row r="32" spans="3:13" x14ac:dyDescent="0.2">
      <c r="C32" s="3" t="s">
        <v>370</v>
      </c>
      <c r="D32" s="3" t="s">
        <v>371</v>
      </c>
      <c r="E32" s="3" t="s">
        <v>372</v>
      </c>
      <c r="F32" s="3" t="s">
        <v>373</v>
      </c>
      <c r="G32" s="3" t="s">
        <v>374</v>
      </c>
      <c r="H32" s="3" t="s">
        <v>374</v>
      </c>
      <c r="I32" s="3" t="s">
        <v>375</v>
      </c>
      <c r="J32" s="3" t="s">
        <v>376</v>
      </c>
      <c r="K32" s="3" t="s">
        <v>376</v>
      </c>
      <c r="L32" s="3" t="s">
        <v>376</v>
      </c>
      <c r="M32" s="3" t="s">
        <v>377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D656-AE8C-484C-9808-403A90CED291}">
  <dimension ref="A3:BJ22"/>
  <sheetViews>
    <sheetView showGridLines="0" tabSelected="1" topLeftCell="X1" workbookViewId="0">
      <selection activeCell="AN25" sqref="AN25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378</v>
      </c>
      <c r="C3" s="9"/>
      <c r="D3" s="9"/>
      <c r="E3" s="9"/>
      <c r="F3" s="9"/>
      <c r="H3" s="9" t="s">
        <v>379</v>
      </c>
      <c r="I3" s="9"/>
      <c r="J3" s="9"/>
      <c r="K3" s="9"/>
      <c r="L3" s="9"/>
      <c r="N3" s="11" t="s">
        <v>380</v>
      </c>
      <c r="O3" s="11"/>
      <c r="P3" s="11"/>
      <c r="Q3" s="11"/>
      <c r="R3" s="11"/>
      <c r="S3" s="11"/>
      <c r="T3" s="11"/>
      <c r="V3" s="9" t="s">
        <v>381</v>
      </c>
      <c r="W3" s="9"/>
      <c r="X3" s="9"/>
      <c r="Y3" s="9"/>
      <c r="AA3" s="9" t="s">
        <v>382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383</v>
      </c>
      <c r="C4" s="15" t="s">
        <v>384</v>
      </c>
      <c r="D4" s="14" t="s">
        <v>385</v>
      </c>
      <c r="E4" s="15" t="s">
        <v>386</v>
      </c>
      <c r="F4" s="14" t="s">
        <v>387</v>
      </c>
      <c r="H4" s="16" t="s">
        <v>388</v>
      </c>
      <c r="I4" s="17" t="s">
        <v>389</v>
      </c>
      <c r="J4" s="16" t="s">
        <v>390</v>
      </c>
      <c r="K4" s="17" t="s">
        <v>391</v>
      </c>
      <c r="L4" s="16" t="s">
        <v>392</v>
      </c>
      <c r="N4" s="18" t="s">
        <v>393</v>
      </c>
      <c r="O4" s="19" t="s">
        <v>394</v>
      </c>
      <c r="P4" s="18" t="s">
        <v>395</v>
      </c>
      <c r="Q4" s="19" t="s">
        <v>396</v>
      </c>
      <c r="R4" s="18" t="s">
        <v>397</v>
      </c>
      <c r="S4" s="19" t="s">
        <v>398</v>
      </c>
      <c r="T4" s="18" t="s">
        <v>399</v>
      </c>
      <c r="V4" s="19" t="s">
        <v>400</v>
      </c>
      <c r="W4" s="18" t="s">
        <v>401</v>
      </c>
      <c r="X4" s="19" t="s">
        <v>402</v>
      </c>
      <c r="Y4" s="18" t="s">
        <v>403</v>
      </c>
      <c r="AA4" s="20" t="s">
        <v>225</v>
      </c>
      <c r="AB4" s="21" t="s">
        <v>291</v>
      </c>
      <c r="AC4" s="20" t="s">
        <v>300</v>
      </c>
      <c r="AD4" s="21" t="s">
        <v>319</v>
      </c>
      <c r="AE4" s="20" t="s">
        <v>330</v>
      </c>
      <c r="AF4" s="21" t="s">
        <v>340</v>
      </c>
      <c r="AG4" s="20" t="s">
        <v>344</v>
      </c>
      <c r="AH4" s="21" t="s">
        <v>353</v>
      </c>
      <c r="AI4" s="20" t="s">
        <v>369</v>
      </c>
      <c r="AJ4" s="22"/>
      <c r="AK4" s="21" t="s">
        <v>367</v>
      </c>
      <c r="AL4" s="20" t="s">
        <v>368</v>
      </c>
    </row>
    <row r="5" spans="1:62" ht="63" x14ac:dyDescent="0.2">
      <c r="A5" s="23" t="s">
        <v>404</v>
      </c>
      <c r="B5" s="18" t="s">
        <v>405</v>
      </c>
      <c r="C5" s="24" t="s">
        <v>406</v>
      </c>
      <c r="D5" s="25" t="s">
        <v>407</v>
      </c>
      <c r="E5" s="19" t="s">
        <v>408</v>
      </c>
      <c r="F5" s="18" t="s">
        <v>405</v>
      </c>
      <c r="H5" s="19" t="s">
        <v>409</v>
      </c>
      <c r="I5" s="18" t="s">
        <v>410</v>
      </c>
      <c r="J5" s="19" t="s">
        <v>411</v>
      </c>
      <c r="K5" s="18" t="s">
        <v>412</v>
      </c>
      <c r="L5" s="19" t="s">
        <v>413</v>
      </c>
      <c r="N5" s="18" t="s">
        <v>414</v>
      </c>
      <c r="O5" s="19" t="s">
        <v>415</v>
      </c>
      <c r="P5" s="18" t="s">
        <v>416</v>
      </c>
      <c r="Q5" s="19" t="s">
        <v>417</v>
      </c>
      <c r="R5" s="18" t="s">
        <v>418</v>
      </c>
      <c r="S5" s="19" t="s">
        <v>419</v>
      </c>
      <c r="T5" s="18" t="s">
        <v>420</v>
      </c>
      <c r="V5" s="19" t="s">
        <v>421</v>
      </c>
      <c r="W5" s="18" t="s">
        <v>422</v>
      </c>
      <c r="X5" s="19" t="s">
        <v>423</v>
      </c>
      <c r="Y5" s="18" t="s">
        <v>424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1.4143685875834866</v>
      </c>
      <c r="C7" s="31">
        <f>(sheet!D18-sheet!D15)/sheet!D35</f>
        <v>1.0808008094772004</v>
      </c>
      <c r="D7" s="31">
        <f>sheet!D12/sheet!D35</f>
        <v>0.3839783013098913</v>
      </c>
      <c r="E7" s="31">
        <f>Sheet2!D20/sheet!D35</f>
        <v>0.61287046712049786</v>
      </c>
      <c r="F7" s="31">
        <f>sheet!D18/sheet!D35</f>
        <v>1.4143685875834866</v>
      </c>
      <c r="G7" s="29"/>
      <c r="H7" s="32">
        <f>Sheet1!D33/sheet!D51</f>
        <v>0.10174289264193843</v>
      </c>
      <c r="I7" s="32">
        <f>Sheet1!D33/Sheet1!D12</f>
        <v>5.4825116199311325E-2</v>
      </c>
      <c r="J7" s="32">
        <f>Sheet1!D12/sheet!D27</f>
        <v>0.78672061850862396</v>
      </c>
      <c r="K7" s="32">
        <f>Sheet1!D30/sheet!D27</f>
        <v>4.3132049326129386E-2</v>
      </c>
      <c r="L7" s="32">
        <f>Sheet1!D38</f>
        <v>0.61</v>
      </c>
      <c r="M7" s="29"/>
      <c r="N7" s="32">
        <f>sheet!D40/sheet!D27</f>
        <v>0.57606818318088238</v>
      </c>
      <c r="O7" s="32">
        <f>sheet!D51/sheet!D27</f>
        <v>0.42393181681911751</v>
      </c>
      <c r="P7" s="32">
        <f>sheet!D40/sheet!D51</f>
        <v>1.3588698944638971</v>
      </c>
      <c r="Q7" s="31">
        <f>Sheet1!D24/Sheet1!D26</f>
        <v>-7.3813848384070937</v>
      </c>
      <c r="R7" s="31">
        <f>ABS(Sheet2!D20/(Sheet1!D26+Sheet2!D30))</f>
        <v>1.3539616211611019</v>
      </c>
      <c r="S7" s="31">
        <f>sheet!D40/Sheet1!D43</f>
        <v>4.083857770326115</v>
      </c>
      <c r="T7" s="31">
        <f>Sheet2!D20/sheet!D40</f>
        <v>0.2412250553482331</v>
      </c>
      <c r="V7" s="31">
        <f>ABS(Sheet1!D15/sheet!D15)</f>
        <v>7.7844079628283893</v>
      </c>
      <c r="W7" s="31">
        <f>Sheet1!D12/sheet!D14</f>
        <v>5.4351012846844666</v>
      </c>
      <c r="X7" s="31">
        <f>Sheet1!D12/sheet!D27</f>
        <v>0.78672061850862396</v>
      </c>
      <c r="Y7" s="31">
        <f>Sheet1!D12/(sheet!D18-sheet!D35)</f>
        <v>8.3734821222811142</v>
      </c>
      <c r="AA7" s="17">
        <f>Sheet1!D43</f>
        <v>338.77600000000001</v>
      </c>
      <c r="AB7" s="17" t="str">
        <f>Sheet3!D17</f>
        <v>10.9x</v>
      </c>
      <c r="AC7" s="17" t="str">
        <f>Sheet3!D18</f>
        <v>17.4x</v>
      </c>
      <c r="AD7" s="17" t="str">
        <f>Sheet3!D20</f>
        <v>34.7x</v>
      </c>
      <c r="AE7" s="17" t="str">
        <f>Sheet3!D21</f>
        <v>1.8x</v>
      </c>
      <c r="AF7" s="17" t="str">
        <f>Sheet3!D22</f>
        <v>2.0x</v>
      </c>
      <c r="AG7" s="17" t="str">
        <f>Sheet3!D24</f>
        <v>26.2x</v>
      </c>
      <c r="AH7" s="17" t="str">
        <f>Sheet3!D25</f>
        <v>2.8x</v>
      </c>
      <c r="AI7" s="17">
        <f>Sheet3!D31</f>
        <v>8.5999999999999993E-2</v>
      </c>
      <c r="AK7" s="17">
        <f>Sheet3!D29</f>
        <v>7.2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1.3693553949786488</v>
      </c>
      <c r="C8" s="34">
        <f>(sheet!E18-sheet!E15)/sheet!E35</f>
        <v>1.048983916947269</v>
      </c>
      <c r="D8" s="34">
        <f>sheet!E12/sheet!E35</f>
        <v>0.36966695934834726</v>
      </c>
      <c r="E8" s="34">
        <f>Sheet2!E20/sheet!E35</f>
        <v>0.67232925189562753</v>
      </c>
      <c r="F8" s="34">
        <f>sheet!E18/sheet!E35</f>
        <v>1.3693553949786488</v>
      </c>
      <c r="G8" s="29"/>
      <c r="H8" s="35">
        <f>Sheet1!E33/sheet!E51</f>
        <v>0.17806497020684597</v>
      </c>
      <c r="I8" s="35">
        <f>Sheet1!E33/Sheet1!E12</f>
        <v>8.3757310094185689E-2</v>
      </c>
      <c r="J8" s="35">
        <f>Sheet1!E12/sheet!E27</f>
        <v>0.98749682532104843</v>
      </c>
      <c r="K8" s="35">
        <f>Sheet1!E30/sheet!E27</f>
        <v>8.2710077815438959E-2</v>
      </c>
      <c r="L8" s="35">
        <f>Sheet1!E38</f>
        <v>1.26</v>
      </c>
      <c r="M8" s="29"/>
      <c r="N8" s="35">
        <f>sheet!E40/sheet!E27</f>
        <v>0.53550618226953739</v>
      </c>
      <c r="O8" s="35">
        <f>sheet!E51/sheet!E27</f>
        <v>0.46449381773046261</v>
      </c>
      <c r="P8" s="35">
        <f>sheet!E40/sheet!E51</f>
        <v>1.1528811834052912</v>
      </c>
      <c r="Q8" s="34">
        <f>Sheet1!E24/Sheet1!E26</f>
        <v>-14.33733777621887</v>
      </c>
      <c r="R8" s="34">
        <f>ABS(Sheet2!E20/(Sheet1!E26+Sheet2!E30))</f>
        <v>1.4796982886645569</v>
      </c>
      <c r="S8" s="34">
        <f>sheet!E40/Sheet1!E43</f>
        <v>2.9122335509303778</v>
      </c>
      <c r="T8" s="34">
        <f>Sheet2!E20/sheet!E40</f>
        <v>0.28779251381444004</v>
      </c>
      <c r="U8" s="12"/>
      <c r="V8" s="34">
        <f>ABS(Sheet1!E15/sheet!E15)</f>
        <v>9.8369408069230211</v>
      </c>
      <c r="W8" s="34">
        <f>Sheet1!E12/sheet!E14</f>
        <v>7.0995949971855739</v>
      </c>
      <c r="X8" s="34">
        <f>Sheet1!E12/sheet!E27</f>
        <v>0.98749682532104843</v>
      </c>
      <c r="Y8" s="34">
        <f>Sheet1!E12/(sheet!E18-sheet!E35)</f>
        <v>11.663510550959463</v>
      </c>
      <c r="Z8" s="12"/>
      <c r="AA8" s="36">
        <f>Sheet1!E43</f>
        <v>481.471</v>
      </c>
      <c r="AB8" s="36" t="str">
        <f>Sheet3!E17</f>
        <v>10.3x</v>
      </c>
      <c r="AC8" s="36" t="str">
        <f>Sheet3!E18</f>
        <v>14.9x</v>
      </c>
      <c r="AD8" s="36" t="str">
        <f>Sheet3!E20</f>
        <v>18.3x</v>
      </c>
      <c r="AE8" s="36" t="str">
        <f>Sheet3!E21</f>
        <v>2.5x</v>
      </c>
      <c r="AF8" s="36" t="str">
        <f>Sheet3!E22</f>
        <v>1.9x</v>
      </c>
      <c r="AG8" s="36" t="str">
        <f>Sheet3!E24</f>
        <v>22.7x</v>
      </c>
      <c r="AH8" s="36" t="str">
        <f>Sheet3!E25</f>
        <v>3.6x</v>
      </c>
      <c r="AI8" s="36">
        <f>Sheet3!E31</f>
        <v>0.24</v>
      </c>
      <c r="AK8" s="36">
        <f>Sheet3!E29</f>
        <v>7.9</v>
      </c>
      <c r="AL8" s="36">
        <f>Sheet3!E30</f>
        <v>7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1.3472808755884051</v>
      </c>
      <c r="C9" s="31">
        <f>(sheet!F18-sheet!F15)/sheet!F35</f>
        <v>1.061801020760279</v>
      </c>
      <c r="D9" s="31">
        <f>sheet!F12/sheet!F35</f>
        <v>0.4444239956444056</v>
      </c>
      <c r="E9" s="31">
        <f>Sheet2!F20/sheet!F35</f>
        <v>0.5206337521320612</v>
      </c>
      <c r="F9" s="31">
        <f>sheet!F18/sheet!F35</f>
        <v>1.3472808755884051</v>
      </c>
      <c r="G9" s="29"/>
      <c r="H9" s="32">
        <f>Sheet1!F33/sheet!F51</f>
        <v>0.18193600258465803</v>
      </c>
      <c r="I9" s="32">
        <f>Sheet1!F33/Sheet1!F12</f>
        <v>9.7093493099300043E-2</v>
      </c>
      <c r="J9" s="32">
        <f>Sheet1!F12/sheet!F27</f>
        <v>0.84836774088191824</v>
      </c>
      <c r="K9" s="32">
        <f>Sheet1!F30/sheet!F27</f>
        <v>8.2370987394987299E-2</v>
      </c>
      <c r="L9" s="32">
        <f>Sheet1!F38</f>
        <v>1.7</v>
      </c>
      <c r="M9" s="29"/>
      <c r="N9" s="32">
        <f>sheet!F40/sheet!F27</f>
        <v>0.54725295584825973</v>
      </c>
      <c r="O9" s="32">
        <f>sheet!F51/sheet!F27</f>
        <v>0.45274704415174027</v>
      </c>
      <c r="P9" s="32">
        <f>sheet!F40/sheet!F51</f>
        <v>1.208738881716134</v>
      </c>
      <c r="Q9" s="31">
        <f>Sheet1!F24/Sheet1!F26</f>
        <v>-19.26015796401931</v>
      </c>
      <c r="R9" s="31">
        <f>ABS(Sheet2!F20/(Sheet1!F26+Sheet2!F30))</f>
        <v>3.8754026175235459</v>
      </c>
      <c r="S9" s="31">
        <f>sheet!F40/Sheet1!F43</f>
        <v>3.2231990187825534</v>
      </c>
      <c r="T9" s="31">
        <f>Sheet2!F20/sheet!F40</f>
        <v>0.24242677743165136</v>
      </c>
      <c r="V9" s="31">
        <f>ABS(Sheet1!F15/sheet!F15)</f>
        <v>8.3641366078280885</v>
      </c>
      <c r="W9" s="31">
        <f>Sheet1!F12/sheet!F14</f>
        <v>6.1510524611398969</v>
      </c>
      <c r="X9" s="31">
        <f>Sheet1!F12/sheet!F27</f>
        <v>0.84836774088191824</v>
      </c>
      <c r="Y9" s="31">
        <f>Sheet1!F12/(sheet!F18-sheet!F35)</f>
        <v>9.5866504739523375</v>
      </c>
      <c r="AA9" s="17">
        <f>Sheet1!F43</f>
        <v>608.22400000000005</v>
      </c>
      <c r="AB9" s="17" t="str">
        <f>Sheet3!F17</f>
        <v>14.5x</v>
      </c>
      <c r="AC9" s="17" t="str">
        <f>Sheet3!F18</f>
        <v>20.0x</v>
      </c>
      <c r="AD9" s="17" t="str">
        <f>Sheet3!F20</f>
        <v>28.8x</v>
      </c>
      <c r="AE9" s="17" t="str">
        <f>Sheet3!F21</f>
        <v>3.7x</v>
      </c>
      <c r="AF9" s="17" t="str">
        <f>Sheet3!F22</f>
        <v>2.8x</v>
      </c>
      <c r="AG9" s="17" t="str">
        <f>Sheet3!F24</f>
        <v>29.0x</v>
      </c>
      <c r="AH9" s="17" t="str">
        <f>Sheet3!F25</f>
        <v>5.2x</v>
      </c>
      <c r="AI9" s="17">
        <f>Sheet3!F31</f>
        <v>0.3</v>
      </c>
      <c r="AK9" s="17">
        <f>Sheet3!F29</f>
        <v>7.8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1.8312017640573319</v>
      </c>
      <c r="C10" s="34">
        <f>(sheet!G18-sheet!G15)/sheet!G35</f>
        <v>1.4436604189636164</v>
      </c>
      <c r="D10" s="34">
        <f>sheet!G12/sheet!G35</f>
        <v>0.64509371554575523</v>
      </c>
      <c r="E10" s="34">
        <f>Sheet2!G20/sheet!G35</f>
        <v>0.62183020948180812</v>
      </c>
      <c r="F10" s="34">
        <f>sheet!G18/sheet!G35</f>
        <v>1.8312017640573319</v>
      </c>
      <c r="G10" s="29"/>
      <c r="H10" s="35">
        <f>Sheet1!G33/sheet!G51</f>
        <v>0.1953582694907616</v>
      </c>
      <c r="I10" s="35">
        <f>Sheet1!G33/Sheet1!G12</f>
        <v>8.7251868065514382E-2</v>
      </c>
      <c r="J10" s="35">
        <f>Sheet1!G12/sheet!G27</f>
        <v>0.84951269556296483</v>
      </c>
      <c r="K10" s="35">
        <f>Sheet1!G30/sheet!G27</f>
        <v>7.4014704625117556E-2</v>
      </c>
      <c r="L10" s="35">
        <f>Sheet1!G38</f>
        <v>1.98</v>
      </c>
      <c r="M10" s="29"/>
      <c r="N10" s="35">
        <f>sheet!G40/sheet!G27</f>
        <v>0.6205864751645721</v>
      </c>
      <c r="O10" s="35">
        <f>sheet!G51/sheet!G27</f>
        <v>0.3794135248354279</v>
      </c>
      <c r="P10" s="35">
        <f>sheet!G40/sheet!G51</f>
        <v>1.6356466876971607</v>
      </c>
      <c r="Q10" s="34">
        <f>Sheet1!G24/Sheet1!G26</f>
        <v>-15.540298507462687</v>
      </c>
      <c r="R10" s="34">
        <f>ABS(Sheet2!G20/(Sheet1!G26+Sheet2!G30))</f>
        <v>1.6800714924039322</v>
      </c>
      <c r="S10" s="34">
        <f>sheet!G40/Sheet1!G43</f>
        <v>3.8295964125560533</v>
      </c>
      <c r="T10" s="34">
        <f>Sheet2!G20/sheet!G40</f>
        <v>0.19424163107866099</v>
      </c>
      <c r="U10" s="12"/>
      <c r="V10" s="34">
        <f>ABS(Sheet1!G15/sheet!G15)</f>
        <v>7.9852062588904698</v>
      </c>
      <c r="W10" s="34">
        <f>Sheet1!G12/sheet!G14</f>
        <v>6.3040444091990482</v>
      </c>
      <c r="X10" s="34">
        <f>Sheet1!G12/sheet!G27</f>
        <v>0.84951269556296483</v>
      </c>
      <c r="Y10" s="34">
        <f>Sheet1!G12/(sheet!G18-sheet!G35)</f>
        <v>5.2721846398726608</v>
      </c>
      <c r="Z10" s="12"/>
      <c r="AA10" s="36">
        <f>Sheet1!G43</f>
        <v>758.2</v>
      </c>
      <c r="AB10" s="36" t="str">
        <f>Sheet3!G17</f>
        <v>13.9x</v>
      </c>
      <c r="AC10" s="36" t="str">
        <f>Sheet3!G18</f>
        <v>18.8x</v>
      </c>
      <c r="AD10" s="36" t="str">
        <f>Sheet3!G20</f>
        <v>48.9x</v>
      </c>
      <c r="AE10" s="36" t="str">
        <f>Sheet3!G21</f>
        <v>3.0x</v>
      </c>
      <c r="AF10" s="36" t="str">
        <f>Sheet3!G22</f>
        <v>2.8x</v>
      </c>
      <c r="AG10" s="36" t="str">
        <f>Sheet3!G24</f>
        <v>28.4x</v>
      </c>
      <c r="AH10" s="36" t="str">
        <f>Sheet3!G25</f>
        <v>5.2x</v>
      </c>
      <c r="AI10" s="36">
        <f>Sheet3!G31</f>
        <v>0.4</v>
      </c>
      <c r="AK10" s="36">
        <f>Sheet3!G29</f>
        <v>8.4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1.4246364545664383</v>
      </c>
      <c r="C11" s="31">
        <f>(sheet!H18-sheet!H15)/sheet!H35</f>
        <v>1.097560975609756</v>
      </c>
      <c r="D11" s="31">
        <f>sheet!H12/sheet!H35</f>
        <v>0.42894514118642763</v>
      </c>
      <c r="E11" s="31">
        <f>Sheet2!H20/sheet!H35</f>
        <v>0.54720320073863205</v>
      </c>
      <c r="F11" s="31">
        <f>sheet!H18/sheet!H35</f>
        <v>1.4246364545664383</v>
      </c>
      <c r="G11" s="29"/>
      <c r="H11" s="32">
        <f>Sheet1!H33/sheet!H51</f>
        <v>0.21970434218453125</v>
      </c>
      <c r="I11" s="32">
        <f>Sheet1!H33/Sheet1!H12</f>
        <v>9.9690897239102558E-2</v>
      </c>
      <c r="J11" s="32">
        <f>Sheet1!H12/sheet!H27</f>
        <v>0.77403971354166667</v>
      </c>
      <c r="K11" s="32">
        <f>Sheet1!H30/sheet!H27</f>
        <v>7.7164713541666666E-2</v>
      </c>
      <c r="L11" s="32">
        <f>Sheet1!H38</f>
        <v>2.7</v>
      </c>
      <c r="M11" s="29"/>
      <c r="N11" s="32">
        <f>sheet!H40/sheet!H27</f>
        <v>0.64877929687500002</v>
      </c>
      <c r="O11" s="32">
        <f>sheet!H51/sheet!H27</f>
        <v>0.35122070312500003</v>
      </c>
      <c r="P11" s="32">
        <f>sheet!H40/sheet!H51</f>
        <v>1.8472125677742248</v>
      </c>
      <c r="Q11" s="31">
        <f>Sheet1!H24/Sheet1!H26</f>
        <v>-9.8659793814432977</v>
      </c>
      <c r="R11" s="31">
        <f>ABS(Sheet2!H20/(Sheet1!H26+Sheet2!H30))</f>
        <v>1.572060123784262</v>
      </c>
      <c r="S11" s="31">
        <f>sheet!H40/Sheet1!H43</f>
        <v>4.1919234409506787</v>
      </c>
      <c r="T11" s="31">
        <f>Sheet2!H20/sheet!H40</f>
        <v>0.17842000953312764</v>
      </c>
      <c r="V11" s="31">
        <f>ABS(Sheet1!H15/sheet!H15)</f>
        <v>7.7727593507410013</v>
      </c>
      <c r="W11" s="31">
        <f>Sheet1!H12/sheet!H14</f>
        <v>6.3006094329623741</v>
      </c>
      <c r="X11" s="31">
        <f>Sheet1!H12/sheet!H27</f>
        <v>0.77403971354166667</v>
      </c>
      <c r="Y11" s="31">
        <f>Sheet1!H12/(sheet!H18-sheet!H35)</f>
        <v>8.6169595941293728</v>
      </c>
      <c r="AA11" s="17">
        <f>Sheet1!H43</f>
        <v>950.9</v>
      </c>
      <c r="AB11" s="17" t="str">
        <f>Sheet3!H17</f>
        <v>14.0x</v>
      </c>
      <c r="AC11" s="17" t="str">
        <f>Sheet3!H18</f>
        <v>19.5x</v>
      </c>
      <c r="AD11" s="17" t="str">
        <f>Sheet3!H20</f>
        <v>32.0x</v>
      </c>
      <c r="AE11" s="17" t="str">
        <f>Sheet3!H21</f>
        <v>2.7x</v>
      </c>
      <c r="AF11" s="17" t="str">
        <f>Sheet3!H22</f>
        <v>2.7x</v>
      </c>
      <c r="AG11" s="17" t="str">
        <f>Sheet3!H24</f>
        <v>25.3x</v>
      </c>
      <c r="AH11" s="17" t="str">
        <f>Sheet3!H25</f>
        <v>5.1x</v>
      </c>
      <c r="AI11" s="17">
        <f>Sheet3!H31</f>
        <v>0.46</v>
      </c>
      <c r="AK11" s="17">
        <f>Sheet3!H29</f>
        <v>7.9</v>
      </c>
      <c r="AL11" s="17">
        <f>Sheet3!H30</f>
        <v>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1.5778454228227781</v>
      </c>
      <c r="C12" s="34">
        <f>(sheet!I18-sheet!I15)/sheet!I35</f>
        <v>1.1883584527433364</v>
      </c>
      <c r="D12" s="34">
        <f>sheet!I12/sheet!I35</f>
        <v>0.43737471230232383</v>
      </c>
      <c r="E12" s="34">
        <f>Sheet2!I20/sheet!I35</f>
        <v>0.57368772737396989</v>
      </c>
      <c r="F12" s="34">
        <f>sheet!I18/sheet!I35</f>
        <v>1.5778454228227781</v>
      </c>
      <c r="G12" s="29"/>
      <c r="H12" s="35">
        <f>Sheet1!I33/sheet!I51</f>
        <v>0.1746287082413677</v>
      </c>
      <c r="I12" s="35">
        <f>Sheet1!I33/Sheet1!I12</f>
        <v>9.0438825922696892E-2</v>
      </c>
      <c r="J12" s="35">
        <f>Sheet1!I12/sheet!I27</f>
        <v>0.73446126700438263</v>
      </c>
      <c r="K12" s="35">
        <f>Sheet1!I30/sheet!I27</f>
        <v>6.6423814673572765E-2</v>
      </c>
      <c r="L12" s="35">
        <f>Sheet1!I38</f>
        <v>2.64</v>
      </c>
      <c r="M12" s="29"/>
      <c r="N12" s="35">
        <f>sheet!I40/sheet!I27</f>
        <v>0.61962832261369449</v>
      </c>
      <c r="O12" s="35">
        <f>sheet!I51/sheet!I27</f>
        <v>0.3803716773863054</v>
      </c>
      <c r="P12" s="35">
        <f>sheet!I40/sheet!I51</f>
        <v>1.6290075193595452</v>
      </c>
      <c r="Q12" s="34">
        <f>Sheet1!I24/Sheet1!I26</f>
        <v>-9.0051413881748079</v>
      </c>
      <c r="R12" s="34">
        <f>ABS(Sheet2!I20/(Sheet1!I26+Sheet2!I30))</f>
        <v>0.80447683498178035</v>
      </c>
      <c r="S12" s="34">
        <f>sheet!I40/Sheet1!I43</f>
        <v>4.4109602917341979</v>
      </c>
      <c r="T12" s="34">
        <f>Sheet2!I20/sheet!I40</f>
        <v>0.17744861637386614</v>
      </c>
      <c r="U12" s="12"/>
      <c r="V12" s="34">
        <f>ABS(Sheet1!I15/sheet!I15)</f>
        <v>6.9736942432329396</v>
      </c>
      <c r="W12" s="34">
        <f>Sheet1!I12/sheet!I14</f>
        <v>6.0917030567685595</v>
      </c>
      <c r="X12" s="34">
        <f>Sheet1!I12/sheet!I27</f>
        <v>0.73446126700438263</v>
      </c>
      <c r="Y12" s="34">
        <f>Sheet1!I12/(sheet!I18-sheet!I35)</f>
        <v>6.6317615315431091</v>
      </c>
      <c r="Z12" s="12"/>
      <c r="AA12" s="36">
        <f>Sheet1!I43</f>
        <v>987.2</v>
      </c>
      <c r="AB12" s="36" t="str">
        <f>Sheet3!I17</f>
        <v>10.9x</v>
      </c>
      <c r="AC12" s="36" t="str">
        <f>Sheet3!I18</f>
        <v>15.0x</v>
      </c>
      <c r="AD12" s="36" t="str">
        <f>Sheet3!I20</f>
        <v>24.0x</v>
      </c>
      <c r="AE12" s="36" t="str">
        <f>Sheet3!I21</f>
        <v>2.2x</v>
      </c>
      <c r="AF12" s="36" t="str">
        <f>Sheet3!I22</f>
        <v>2.2x</v>
      </c>
      <c r="AG12" s="36" t="str">
        <f>Sheet3!I24</f>
        <v>16.9x</v>
      </c>
      <c r="AH12" s="36" t="str">
        <f>Sheet3!I25</f>
        <v>3.6x</v>
      </c>
      <c r="AI12" s="36">
        <f>Sheet3!I31</f>
        <v>0.52</v>
      </c>
      <c r="AK12" s="36">
        <f>Sheet3!I29</f>
        <v>8.1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1.8336236933797909</v>
      </c>
      <c r="C13" s="31">
        <f>(sheet!J18-sheet!J15)/sheet!J35</f>
        <v>1.4141114982578398</v>
      </c>
      <c r="D13" s="31">
        <f>sheet!J12/sheet!J35</f>
        <v>0.61289198606271778</v>
      </c>
      <c r="E13" s="31">
        <f>Sheet2!J20/sheet!J35</f>
        <v>0.67900696864111498</v>
      </c>
      <c r="F13" s="31">
        <f>sheet!J18/sheet!J35</f>
        <v>1.8336236933797909</v>
      </c>
      <c r="G13" s="29"/>
      <c r="H13" s="32">
        <f>Sheet1!J33/sheet!J51</f>
        <v>0.16464782413638404</v>
      </c>
      <c r="I13" s="32">
        <f>Sheet1!J33/Sheet1!J12</f>
        <v>8.9658542085580592E-2</v>
      </c>
      <c r="J13" s="32">
        <f>Sheet1!J12/sheet!J27</f>
        <v>0.75608127308894579</v>
      </c>
      <c r="K13" s="32">
        <f>Sheet1!J30/sheet!J27</f>
        <v>6.7789144643364593E-2</v>
      </c>
      <c r="L13" s="32">
        <f>Sheet1!J38</f>
        <v>2.68</v>
      </c>
      <c r="M13" s="29"/>
      <c r="N13" s="32">
        <f>sheet!J40/sheet!J27</f>
        <v>0.58827791986359768</v>
      </c>
      <c r="O13" s="32">
        <f>sheet!J51/sheet!J27</f>
        <v>0.41172208013640238</v>
      </c>
      <c r="P13" s="32">
        <f>sheet!J40/sheet!J51</f>
        <v>1.428822859509266</v>
      </c>
      <c r="Q13" s="31">
        <f>Sheet1!J24/Sheet1!J26</f>
        <v>-8.3556581986143197</v>
      </c>
      <c r="R13" s="31">
        <f>ABS(Sheet2!J20/(Sheet1!J26+Sheet2!J30))</f>
        <v>1.8626045400238949</v>
      </c>
      <c r="S13" s="31">
        <f>sheet!J40/Sheet1!J43</f>
        <v>4.0615067686874635</v>
      </c>
      <c r="T13" s="31">
        <f>Sheet2!J20/sheet!J40</f>
        <v>0.1882713813008719</v>
      </c>
      <c r="V13" s="31">
        <f>ABS(Sheet1!J15/sheet!J15)</f>
        <v>7.909260797342192</v>
      </c>
      <c r="W13" s="31">
        <f>Sheet1!J12/sheet!J14</f>
        <v>7.0733749833842889</v>
      </c>
      <c r="X13" s="31">
        <f>Sheet1!J12/sheet!J27</f>
        <v>0.75608127308894579</v>
      </c>
      <c r="Y13" s="31">
        <f>Sheet1!J12/(sheet!J18-sheet!J35)</f>
        <v>5.5603970741901776</v>
      </c>
      <c r="AA13" s="17" t="str">
        <f>Sheet1!J43</f>
        <v>1,019.4</v>
      </c>
      <c r="AB13" s="17" t="str">
        <f>Sheet3!J17</f>
        <v>11.6x</v>
      </c>
      <c r="AC13" s="17" t="str">
        <f>Sheet3!J18</f>
        <v>16.2x</v>
      </c>
      <c r="AD13" s="17" t="str">
        <f>Sheet3!J20</f>
        <v>27.1x</v>
      </c>
      <c r="AE13" s="17" t="str">
        <f>Sheet3!J21</f>
        <v>2.2x</v>
      </c>
      <c r="AF13" s="17" t="str">
        <f>Sheet3!J22</f>
        <v>2.2x</v>
      </c>
      <c r="AG13" s="17" t="str">
        <f>Sheet3!J24</f>
        <v>20.3x</v>
      </c>
      <c r="AH13" s="17" t="str">
        <f>Sheet3!J25</f>
        <v>3.5x</v>
      </c>
      <c r="AI13" s="17">
        <f>Sheet3!J31</f>
        <v>0.68</v>
      </c>
      <c r="AK13" s="17">
        <f>Sheet3!J29</f>
        <v>8.6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1.76283676703645</v>
      </c>
      <c r="C14" s="34">
        <f>(sheet!K18-sheet!K15)/sheet!K35</f>
        <v>1.3400950871632329</v>
      </c>
      <c r="D14" s="34">
        <f>sheet!K12/sheet!K35</f>
        <v>0.55760697305863716</v>
      </c>
      <c r="E14" s="34">
        <f>Sheet2!K20/sheet!K35</f>
        <v>0.69960380348652929</v>
      </c>
      <c r="F14" s="34">
        <f>sheet!K18/sheet!K35</f>
        <v>1.76283676703645</v>
      </c>
      <c r="G14" s="29"/>
      <c r="H14" s="35">
        <f>Sheet1!K33/sheet!K51</f>
        <v>0.16138565596246424</v>
      </c>
      <c r="I14" s="35">
        <f>Sheet1!K33/Sheet1!K12</f>
        <v>0.10104343513343381</v>
      </c>
      <c r="J14" s="35">
        <f>Sheet1!K12/sheet!K27</f>
        <v>0.71453105619692781</v>
      </c>
      <c r="K14" s="35">
        <f>Sheet1!K30/sheet!K27</f>
        <v>7.219867242765822E-2</v>
      </c>
      <c r="L14" s="35">
        <f>Sheet1!K38</f>
        <v>2.96</v>
      </c>
      <c r="M14" s="29"/>
      <c r="N14" s="35">
        <f>sheet!K40/sheet!K27</f>
        <v>0.55263265500838255</v>
      </c>
      <c r="O14" s="35">
        <f>sheet!K51/sheet!K27</f>
        <v>0.44736734499161745</v>
      </c>
      <c r="P14" s="35">
        <f>sheet!K40/sheet!K51</f>
        <v>1.2352994942416673</v>
      </c>
      <c r="Q14" s="34">
        <f>Sheet1!K24/Sheet1!K26</f>
        <v>-10.949784791965566</v>
      </c>
      <c r="R14" s="34">
        <f>ABS(Sheet2!K20/(Sheet1!K26+Sheet2!K30))</f>
        <v>0.6567241892293959</v>
      </c>
      <c r="S14" s="34">
        <f>sheet!K40/Sheet1!K43</f>
        <v>3.769523986612124</v>
      </c>
      <c r="T14" s="34">
        <f>Sheet2!K20/sheet!K40</f>
        <v>0.21775804661487236</v>
      </c>
      <c r="U14" s="12"/>
      <c r="V14" s="34">
        <f>ABS(Sheet1!K15/sheet!K15)</f>
        <v>7.0104967197750705</v>
      </c>
      <c r="W14" s="34">
        <f>Sheet1!K12/sheet!K14</f>
        <v>6.4727744165946417</v>
      </c>
      <c r="X14" s="34">
        <f>Sheet1!K12/sheet!K27</f>
        <v>0.71453105619692781</v>
      </c>
      <c r="Y14" s="34">
        <f>Sheet1!K12/(sheet!K18-sheet!K35)</f>
        <v>5.4454139399605292</v>
      </c>
      <c r="Z14" s="12"/>
      <c r="AA14" s="36" t="str">
        <f>Sheet1!K43</f>
        <v>1,075.6</v>
      </c>
      <c r="AB14" s="36" t="str">
        <f>Sheet3!K17</f>
        <v>11.6x</v>
      </c>
      <c r="AC14" s="36" t="str">
        <f>Sheet3!K18</f>
        <v>16.2x</v>
      </c>
      <c r="AD14" s="36" t="str">
        <f>Sheet3!K20</f>
        <v>20.4x</v>
      </c>
      <c r="AE14" s="36" t="str">
        <f>Sheet3!K21</f>
        <v>2.1x</v>
      </c>
      <c r="AF14" s="36" t="str">
        <f>Sheet3!K22</f>
        <v>2.3x</v>
      </c>
      <c r="AG14" s="36" t="str">
        <f>Sheet3!K24</f>
        <v>21.2x</v>
      </c>
      <c r="AH14" s="36" t="str">
        <f>Sheet3!K25</f>
        <v>3.3x</v>
      </c>
      <c r="AI14" s="36">
        <f>Sheet3!K31</f>
        <v>0.72</v>
      </c>
      <c r="AK14" s="36">
        <f>Sheet3!K29</f>
        <v>8.9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1.7260930888575459</v>
      </c>
      <c r="C15" s="31">
        <f>(sheet!L18-sheet!L15)/sheet!L35</f>
        <v>1.2484485190409027</v>
      </c>
      <c r="D15" s="31">
        <f>sheet!L12/sheet!L35</f>
        <v>0.42461212976022567</v>
      </c>
      <c r="E15" s="31">
        <f>Sheet2!L20/sheet!L35</f>
        <v>0.59146685472496474</v>
      </c>
      <c r="F15" s="31">
        <f>sheet!L18/sheet!L35</f>
        <v>1.7260930888575459</v>
      </c>
      <c r="G15" s="29"/>
      <c r="H15" s="32">
        <f>Sheet1!L33/sheet!L51</f>
        <v>0.15988791032826261</v>
      </c>
      <c r="I15" s="32">
        <f>Sheet1!L33/Sheet1!L12</f>
        <v>0.10450390734021769</v>
      </c>
      <c r="J15" s="32">
        <f>Sheet1!L12/sheet!L27</f>
        <v>0.75156663782479882</v>
      </c>
      <c r="K15" s="32">
        <f>Sheet1!L30/sheet!L27</f>
        <v>7.8541650279241718E-2</v>
      </c>
      <c r="L15" s="32">
        <f>Sheet1!L38</f>
        <v>3.33</v>
      </c>
      <c r="M15" s="29"/>
      <c r="N15" s="32">
        <f>sheet!L40/sheet!L27</f>
        <v>0.50877054983088177</v>
      </c>
      <c r="O15" s="32">
        <f>sheet!L51/sheet!L27</f>
        <v>0.49122945016911823</v>
      </c>
      <c r="P15" s="32">
        <f>sheet!L40/sheet!L51</f>
        <v>1.0357085668534829</v>
      </c>
      <c r="Q15" s="31">
        <f>Sheet1!L24/Sheet1!L26</f>
        <v>-13.713355048859935</v>
      </c>
      <c r="R15" s="31">
        <f>ABS(Sheet2!L20/(Sheet1!L26+Sheet2!L30))</f>
        <v>2.2533584094572814</v>
      </c>
      <c r="S15" s="31">
        <f>sheet!L40/Sheet1!L43</f>
        <v>3.4407305612199663</v>
      </c>
      <c r="T15" s="31">
        <f>Sheet2!L20/sheet!L40</f>
        <v>0.21611523397237684</v>
      </c>
      <c r="V15" s="31">
        <f>ABS(Sheet1!L15/sheet!L15)</f>
        <v>6.113539052118707</v>
      </c>
      <c r="W15" s="31">
        <f>Sheet1!L12/sheet!L14</f>
        <v>6.0447068747363986</v>
      </c>
      <c r="X15" s="31">
        <f>Sheet1!L12/sheet!L27</f>
        <v>0.75156663782479882</v>
      </c>
      <c r="Y15" s="31">
        <f>Sheet1!L12/(sheet!L18-sheet!L35)</f>
        <v>5.5679875679875686</v>
      </c>
      <c r="AA15" s="17" t="str">
        <f>Sheet1!L43</f>
        <v>1,127.9</v>
      </c>
      <c r="AB15" s="17" t="str">
        <f>Sheet3!L17</f>
        <v>11.9x</v>
      </c>
      <c r="AC15" s="17" t="str">
        <f>Sheet3!L18</f>
        <v>16.2x</v>
      </c>
      <c r="AD15" s="17" t="str">
        <f>Sheet3!L20</f>
        <v>23.8x</v>
      </c>
      <c r="AE15" s="17" t="str">
        <f>Sheet3!L21</f>
        <v>2.4x</v>
      </c>
      <c r="AF15" s="17" t="str">
        <f>Sheet3!L22</f>
        <v>2.4x</v>
      </c>
      <c r="AG15" s="17" t="str">
        <f>Sheet3!L24</f>
        <v>20.3x</v>
      </c>
      <c r="AH15" s="17" t="str">
        <f>Sheet3!L25</f>
        <v>3.3x</v>
      </c>
      <c r="AI15" s="17">
        <f>Sheet3!L31</f>
        <v>0.84</v>
      </c>
      <c r="AK15" s="17">
        <f>Sheet3!L29</f>
        <v>9.3000000000000007</v>
      </c>
      <c r="AL15" s="17">
        <f>Sheet3!L30</f>
        <v>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1.8780471559877445</v>
      </c>
      <c r="C16" s="34">
        <f>(sheet!M18-sheet!M15)/sheet!M35</f>
        <v>1.3551352071400025</v>
      </c>
      <c r="D16" s="34">
        <f>sheet!M12/sheet!M35</f>
        <v>0.55914479818835749</v>
      </c>
      <c r="E16" s="34">
        <f>Sheet2!M20/sheet!M35</f>
        <v>0.66124950046623143</v>
      </c>
      <c r="F16" s="34">
        <f>sheet!M18/sheet!M35</f>
        <v>1.8780471559877445</v>
      </c>
      <c r="G16" s="29"/>
      <c r="H16" s="35">
        <f>Sheet1!M33/sheet!M51</f>
        <v>0.1459954984525931</v>
      </c>
      <c r="I16" s="35">
        <f>Sheet1!M33/Sheet1!M12</f>
        <v>9.7568236658205645E-2</v>
      </c>
      <c r="J16" s="35">
        <f>Sheet1!M12/sheet!M27</f>
        <v>0.73660034162781041</v>
      </c>
      <c r="K16" s="35">
        <f>Sheet1!M30/sheet!M27</f>
        <v>7.1868796454457332E-2</v>
      </c>
      <c r="L16" s="35">
        <f>Sheet1!M38</f>
        <v>3.5</v>
      </c>
      <c r="M16" s="29"/>
      <c r="N16" s="35">
        <f>sheet!M40/sheet!M27</f>
        <v>0.50773279165320162</v>
      </c>
      <c r="O16" s="35">
        <f>sheet!M51/sheet!M27</f>
        <v>0.49226720834679838</v>
      </c>
      <c r="P16" s="35">
        <f>sheet!M40/sheet!M51</f>
        <v>1.0314170496108037</v>
      </c>
      <c r="Q16" s="34">
        <f>Sheet1!M24/Sheet1!M26</f>
        <v>-12.497860199714694</v>
      </c>
      <c r="R16" s="34">
        <f>ABS(Sheet2!M20/(Sheet1!M26+Sheet2!M30))</f>
        <v>1.2590995561192135</v>
      </c>
      <c r="S16" s="34">
        <f>sheet!M40/Sheet1!M43</f>
        <v>3.7300322197727653</v>
      </c>
      <c r="T16" s="34">
        <f>Sheet2!M20/sheet!M40</f>
        <v>0.22567739589016184</v>
      </c>
      <c r="U16" s="12"/>
      <c r="V16" s="34">
        <f>ABS(Sheet1!M15/sheet!M15)</f>
        <v>5.9444656731626546</v>
      </c>
      <c r="W16" s="34">
        <f>Sheet1!M12/sheet!M14</f>
        <v>6.5498768472906406</v>
      </c>
      <c r="X16" s="34">
        <f>Sheet1!M12/sheet!M27</f>
        <v>0.73660034162781041</v>
      </c>
      <c r="Y16" s="34">
        <f>Sheet1!M12/(sheet!M18-sheet!M35)</f>
        <v>4.8412349237654562</v>
      </c>
      <c r="Z16" s="12"/>
      <c r="AA16" s="36" t="str">
        <f>Sheet1!M43</f>
        <v>1,179.4</v>
      </c>
      <c r="AB16" s="36" t="str">
        <f>Sheet3!M17</f>
        <v>11.0x</v>
      </c>
      <c r="AC16" s="36" t="str">
        <f>Sheet3!M18</f>
        <v>15.2x</v>
      </c>
      <c r="AD16" s="36" t="str">
        <f>Sheet3!M20</f>
        <v>27.3x</v>
      </c>
      <c r="AE16" s="36" t="str">
        <f>Sheet3!M21</f>
        <v>2.0x</v>
      </c>
      <c r="AF16" s="36" t="str">
        <f>Sheet3!M22</f>
        <v>2.0x</v>
      </c>
      <c r="AG16" s="36" t="str">
        <f>Sheet3!M24</f>
        <v>18.5x</v>
      </c>
      <c r="AH16" s="36" t="str">
        <f>Sheet3!M25</f>
        <v>2.7x</v>
      </c>
      <c r="AI16" s="36">
        <f>Sheet3!M31</f>
        <v>0.96</v>
      </c>
      <c r="AK16" s="36">
        <f>Sheet3!M29</f>
        <v>9.1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2023-04-19T19:20:22Z</dcterms:created>
  <dcterms:modified xsi:type="dcterms:W3CDTF">2023-05-07T01:38:27Z</dcterms:modified>
  <cp:category/>
  <dc:identifier/>
  <cp:version/>
</cp:coreProperties>
</file>