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31" documentId="8_{1F19E4A8-EE75-487B-97C0-D1E3366DDE6B}" xr6:coauthVersionLast="47" xr6:coauthVersionMax="47" xr10:uidLastSave="{6CCF1A17-D874-4E97-ADB3-CCD45795FAF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<sst xmlns="http://schemas.openxmlformats.org/spreadsheetml/2006/main" count="601" uniqueCount="265">
  <si>
    <t>K92 Mining Inc</t>
  </si>
  <si>
    <t>Premium Export</t>
  </si>
  <si>
    <t>Balance Sheet</t>
  </si>
  <si>
    <t/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</si>
  <si>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</si>
  <si>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</si>
  <si>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</si>
  <si>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</si>
  <si>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</si>
  <si>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</si>
  <si>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</si>
  <si>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</si>
  <si>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</si>
  <si>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</si>
  <si>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2014-08-31</t>
  </si>
  <si>
    <t>2015-08-31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</si>
  <si>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</si>
  <si>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</si>
  <si>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</si>
  <si>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</si>
  <si>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</si>
  <si>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</si>
  <si>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</si>
  <si>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</si>
  <si>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</si>
  <si>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</si>
  <si>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</si>
  <si>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</si>
  <si>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</si>
  <si>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</si>
  <si>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</si>
  <si>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</si>
  <si>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</si>
  <si>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</si>
  <si>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</si>
  <si>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</si>
  <si>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</si>
  <si>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</si>
  <si>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</si>
  <si>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</si>
  <si>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</si>
  <si>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</si>
  <si>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</si>
  <si>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</si>
  <si>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</si>
  <si>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</si>
  <si>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</si>
  <si>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</si>
  <si>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</si>
  <si>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</si>
  <si>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</si>
  <si>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</si>
  <si>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</si>
  <si>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</si>
  <si>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</si>
  <si>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</si>
  <si>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</si>
  <si>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</si>
  <si>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</si>
  <si>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</si>
  <si>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</si>
  <si>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</si>
  <si>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</si>
  <si>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</si>
  <si>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</si>
  <si>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</si>
  <si>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NM</t>
  </si>
  <si>
    <t>91.3%</t>
  </si>
  <si>
    <t>56.5%</t>
  </si>
  <si>
    <t>-3.0%</t>
  </si>
  <si>
    <t>21.9%</t>
  </si>
  <si>
    <t>Cost of Revenues</t>
  </si>
  <si>
    <t>Gross Profit</t>
  </si>
  <si>
    <t>Gross Profit Margin</t>
  </si>
  <si>
    <t>44.0%</t>
  </si>
  <si>
    <t>52.8%</t>
  </si>
  <si>
    <t>53.9%</t>
  </si>
  <si>
    <t>46.0%</t>
  </si>
  <si>
    <t>48.8%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</si>
  <si>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</si>
  <si>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</si>
  <si>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</si>
  <si>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</si>
  <si>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</si>
  <si>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</si>
  <si>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</si>
  <si>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</si>
  <si>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</si>
  <si>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</si>
  <si>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</si>
  <si>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</si>
  <si>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</si>
  <si>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</si>
  <si>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</si>
  <si>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</si>
  <si>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</si>
  <si>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</si>
  <si>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</si>
  <si>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</si>
  <si>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</si>
  <si>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</si>
  <si>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</si>
  <si>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</si>
  <si>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a</t>
  </si>
  <si>
    <t>Cash Flow Statement</t>
  </si>
  <si>
    <t>2016-08-31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</si>
  <si>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</si>
  <si>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</si>
  <si>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</si>
  <si>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</si>
  <si>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</si>
  <si>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</si>
  <si>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</si>
  <si>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</si>
  <si>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</si>
  <si>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</si>
  <si>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</si>
  <si>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</si>
  <si>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</si>
  <si>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</si>
  <si>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</si>
  <si>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</si>
  <si>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</si>
  <si>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</si>
  <si>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</si>
  <si>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</si>
  <si>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</si>
  <si>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</si>
  <si>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</si>
  <si>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</si>
  <si>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</si>
  <si>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</si>
  <si>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</si>
  <si>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</si>
  <si>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1,668.227</t>
  </si>
  <si>
    <t>1,599.606</t>
  </si>
  <si>
    <t>1,788.617</t>
  </si>
  <si>
    <t>Total Enterprise Value (TEV)</t>
  </si>
  <si>
    <t>1,624.105</t>
  </si>
  <si>
    <t>1,532.631</t>
  </si>
  <si>
    <t>1,657.227</t>
  </si>
  <si>
    <t>Enterprise Value (EV)</t>
  </si>
  <si>
    <t>NA</t>
  </si>
  <si>
    <t>1,474.09</t>
  </si>
  <si>
    <t>EV/EBITDA</t>
  </si>
  <si>
    <t>-18.4x</t>
  </si>
  <si>
    <t>11.9x</t>
  </si>
  <si>
    <t>11.3x</t>
  </si>
  <si>
    <t>16.9x</t>
  </si>
  <si>
    <t>22.0x</t>
  </si>
  <si>
    <t>13.8x</t>
  </si>
  <si>
    <t>EV / EBIT</t>
  </si>
  <si>
    <t>-17.4x</t>
  </si>
  <si>
    <t>14.9x</t>
  </si>
  <si>
    <t>14.1x</t>
  </si>
  <si>
    <t>19.6x</t>
  </si>
  <si>
    <t>28.3x</t>
  </si>
  <si>
    <t>17.0x</t>
  </si>
  <si>
    <t>EV / LTM EBITDA - CAPEX</t>
  </si>
  <si>
    <t>-13.1x</t>
  </si>
  <si>
    <t>-15.8x</t>
  </si>
  <si>
    <t>105.2x</t>
  </si>
  <si>
    <t>27.7x</t>
  </si>
  <si>
    <t>73.5x</t>
  </si>
  <si>
    <t>147.5x</t>
  </si>
  <si>
    <t>EV / Free Cash Flow</t>
  </si>
  <si>
    <t>-46.0x</t>
  </si>
  <si>
    <t>50.9x</t>
  </si>
  <si>
    <t>-8.1x</t>
  </si>
  <si>
    <t>-27.6x</t>
  </si>
  <si>
    <t>539.7x</t>
  </si>
  <si>
    <t>2,775.5x</t>
  </si>
  <si>
    <t>-70.2x</t>
  </si>
  <si>
    <t>EV / Invested Capital</t>
  </si>
  <si>
    <t>-164.5x</t>
  </si>
  <si>
    <t>2.6x</t>
  </si>
  <si>
    <t>2.7x</t>
  </si>
  <si>
    <t>4.0x</t>
  </si>
  <si>
    <t>7.4x</t>
  </si>
  <si>
    <t>5.8x</t>
  </si>
  <si>
    <t>3.4x</t>
  </si>
  <si>
    <t>EV / Revenue</t>
  </si>
  <si>
    <t>3.7x</t>
  </si>
  <si>
    <t>5.2x</t>
  </si>
  <si>
    <t>8.8x</t>
  </si>
  <si>
    <t>8.2x</t>
  </si>
  <si>
    <t>P/E Ratio</t>
  </si>
  <si>
    <t>-12.6x</t>
  </si>
  <si>
    <t>30.6x</t>
  </si>
  <si>
    <t>10.9x</t>
  </si>
  <si>
    <t>24.4x</t>
  </si>
  <si>
    <t>56.5x</t>
  </si>
  <si>
    <t>33.5x</t>
  </si>
  <si>
    <t>Price/Book</t>
  </si>
  <si>
    <t>-145.2x</t>
  </si>
  <si>
    <t>3.5x</t>
  </si>
  <si>
    <t>3.2x</t>
  </si>
  <si>
    <t>4.7x</t>
  </si>
  <si>
    <t>8.0x</t>
  </si>
  <si>
    <t>6.1x</t>
  </si>
  <si>
    <t>3.8x</t>
  </si>
  <si>
    <t>Price / Operating Cash Flow</t>
  </si>
  <si>
    <t>-43.5x</t>
  </si>
  <si>
    <t>15.4x</t>
  </si>
  <si>
    <t>24.6x</t>
  </si>
  <si>
    <t>22.8x</t>
  </si>
  <si>
    <t>22.6x</t>
  </si>
  <si>
    <t>16.3x</t>
  </si>
  <si>
    <t>Price / LTM Sales</t>
  </si>
  <si>
    <t>5.3x</t>
  </si>
  <si>
    <t>9.1x</t>
  </si>
  <si>
    <t>8.5x</t>
  </si>
  <si>
    <t>6.3x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</si>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</sst>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4" borderId="0" xfId="0" applyFont="1" applyFill="1"/>
    <xf numFmtId="0" fontId="7" fillId="0" borderId="0" xfId="0" applyFont="1"/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wrapText="1"/>
    </xf>
    <xf numFmtId="0" fontId="8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/>
    <xf numFmtId="0" fontId="7" fillId="5" borderId="1" xfId="0" applyFont="1" applyFill="1" applyBorder="1"/>
    <xf numFmtId="0" fontId="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" fontId="9" fillId="4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" fontId="9" fillId="7" borderId="1" xfId="0" applyNumberFormat="1" applyFont="1" applyFill="1" applyBorder="1" applyAlignment="1">
      <alignment horizontal="center" vertical="center"/>
    </xf>
    <xf numFmtId="164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0" xfId="0" applyFont="1" applyFill="1"/>
    <xf numFmtId="0" fontId="12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8C4A2F2E-69A3-D790-B77A-5F5ABF57580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E15" sqref="E15"/>
    </sheetView>
  </sheetViews>
  <sheetFormatPr defaultColWidth="15" defaultRowHeight="15" customHeight="1" x14ac:dyDescent="0.2"/>
  <cols>
    <col min="1" max="2" width="2" customWidth="1"/>
    <col min="3" max="3" width="25" customWidth="1"/>
    <col min="4" max="4" width="11.7109375" customWidth="1"/>
  </cols>
  <sheetData>
    <row r="1" spans="3:13" ht="13.5" customHeight="1" x14ac:dyDescent="0.2"/>
    <row r="2" spans="3:13" ht="33" customHeight="1" x14ac:dyDescent="0.4">
      <c r="C2" s="5" t="s">
        <v>0</v>
      </c>
      <c r="D2" s="5"/>
      <c r="E2" s="6"/>
      <c r="F2" s="6"/>
    </row>
    <row r="3" spans="3:13" ht="12.75" x14ac:dyDescent="0.2">
      <c r="C3" s="1" t="s">
        <v>1</v>
      </c>
      <c r="D3" s="1"/>
    </row>
    <row r="4" spans="3:13" ht="12.75" x14ac:dyDescent="0.2"/>
    <row r="5" spans="3:13" ht="12.75" x14ac:dyDescent="0.2"/>
    <row r="6" spans="3:13" x14ac:dyDescent="0.25">
      <c r="C6" s="7" t="s">
        <v>2</v>
      </c>
      <c r="D6" s="7"/>
      <c r="E6" s="8"/>
      <c r="F6" s="2"/>
      <c r="G6" s="2"/>
      <c r="H6" s="2"/>
      <c r="I6" s="2"/>
      <c r="J6" s="2"/>
      <c r="K6" s="2"/>
      <c r="L6" s="2"/>
      <c r="M6" s="2"/>
    </row>
    <row r="7" spans="3:13" ht="12.75" x14ac:dyDescent="0.2"/>
    <row r="8" spans="3:13" ht="33" customHeight="1" x14ac:dyDescent="0.2">
      <c r="C8" s="3" t="s">
        <v>3</v>
      </c>
      <c r="D8" s="3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9" spans="3:13" ht="12.75" x14ac:dyDescent="0.2"/>
    <row r="10" spans="3:13" ht="12.75" x14ac:dyDescent="0.2">
      <c r="C10" s="3" t="s">
        <v>13</v>
      </c>
      <c r="D10" s="3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1" spans="3:13" ht="12.75" x14ac:dyDescent="0.2"/>
    <row r="12" spans="3:13" ht="12.75" x14ac:dyDescent="0.2">
      <c r="C12" s="3" t="s">
        <v>23</v>
      </c>
      <c r="D12" s="3"/>
      <c r="E12" s="3">
        <v>1.254</v>
      </c>
      <c r="F12" s="3">
        <v>0.216</v>
      </c>
      <c r="G12" s="3">
        <v>5.7629999999999999</v>
      </c>
      <c r="H12" s="3">
        <v>1.458</v>
      </c>
      <c r="I12" s="3">
        <v>8.4710000000000001</v>
      </c>
      <c r="J12" s="3">
        <v>28.062999999999999</v>
      </c>
      <c r="K12" s="3">
        <v>65.522999999999996</v>
      </c>
      <c r="L12" s="3">
        <v>90.123000000000005</v>
      </c>
      <c r="M12" s="3">
        <v>148.851</v>
      </c>
    </row>
    <row r="13" spans="3:13" ht="12.75" x14ac:dyDescent="0.2">
      <c r="C13" s="3" t="s">
        <v>24</v>
      </c>
      <c r="D13" s="3"/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</row>
    <row r="14" spans="3:13" ht="12.75" x14ac:dyDescent="0.2">
      <c r="C14" s="3" t="s">
        <v>26</v>
      </c>
      <c r="D14" s="3"/>
      <c r="E14" s="40">
        <v>0</v>
      </c>
      <c r="F14" s="40">
        <v>0.7</v>
      </c>
      <c r="G14" s="40">
        <v>0.7</v>
      </c>
      <c r="H14" s="3">
        <v>0.7</v>
      </c>
      <c r="I14" s="3">
        <v>10.446999999999999</v>
      </c>
      <c r="J14" s="3">
        <v>13.055</v>
      </c>
      <c r="K14" s="3">
        <v>31.709</v>
      </c>
      <c r="L14" s="3">
        <v>21.178000000000001</v>
      </c>
      <c r="M14" s="3">
        <v>20.934999999999999</v>
      </c>
    </row>
    <row r="15" spans="3:13" ht="12.75" x14ac:dyDescent="0.2">
      <c r="C15" s="3" t="s">
        <v>27</v>
      </c>
      <c r="D15" s="3"/>
      <c r="E15" s="40">
        <v>0</v>
      </c>
      <c r="F15" s="3">
        <v>0.72199999999999998</v>
      </c>
      <c r="G15" s="3">
        <v>1.25</v>
      </c>
      <c r="H15" s="3">
        <v>2.5720000000000001</v>
      </c>
      <c r="I15" s="3">
        <v>5.1840000000000002</v>
      </c>
      <c r="J15" s="3">
        <v>14.942</v>
      </c>
      <c r="K15" s="3">
        <v>26.727</v>
      </c>
      <c r="L15" s="3">
        <v>32.133000000000003</v>
      </c>
      <c r="M15" s="3">
        <v>38.600999999999999</v>
      </c>
    </row>
    <row r="16" spans="3:13" ht="12.75" x14ac:dyDescent="0.2">
      <c r="C16" s="3" t="s">
        <v>28</v>
      </c>
      <c r="D16" s="3"/>
      <c r="E16" s="3" t="s">
        <v>25</v>
      </c>
      <c r="F16" s="3">
        <v>0.01</v>
      </c>
      <c r="G16" s="3">
        <v>0.35799999999999998</v>
      </c>
      <c r="H16" s="3">
        <v>0.80800000000000005</v>
      </c>
      <c r="I16" s="3">
        <v>2.1309999999999998</v>
      </c>
      <c r="J16" s="3">
        <v>1.3580000000000001</v>
      </c>
      <c r="K16" s="3">
        <v>1.802</v>
      </c>
      <c r="L16" s="3">
        <v>1.859</v>
      </c>
      <c r="M16" s="3">
        <v>7.6150000000000002</v>
      </c>
    </row>
    <row r="17" spans="3:13" ht="12.75" x14ac:dyDescent="0.2">
      <c r="C17" s="3" t="s">
        <v>29</v>
      </c>
      <c r="D17" s="3"/>
      <c r="E17" s="3">
        <v>0.56499999999999995</v>
      </c>
      <c r="F17" s="3">
        <v>2.9000000000000001E-2</v>
      </c>
      <c r="G17" s="3">
        <v>0.153</v>
      </c>
      <c r="H17" s="3">
        <v>8.3000000000000004E-2</v>
      </c>
      <c r="I17" s="3">
        <v>6.2E-2</v>
      </c>
      <c r="J17" s="3">
        <v>3.9079999999999999</v>
      </c>
      <c r="K17" s="3">
        <v>2.125</v>
      </c>
      <c r="L17" s="3">
        <v>8.3699999999999992</v>
      </c>
      <c r="M17" s="3">
        <v>18.678000000000001</v>
      </c>
    </row>
    <row r="18" spans="3:13" ht="12.75" x14ac:dyDescent="0.2">
      <c r="C18" s="3" t="s">
        <v>30</v>
      </c>
      <c r="D18" s="3"/>
      <c r="E18" s="3">
        <v>1.819</v>
      </c>
      <c r="F18" s="3">
        <v>0.97699999999999998</v>
      </c>
      <c r="G18" s="3">
        <v>7.524</v>
      </c>
      <c r="H18" s="3">
        <v>5.62</v>
      </c>
      <c r="I18" s="3">
        <v>26.295000000000002</v>
      </c>
      <c r="J18" s="3">
        <v>61.326000000000001</v>
      </c>
      <c r="K18" s="3">
        <v>127.886</v>
      </c>
      <c r="L18" s="3">
        <v>153.66300000000001</v>
      </c>
      <c r="M18" s="3">
        <v>234.679</v>
      </c>
    </row>
    <row r="19" spans="3:13" ht="12.75" x14ac:dyDescent="0.2"/>
    <row r="20" spans="3:13" ht="12.75" x14ac:dyDescent="0.2">
      <c r="C20" s="3" t="s">
        <v>31</v>
      </c>
      <c r="D20" s="3"/>
      <c r="E20" s="3" t="s">
        <v>25</v>
      </c>
      <c r="F20" s="3">
        <v>5.1820000000000004</v>
      </c>
      <c r="G20" s="3">
        <v>25.876999999999999</v>
      </c>
      <c r="H20" s="3">
        <v>47.228999999999999</v>
      </c>
      <c r="I20" s="3">
        <v>57.375999999999998</v>
      </c>
      <c r="J20" s="3">
        <v>101.39100000000001</v>
      </c>
      <c r="K20" s="3">
        <v>125.4</v>
      </c>
      <c r="L20" s="3">
        <v>176.779</v>
      </c>
      <c r="M20" s="3">
        <v>257.87099999999998</v>
      </c>
    </row>
    <row r="21" spans="3:13" ht="12.75" x14ac:dyDescent="0.2">
      <c r="C21" s="3" t="s">
        <v>32</v>
      </c>
      <c r="D21" s="3"/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</row>
    <row r="22" spans="3:13" ht="12.75" x14ac:dyDescent="0.2">
      <c r="C22" s="3" t="s">
        <v>33</v>
      </c>
      <c r="D22" s="3"/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</row>
    <row r="23" spans="3:13" ht="12.75" x14ac:dyDescent="0.2">
      <c r="C23" s="3" t="s">
        <v>34</v>
      </c>
      <c r="D23" s="3"/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</row>
    <row r="24" spans="3:13" ht="12.75" x14ac:dyDescent="0.2">
      <c r="C24" s="3" t="s">
        <v>35</v>
      </c>
      <c r="D24" s="3"/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</row>
    <row r="25" spans="3:13" ht="12.75" x14ac:dyDescent="0.2">
      <c r="C25" s="3" t="s">
        <v>36</v>
      </c>
      <c r="D25" s="3"/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</row>
    <row r="26" spans="3:13" ht="12.75" x14ac:dyDescent="0.2">
      <c r="C26" s="3" t="s">
        <v>37</v>
      </c>
      <c r="D26" s="3"/>
      <c r="E26" s="3">
        <v>0</v>
      </c>
      <c r="F26" s="3">
        <v>0</v>
      </c>
      <c r="G26" s="3">
        <v>0</v>
      </c>
      <c r="H26" s="3">
        <v>0</v>
      </c>
      <c r="I26" s="3">
        <v>36.131999999999998</v>
      </c>
      <c r="J26" s="3">
        <v>38.534999999999997</v>
      </c>
      <c r="K26" s="3">
        <v>20.94</v>
      </c>
      <c r="L26" s="3">
        <v>14.804</v>
      </c>
      <c r="M26" s="3">
        <v>9.3800000000000008</v>
      </c>
    </row>
    <row r="27" spans="3:13" ht="12.75" x14ac:dyDescent="0.2">
      <c r="C27" s="3" t="s">
        <v>38</v>
      </c>
      <c r="D27" s="3"/>
      <c r="E27" s="3">
        <v>1.819</v>
      </c>
      <c r="F27" s="3">
        <v>6.1589999999999998</v>
      </c>
      <c r="G27" s="3">
        <v>33.401000000000003</v>
      </c>
      <c r="H27" s="3">
        <v>52.847999999999999</v>
      </c>
      <c r="I27" s="3">
        <v>119.80200000000001</v>
      </c>
      <c r="J27" s="3">
        <v>201.25299999999999</v>
      </c>
      <c r="K27" s="3">
        <v>274.226</v>
      </c>
      <c r="L27" s="3">
        <v>345.24599999999998</v>
      </c>
      <c r="M27" s="3">
        <v>501.93</v>
      </c>
    </row>
    <row r="28" spans="3:13" ht="12.75" x14ac:dyDescent="0.2"/>
    <row r="29" spans="3:13" ht="12.75" x14ac:dyDescent="0.2">
      <c r="C29" s="3" t="s">
        <v>39</v>
      </c>
      <c r="D29" s="3"/>
      <c r="E29" s="3">
        <v>5.8999999999999997E-2</v>
      </c>
      <c r="F29" s="3">
        <v>2.718</v>
      </c>
      <c r="G29" s="3">
        <v>8.2949999999999999</v>
      </c>
      <c r="H29" s="3">
        <v>7.9279999999999999</v>
      </c>
      <c r="I29" s="3">
        <v>7.4470000000000001</v>
      </c>
      <c r="J29" s="3">
        <v>4.2320000000000002</v>
      </c>
      <c r="K29" s="3">
        <v>9.9659999999999993</v>
      </c>
      <c r="L29" s="3">
        <v>12.403</v>
      </c>
      <c r="M29" s="3">
        <v>15.627000000000001</v>
      </c>
    </row>
    <row r="30" spans="3:13" ht="12.75" x14ac:dyDescent="0.2">
      <c r="C30" s="3" t="s">
        <v>40</v>
      </c>
      <c r="D30" s="3"/>
      <c r="E30" s="3">
        <v>2.3E-2</v>
      </c>
      <c r="F30" s="3">
        <v>0.624</v>
      </c>
      <c r="G30" s="3">
        <v>7.0000000000000001E-3</v>
      </c>
      <c r="H30" s="3">
        <v>3.8279999999999998</v>
      </c>
      <c r="I30" s="3">
        <v>3.3279999999999998</v>
      </c>
      <c r="J30" s="3">
        <v>2.6160000000000001</v>
      </c>
      <c r="K30" s="3">
        <v>5.9969999999999999</v>
      </c>
      <c r="L30" s="3">
        <v>7.6210000000000004</v>
      </c>
      <c r="M30" s="3">
        <v>11.634</v>
      </c>
    </row>
    <row r="31" spans="3:13" ht="12.75" x14ac:dyDescent="0.2">
      <c r="C31" s="3" t="s">
        <v>41</v>
      </c>
      <c r="D31" s="3"/>
      <c r="E31" s="3" t="s">
        <v>25</v>
      </c>
      <c r="F31" s="3">
        <v>1.9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</row>
    <row r="32" spans="3:13" ht="12.75" x14ac:dyDescent="0.2">
      <c r="C32" s="3" t="s">
        <v>42</v>
      </c>
      <c r="D32" s="3"/>
      <c r="E32" s="3" t="s">
        <v>25</v>
      </c>
      <c r="F32" s="3" t="s">
        <v>25</v>
      </c>
      <c r="G32" s="3">
        <v>5.5430000000000001</v>
      </c>
      <c r="H32" s="3">
        <v>5.5570000000000004</v>
      </c>
      <c r="I32" s="3">
        <v>7.2779999999999996</v>
      </c>
      <c r="J32" s="3">
        <v>10.894</v>
      </c>
      <c r="K32" s="3">
        <v>6.2270000000000003</v>
      </c>
      <c r="L32" s="3" t="s">
        <v>25</v>
      </c>
      <c r="M32" s="3" t="s">
        <v>25</v>
      </c>
    </row>
    <row r="33" spans="3:13" ht="12.75" x14ac:dyDescent="0.2">
      <c r="C33" s="3" t="s">
        <v>43</v>
      </c>
      <c r="D33" s="3"/>
      <c r="E33" s="3" t="s">
        <v>25</v>
      </c>
      <c r="F33" s="3" t="s">
        <v>25</v>
      </c>
      <c r="G33" s="3">
        <v>0.29799999999999999</v>
      </c>
      <c r="H33" s="3">
        <v>0.30499999999999999</v>
      </c>
      <c r="I33" s="3">
        <v>0.53800000000000003</v>
      </c>
      <c r="J33" s="3">
        <v>0.50600000000000001</v>
      </c>
      <c r="K33" s="3">
        <v>1.571</v>
      </c>
      <c r="L33" s="3">
        <v>6.0659999999999998</v>
      </c>
      <c r="M33" s="3">
        <v>7.2080000000000002</v>
      </c>
    </row>
    <row r="34" spans="3:13" ht="12.75" x14ac:dyDescent="0.2">
      <c r="C34" s="3" t="s">
        <v>44</v>
      </c>
      <c r="D34" s="3"/>
      <c r="E34" s="3">
        <v>0</v>
      </c>
      <c r="F34" s="3">
        <v>0</v>
      </c>
      <c r="G34" s="3">
        <v>0</v>
      </c>
      <c r="H34" s="3">
        <v>0.69299999999999995</v>
      </c>
      <c r="I34" s="3">
        <v>2.2549999999999999</v>
      </c>
      <c r="J34" s="3">
        <v>10.555</v>
      </c>
      <c r="K34" s="3">
        <v>13.965999999999999</v>
      </c>
      <c r="L34" s="3">
        <v>15.66</v>
      </c>
      <c r="M34" s="3">
        <v>30.733000000000001</v>
      </c>
    </row>
    <row r="35" spans="3:13" ht="12.75" x14ac:dyDescent="0.2">
      <c r="C35" s="3" t="s">
        <v>45</v>
      </c>
      <c r="D35" s="3"/>
      <c r="E35" s="3">
        <v>8.1000000000000003E-2</v>
      </c>
      <c r="F35" s="3">
        <v>5.242</v>
      </c>
      <c r="G35" s="3">
        <v>14.143000000000001</v>
      </c>
      <c r="H35" s="3">
        <v>18.312000000000001</v>
      </c>
      <c r="I35" s="3">
        <v>20.846</v>
      </c>
      <c r="J35" s="3">
        <v>28.803999999999998</v>
      </c>
      <c r="K35" s="3">
        <v>37.726999999999997</v>
      </c>
      <c r="L35" s="3">
        <v>41.75</v>
      </c>
      <c r="M35" s="3">
        <v>65.203999999999994</v>
      </c>
    </row>
    <row r="36" spans="3:13" ht="12.75" x14ac:dyDescent="0.2"/>
    <row r="37" spans="3:13" ht="12.75" x14ac:dyDescent="0.2">
      <c r="C37" s="3" t="s">
        <v>46</v>
      </c>
      <c r="D37" s="3"/>
      <c r="E37" s="3" t="s">
        <v>25</v>
      </c>
      <c r="F37" s="3" t="s">
        <v>25</v>
      </c>
      <c r="G37" s="3">
        <v>3.8650000000000002</v>
      </c>
      <c r="H37" s="3">
        <v>4.6379999999999999</v>
      </c>
      <c r="I37" s="3" t="s">
        <v>25</v>
      </c>
      <c r="J37" s="3">
        <v>6.3550000000000004</v>
      </c>
      <c r="K37" s="3" t="s">
        <v>25</v>
      </c>
      <c r="L37" s="3" t="s">
        <v>25</v>
      </c>
      <c r="M37" s="3" t="s">
        <v>25</v>
      </c>
    </row>
    <row r="38" spans="3:13" ht="12.75" x14ac:dyDescent="0.2">
      <c r="C38" s="3" t="s">
        <v>47</v>
      </c>
      <c r="D38" s="3"/>
      <c r="E38" s="3" t="s">
        <v>25</v>
      </c>
      <c r="F38" s="3" t="s">
        <v>25</v>
      </c>
      <c r="G38" s="3">
        <v>0.14000000000000001</v>
      </c>
      <c r="H38" s="3">
        <v>0.108</v>
      </c>
      <c r="I38" s="3">
        <v>1.091</v>
      </c>
      <c r="J38" s="3">
        <v>1.0009999999999999</v>
      </c>
      <c r="K38" s="3">
        <v>1.667</v>
      </c>
      <c r="L38" s="3">
        <v>11.76</v>
      </c>
      <c r="M38" s="3">
        <v>6.4619999999999997</v>
      </c>
    </row>
    <row r="39" spans="3:13" ht="12.75" x14ac:dyDescent="0.2">
      <c r="C39" s="3" t="s">
        <v>48</v>
      </c>
      <c r="D39" s="3"/>
      <c r="E39" s="3">
        <v>0</v>
      </c>
      <c r="F39" s="3">
        <v>2.456</v>
      </c>
      <c r="G39" s="3">
        <v>2.915</v>
      </c>
      <c r="H39" s="3">
        <v>2.96</v>
      </c>
      <c r="I39" s="3">
        <v>2.5819999999999999</v>
      </c>
      <c r="J39" s="3">
        <v>3.1840000000000002</v>
      </c>
      <c r="K39" s="3">
        <v>3.8679999999999999</v>
      </c>
      <c r="L39" s="3">
        <v>7.0449999999999999</v>
      </c>
      <c r="M39" s="3">
        <v>11.478999999999999</v>
      </c>
    </row>
    <row r="40" spans="3:13" ht="12.75" x14ac:dyDescent="0.2">
      <c r="C40" s="3" t="s">
        <v>49</v>
      </c>
      <c r="D40" s="3"/>
      <c r="E40" s="3">
        <v>8.1000000000000003E-2</v>
      </c>
      <c r="F40" s="3">
        <v>7.6980000000000004</v>
      </c>
      <c r="G40" s="3">
        <v>21.062000000000001</v>
      </c>
      <c r="H40" s="3">
        <v>26.018000000000001</v>
      </c>
      <c r="I40" s="3">
        <v>24.518000000000001</v>
      </c>
      <c r="J40" s="3">
        <v>39.344000000000001</v>
      </c>
      <c r="K40" s="3">
        <v>43.262</v>
      </c>
      <c r="L40" s="3">
        <v>60.555</v>
      </c>
      <c r="M40" s="3">
        <v>83.144999999999996</v>
      </c>
    </row>
    <row r="41" spans="3:13" ht="12.75" x14ac:dyDescent="0.2"/>
    <row r="42" spans="3:13" ht="12.75" x14ac:dyDescent="0.2">
      <c r="C42" s="3" t="s">
        <v>50</v>
      </c>
      <c r="D42" s="3"/>
      <c r="E42" s="3">
        <v>0.434</v>
      </c>
      <c r="F42" s="3">
        <v>3.7360000000000002</v>
      </c>
      <c r="G42" s="3">
        <v>38.023000000000003</v>
      </c>
      <c r="H42" s="3">
        <v>58.618000000000002</v>
      </c>
      <c r="I42" s="3">
        <v>74.3</v>
      </c>
      <c r="J42" s="3">
        <v>100.09699999999999</v>
      </c>
      <c r="K42" s="3">
        <v>106.276</v>
      </c>
      <c r="L42" s="3">
        <v>116.363</v>
      </c>
      <c r="M42" s="3">
        <v>192.35</v>
      </c>
    </row>
    <row r="43" spans="3:13" ht="12.75" x14ac:dyDescent="0.2">
      <c r="C43" s="3" t="s">
        <v>51</v>
      </c>
      <c r="D43" s="3"/>
      <c r="E43" s="3">
        <v>5.1999999999999998E-2</v>
      </c>
      <c r="F43" s="3">
        <v>4.1000000000000002E-2</v>
      </c>
      <c r="G43" s="3">
        <v>5.7320000000000002</v>
      </c>
      <c r="H43" s="3">
        <v>11.775</v>
      </c>
      <c r="I43" s="3">
        <v>15.207000000000001</v>
      </c>
      <c r="J43" s="3">
        <v>15.747999999999999</v>
      </c>
      <c r="K43" s="3">
        <v>25.652000000000001</v>
      </c>
      <c r="L43" s="3">
        <v>35.46</v>
      </c>
      <c r="M43" s="3">
        <v>36.075000000000003</v>
      </c>
    </row>
    <row r="44" spans="3:13" ht="12.75" x14ac:dyDescent="0.2">
      <c r="C44" s="3" t="s">
        <v>52</v>
      </c>
      <c r="D44" s="3"/>
      <c r="E44" s="3">
        <v>-0.60699999999999998</v>
      </c>
      <c r="F44" s="3">
        <v>-5.3150000000000004</v>
      </c>
      <c r="G44" s="3">
        <v>-31.523</v>
      </c>
      <c r="H44" s="3">
        <v>-44.686</v>
      </c>
      <c r="I44" s="3">
        <v>4.7939999999999996</v>
      </c>
      <c r="J44" s="3">
        <v>46.817</v>
      </c>
      <c r="K44" s="3">
        <v>99.361999999999995</v>
      </c>
      <c r="L44" s="3">
        <v>133.19300000000001</v>
      </c>
      <c r="M44" s="3">
        <v>190.708</v>
      </c>
    </row>
    <row r="45" spans="3:13" ht="12.75" x14ac:dyDescent="0.2">
      <c r="C45" s="3" t="s">
        <v>53</v>
      </c>
      <c r="D45" s="3"/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</row>
    <row r="46" spans="3:13" ht="12.75" x14ac:dyDescent="0.2">
      <c r="C46" s="3" t="s">
        <v>54</v>
      </c>
      <c r="D46" s="3"/>
      <c r="E46" s="3">
        <v>1.857</v>
      </c>
      <c r="F46" s="3">
        <v>0</v>
      </c>
      <c r="G46" s="3">
        <v>-1.2609999999999999</v>
      </c>
      <c r="H46" s="3">
        <v>-0.158</v>
      </c>
      <c r="I46" s="3">
        <v>-0.40899999999999997</v>
      </c>
      <c r="J46" s="3">
        <v>-0.753</v>
      </c>
      <c r="K46" s="3">
        <v>-0.32700000000000001</v>
      </c>
      <c r="L46" s="3">
        <v>-0.32500000000000001</v>
      </c>
      <c r="M46" s="3">
        <v>-0.34799999999999998</v>
      </c>
    </row>
    <row r="47" spans="3:13" ht="12.75" x14ac:dyDescent="0.2">
      <c r="C47" s="3" t="s">
        <v>55</v>
      </c>
      <c r="D47" s="3"/>
      <c r="E47" s="3">
        <v>1.7370000000000001</v>
      </c>
      <c r="F47" s="3">
        <v>-1.5389999999999999</v>
      </c>
      <c r="G47" s="3">
        <v>10.971</v>
      </c>
      <c r="H47" s="3">
        <v>25.548999999999999</v>
      </c>
      <c r="I47" s="3">
        <v>93.893000000000001</v>
      </c>
      <c r="J47" s="3">
        <v>161.90899999999999</v>
      </c>
      <c r="K47" s="3">
        <v>230.96299999999999</v>
      </c>
      <c r="L47" s="3">
        <v>284.69099999999997</v>
      </c>
      <c r="M47" s="3">
        <v>418.78500000000003</v>
      </c>
    </row>
    <row r="48" spans="3:13" ht="12.75" x14ac:dyDescent="0.2">
      <c r="C48" s="3" t="s">
        <v>56</v>
      </c>
      <c r="D48" s="3"/>
      <c r="E48" s="3" t="s">
        <v>25</v>
      </c>
      <c r="F48" s="3" t="s">
        <v>25</v>
      </c>
      <c r="G48" s="3">
        <v>1.3680000000000001</v>
      </c>
      <c r="H48" s="3">
        <v>1.2809999999999999</v>
      </c>
      <c r="I48" s="3">
        <v>1.391</v>
      </c>
      <c r="J48" s="3" t="s">
        <v>25</v>
      </c>
      <c r="K48" s="3" t="s">
        <v>25</v>
      </c>
      <c r="L48" s="3" t="s">
        <v>25</v>
      </c>
      <c r="M48" s="3" t="s">
        <v>25</v>
      </c>
    </row>
    <row r="49" spans="3:13" ht="12.75" x14ac:dyDescent="0.2">
      <c r="C49" s="3" t="s">
        <v>57</v>
      </c>
      <c r="D49" s="3"/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</row>
    <row r="50" spans="3:13" ht="12.75" x14ac:dyDescent="0.2">
      <c r="C50" s="3" t="s">
        <v>58</v>
      </c>
      <c r="D50" s="3"/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59</v>
      </c>
      <c r="D51" s="3"/>
      <c r="E51" s="3">
        <v>1.7370000000000001</v>
      </c>
      <c r="F51" s="3">
        <v>-1.5389999999999999</v>
      </c>
      <c r="G51" s="3">
        <v>12.339</v>
      </c>
      <c r="H51" s="3">
        <v>26.83</v>
      </c>
      <c r="I51" s="3">
        <v>95.284000000000006</v>
      </c>
      <c r="J51" s="3">
        <v>161.90899999999999</v>
      </c>
      <c r="K51" s="3">
        <v>230.96299999999999</v>
      </c>
      <c r="L51" s="3">
        <v>284.69099999999997</v>
      </c>
      <c r="M51" s="3">
        <v>418.78500000000003</v>
      </c>
    </row>
    <row r="52" spans="3:13" ht="12.75" x14ac:dyDescent="0.2"/>
    <row r="53" spans="3:13" ht="12.75" x14ac:dyDescent="0.2">
      <c r="C53" s="3" t="s">
        <v>60</v>
      </c>
      <c r="D53" s="3"/>
      <c r="E53" s="3">
        <v>1.819</v>
      </c>
      <c r="F53" s="3">
        <v>6.1589999999999998</v>
      </c>
      <c r="G53" s="3">
        <v>33.401000000000003</v>
      </c>
      <c r="H53" s="3">
        <v>52.847999999999999</v>
      </c>
      <c r="I53" s="3">
        <v>119.80200000000001</v>
      </c>
      <c r="J53" s="3">
        <v>201.25299999999999</v>
      </c>
      <c r="K53" s="3">
        <v>274.226</v>
      </c>
      <c r="L53" s="3">
        <v>345.24599999999998</v>
      </c>
      <c r="M53" s="3">
        <v>501.93</v>
      </c>
    </row>
    <row r="54" spans="3:13" ht="12.75" x14ac:dyDescent="0.2"/>
    <row r="55" spans="3:13" ht="12.75" x14ac:dyDescent="0.2">
      <c r="C55" s="3" t="s">
        <v>61</v>
      </c>
      <c r="D55" s="3"/>
      <c r="E55" s="3">
        <v>1.254</v>
      </c>
      <c r="F55" s="3">
        <v>0.216</v>
      </c>
      <c r="G55" s="3">
        <v>5.7629999999999999</v>
      </c>
      <c r="H55" s="3">
        <v>1.458</v>
      </c>
      <c r="I55" s="3">
        <v>8.4710000000000001</v>
      </c>
      <c r="J55" s="3">
        <v>28.062999999999999</v>
      </c>
      <c r="K55" s="3">
        <v>65.522999999999996</v>
      </c>
      <c r="L55" s="3">
        <v>90.123000000000005</v>
      </c>
      <c r="M55" s="3">
        <v>148.851</v>
      </c>
    </row>
    <row r="56" spans="3:13" ht="12.75" x14ac:dyDescent="0.2">
      <c r="C56" s="3" t="s">
        <v>62</v>
      </c>
      <c r="D56" s="3"/>
      <c r="E56" s="3">
        <v>0</v>
      </c>
      <c r="F56" s="3">
        <v>1.9</v>
      </c>
      <c r="G56" s="3">
        <v>9.8460000000000001</v>
      </c>
      <c r="H56" s="3">
        <v>10.608000000000001</v>
      </c>
      <c r="I56" s="3">
        <v>8.907</v>
      </c>
      <c r="J56" s="3">
        <v>18.757000000000001</v>
      </c>
      <c r="K56" s="3">
        <v>9.4659999999999993</v>
      </c>
      <c r="L56" s="3">
        <v>17.826000000000001</v>
      </c>
      <c r="M56" s="3">
        <v>13.670999999999999</v>
      </c>
    </row>
  </sheetData>
  <mergeCells count="2">
    <mergeCell ref="C2:F2"/>
    <mergeCell ref="C6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598D-C32C-487B-93BC-4A53889D34C7}">
  <dimension ref="C1:M48"/>
  <sheetViews>
    <sheetView workbookViewId="0">
      <selection activeCell="E26" sqref="E26"/>
    </sheetView>
  </sheetViews>
  <sheetFormatPr defaultColWidth="15" defaultRowHeight="12.75" x14ac:dyDescent="0.2"/>
  <cols>
    <col min="1" max="2" width="2" customWidth="1"/>
    <col min="3" max="3" width="25" customWidth="1"/>
    <col min="4" max="4" width="12.5703125" customWidth="1"/>
  </cols>
  <sheetData>
    <row r="1" spans="3:13" ht="13.5" customHeight="1" x14ac:dyDescent="0.2"/>
    <row r="2" spans="3:13" ht="26.25" x14ac:dyDescent="0.4">
      <c r="C2" s="5" t="s">
        <v>0</v>
      </c>
      <c r="D2" s="5"/>
      <c r="E2" s="6"/>
      <c r="F2" s="6"/>
    </row>
    <row r="3" spans="3:13" x14ac:dyDescent="0.2">
      <c r="C3" s="1" t="s">
        <v>1</v>
      </c>
      <c r="D3" s="1"/>
    </row>
    <row r="6" spans="3:13" ht="15" x14ac:dyDescent="0.25">
      <c r="C6" s="7" t="s">
        <v>63</v>
      </c>
      <c r="D6" s="7"/>
      <c r="E6" s="8"/>
      <c r="F6" s="2"/>
      <c r="G6" s="2"/>
      <c r="H6" s="2"/>
      <c r="I6" s="2"/>
      <c r="J6" s="2"/>
      <c r="K6" s="2"/>
      <c r="L6" s="2"/>
      <c r="M6" s="2"/>
    </row>
    <row r="8" spans="3:13" ht="33" customHeight="1" x14ac:dyDescent="0.2">
      <c r="C8" s="3" t="s">
        <v>3</v>
      </c>
      <c r="D8" s="3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10" spans="3:13" x14ac:dyDescent="0.2">
      <c r="C10" s="3" t="s">
        <v>13</v>
      </c>
      <c r="D10" s="3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2" spans="3:13" x14ac:dyDescent="0.2">
      <c r="C12" s="3" t="s">
        <v>64</v>
      </c>
      <c r="D12" s="3"/>
      <c r="E12" s="40">
        <v>0</v>
      </c>
      <c r="F12" s="40">
        <v>0</v>
      </c>
      <c r="G12" s="40">
        <v>0</v>
      </c>
      <c r="H12" s="40">
        <v>0</v>
      </c>
      <c r="I12" s="3">
        <v>72.563000000000002</v>
      </c>
      <c r="J12" s="3">
        <v>132.047</v>
      </c>
      <c r="K12" s="3">
        <v>202.47399999999999</v>
      </c>
      <c r="L12" s="3">
        <v>195.15</v>
      </c>
      <c r="M12" s="3">
        <v>254.79400000000001</v>
      </c>
    </row>
    <row r="13" spans="3:13" x14ac:dyDescent="0.2">
      <c r="C13" s="3" t="s">
        <v>65</v>
      </c>
      <c r="D13" s="3"/>
      <c r="E13" s="3" t="s">
        <v>66</v>
      </c>
      <c r="F13" s="3" t="s">
        <v>66</v>
      </c>
      <c r="G13" s="3" t="s">
        <v>66</v>
      </c>
      <c r="H13" s="3" t="s">
        <v>66</v>
      </c>
      <c r="I13" s="3" t="s">
        <v>66</v>
      </c>
      <c r="J13" s="3" t="s">
        <v>67</v>
      </c>
      <c r="K13" s="3" t="s">
        <v>68</v>
      </c>
      <c r="L13" s="3" t="s">
        <v>69</v>
      </c>
      <c r="M13" s="3" t="s">
        <v>70</v>
      </c>
    </row>
    <row r="15" spans="3:13" x14ac:dyDescent="0.2">
      <c r="C15" s="3" t="s">
        <v>71</v>
      </c>
      <c r="D15" s="3"/>
      <c r="E15" s="3">
        <v>0</v>
      </c>
      <c r="F15" s="3">
        <v>0</v>
      </c>
      <c r="G15" s="3">
        <v>0</v>
      </c>
      <c r="H15" s="3">
        <v>0</v>
      </c>
      <c r="I15" s="3">
        <v>-40.621000000000002</v>
      </c>
      <c r="J15" s="3">
        <v>-62.347999999999999</v>
      </c>
      <c r="K15" s="3">
        <v>-93.426000000000002</v>
      </c>
      <c r="L15" s="3">
        <v>-105.33199999999999</v>
      </c>
      <c r="M15" s="3">
        <v>-130.34700000000001</v>
      </c>
    </row>
    <row r="16" spans="3:13" x14ac:dyDescent="0.2">
      <c r="C16" s="3" t="s">
        <v>72</v>
      </c>
      <c r="D16" s="3"/>
      <c r="E16" s="3" t="s">
        <v>3</v>
      </c>
      <c r="F16" s="3" t="s">
        <v>3</v>
      </c>
      <c r="G16" s="3" t="s">
        <v>3</v>
      </c>
      <c r="H16" s="3" t="s">
        <v>3</v>
      </c>
      <c r="I16" s="3">
        <v>31.943000000000001</v>
      </c>
      <c r="J16" s="3">
        <v>69.698999999999998</v>
      </c>
      <c r="K16" s="3">
        <v>109.048</v>
      </c>
      <c r="L16" s="3">
        <v>89.817999999999998</v>
      </c>
      <c r="M16" s="3">
        <v>124.447</v>
      </c>
    </row>
    <row r="17" spans="3:13" x14ac:dyDescent="0.2">
      <c r="C17" s="3" t="s">
        <v>73</v>
      </c>
      <c r="D17" s="3"/>
      <c r="E17" s="3" t="s">
        <v>3</v>
      </c>
      <c r="F17" s="3" t="s">
        <v>3</v>
      </c>
      <c r="G17" s="3" t="s">
        <v>3</v>
      </c>
      <c r="H17" s="3" t="s">
        <v>3</v>
      </c>
      <c r="I17" s="3" t="s">
        <v>74</v>
      </c>
      <c r="J17" s="3" t="s">
        <v>75</v>
      </c>
      <c r="K17" s="3" t="s">
        <v>76</v>
      </c>
      <c r="L17" s="3" t="s">
        <v>77</v>
      </c>
      <c r="M17" s="3" t="s">
        <v>78</v>
      </c>
    </row>
    <row r="19" spans="3:13" x14ac:dyDescent="0.2">
      <c r="C19" s="3" t="s">
        <v>79</v>
      </c>
      <c r="D19" s="3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80</v>
      </c>
      <c r="D20" s="3"/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81</v>
      </c>
      <c r="D21" s="3"/>
      <c r="E21" s="3">
        <v>-0.54</v>
      </c>
      <c r="F21" s="3">
        <v>-4.5750000000000002</v>
      </c>
      <c r="G21" s="3">
        <v>-20.475000000000001</v>
      </c>
      <c r="H21" s="3">
        <v>-3.4569999999999999</v>
      </c>
      <c r="I21" s="3">
        <v>-3.1589999999999998</v>
      </c>
      <c r="J21" s="3">
        <v>-3.4790000000000001</v>
      </c>
      <c r="K21" s="3">
        <v>-3.4620000000000002</v>
      </c>
      <c r="L21" s="3">
        <v>-7.69</v>
      </c>
      <c r="M21" s="3">
        <v>-9.2219999999999995</v>
      </c>
    </row>
    <row r="22" spans="3:13" x14ac:dyDescent="0.2">
      <c r="C22" s="3" t="s">
        <v>82</v>
      </c>
      <c r="D22" s="3"/>
      <c r="E22" s="3">
        <v>-6.7000000000000004E-2</v>
      </c>
      <c r="F22" s="3">
        <v>3.4000000000000002E-2</v>
      </c>
      <c r="G22" s="3">
        <v>4.0529999999999999</v>
      </c>
      <c r="H22" s="3">
        <v>-11.73</v>
      </c>
      <c r="I22" s="3">
        <v>-11.034000000000001</v>
      </c>
      <c r="J22" s="3">
        <v>-25.675999999999998</v>
      </c>
      <c r="K22" s="3">
        <v>-18.175000000000001</v>
      </c>
      <c r="L22" s="3">
        <v>-21.358000000000001</v>
      </c>
      <c r="M22" s="3">
        <v>-31.591999999999999</v>
      </c>
    </row>
    <row r="23" spans="3:13" x14ac:dyDescent="0.2">
      <c r="C23" s="3" t="s">
        <v>83</v>
      </c>
      <c r="D23" s="3"/>
      <c r="E23" s="3">
        <v>-0.60699999999999998</v>
      </c>
      <c r="F23" s="3">
        <v>-4.5410000000000004</v>
      </c>
      <c r="G23" s="3">
        <v>-16.422000000000001</v>
      </c>
      <c r="H23" s="3">
        <v>-15.186999999999999</v>
      </c>
      <c r="I23" s="3">
        <v>-14.194000000000001</v>
      </c>
      <c r="J23" s="3">
        <v>-29.155000000000001</v>
      </c>
      <c r="K23" s="3">
        <v>-21.638000000000002</v>
      </c>
      <c r="L23" s="3">
        <v>-29.047999999999998</v>
      </c>
      <c r="M23" s="3">
        <v>-40.813000000000002</v>
      </c>
    </row>
    <row r="24" spans="3:13" x14ac:dyDescent="0.2">
      <c r="C24" s="3" t="s">
        <v>84</v>
      </c>
      <c r="D24" s="3"/>
      <c r="E24" s="3">
        <v>-0.60699999999999998</v>
      </c>
      <c r="F24" s="3">
        <v>-4.5410000000000004</v>
      </c>
      <c r="G24" s="3">
        <v>-16.422000000000001</v>
      </c>
      <c r="H24" s="3">
        <v>-15.186999999999999</v>
      </c>
      <c r="I24" s="3">
        <v>17.748999999999999</v>
      </c>
      <c r="J24" s="3">
        <v>40.543999999999997</v>
      </c>
      <c r="K24" s="3">
        <v>87.41</v>
      </c>
      <c r="L24" s="3">
        <v>60.771000000000001</v>
      </c>
      <c r="M24" s="3">
        <v>83.632999999999996</v>
      </c>
    </row>
    <row r="26" spans="3:13" x14ac:dyDescent="0.2">
      <c r="C26" s="3" t="s">
        <v>85</v>
      </c>
      <c r="D26" s="3"/>
      <c r="E26" s="40">
        <v>-3.3000000000000002E-2</v>
      </c>
      <c r="F26" s="3">
        <v>-3.3000000000000002E-2</v>
      </c>
      <c r="G26" s="3">
        <v>-7.0999999999999994E-2</v>
      </c>
      <c r="H26" s="3">
        <v>1.4E-2</v>
      </c>
      <c r="I26" s="3">
        <v>-0.56899999999999995</v>
      </c>
      <c r="J26" s="3">
        <v>-2.423</v>
      </c>
      <c r="K26" s="3">
        <v>-3.0110000000000001</v>
      </c>
      <c r="L26" s="3">
        <v>-1.85</v>
      </c>
      <c r="M26" s="3">
        <v>-2.7069999999999999</v>
      </c>
    </row>
    <row r="27" spans="3:13" x14ac:dyDescent="0.2">
      <c r="C27" s="3" t="s">
        <v>86</v>
      </c>
      <c r="D27" s="3"/>
      <c r="E27" s="3">
        <v>-0.60699999999999998</v>
      </c>
      <c r="F27" s="3">
        <v>-4.5750000000000002</v>
      </c>
      <c r="G27" s="3">
        <v>-16.492999999999999</v>
      </c>
      <c r="H27" s="3">
        <v>-15.173</v>
      </c>
      <c r="I27" s="3">
        <v>17.18</v>
      </c>
      <c r="J27" s="3">
        <v>38.121000000000002</v>
      </c>
      <c r="K27" s="3">
        <v>84.4</v>
      </c>
      <c r="L27" s="3">
        <v>58.920999999999999</v>
      </c>
      <c r="M27" s="3">
        <v>80.927000000000007</v>
      </c>
    </row>
    <row r="28" spans="3:13" x14ac:dyDescent="0.2">
      <c r="C28" s="3" t="s">
        <v>87</v>
      </c>
      <c r="D28" s="3"/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88</v>
      </c>
      <c r="D29" s="3"/>
      <c r="E29" s="3">
        <v>0</v>
      </c>
      <c r="F29" s="3">
        <v>0</v>
      </c>
      <c r="G29" s="3">
        <v>0</v>
      </c>
      <c r="H29" s="3">
        <v>0</v>
      </c>
      <c r="I29" s="3">
        <v>36.131999999999998</v>
      </c>
      <c r="J29" s="3">
        <v>4.1340000000000003</v>
      </c>
      <c r="K29" s="3">
        <v>-30.914999999999999</v>
      </c>
      <c r="L29" s="3">
        <v>-24.474</v>
      </c>
      <c r="M29" s="3">
        <v>-32.831000000000003</v>
      </c>
    </row>
    <row r="30" spans="3:13" x14ac:dyDescent="0.2">
      <c r="C30" s="3" t="s">
        <v>89</v>
      </c>
      <c r="D30" s="3"/>
      <c r="E30" s="3">
        <v>-0.60699999999999998</v>
      </c>
      <c r="F30" s="3">
        <v>-4.5750000000000002</v>
      </c>
      <c r="G30" s="3">
        <v>-16.492999999999999</v>
      </c>
      <c r="H30" s="3">
        <v>-15.173</v>
      </c>
      <c r="I30" s="3">
        <v>53.311999999999998</v>
      </c>
      <c r="J30" s="3">
        <v>42.255000000000003</v>
      </c>
      <c r="K30" s="3">
        <v>53.484999999999999</v>
      </c>
      <c r="L30" s="3">
        <v>34.447000000000003</v>
      </c>
      <c r="M30" s="3">
        <v>48.095999999999997</v>
      </c>
    </row>
    <row r="32" spans="3:13" x14ac:dyDescent="0.2">
      <c r="C32" s="3" t="s">
        <v>90</v>
      </c>
      <c r="D32" s="3"/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91</v>
      </c>
      <c r="D33" s="3"/>
      <c r="E33" s="3">
        <v>-0.60699999999999998</v>
      </c>
      <c r="F33" s="3">
        <v>-4.5750000000000002</v>
      </c>
      <c r="G33" s="3">
        <v>-16.492999999999999</v>
      </c>
      <c r="H33" s="3">
        <v>-15.173</v>
      </c>
      <c r="I33" s="3">
        <v>53.311999999999998</v>
      </c>
      <c r="J33" s="3">
        <v>42.255000000000003</v>
      </c>
      <c r="K33" s="3">
        <v>53.484999999999999</v>
      </c>
      <c r="L33" s="3">
        <v>34.447000000000003</v>
      </c>
      <c r="M33" s="3">
        <v>48.095999999999997</v>
      </c>
    </row>
    <row r="35" spans="3:13" x14ac:dyDescent="0.2">
      <c r="C35" s="3" t="s">
        <v>92</v>
      </c>
      <c r="D35" s="3"/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93</v>
      </c>
      <c r="D36" s="3"/>
      <c r="E36" s="3">
        <v>-0.60699999999999998</v>
      </c>
      <c r="F36" s="3">
        <v>-4.5750000000000002</v>
      </c>
      <c r="G36" s="3">
        <v>-16.492999999999999</v>
      </c>
      <c r="H36" s="3">
        <v>-15.173</v>
      </c>
      <c r="I36" s="3">
        <v>53.311999999999998</v>
      </c>
      <c r="J36" s="3">
        <v>42.255000000000003</v>
      </c>
      <c r="K36" s="3">
        <v>53.484999999999999</v>
      </c>
      <c r="L36" s="3">
        <v>34.447000000000003</v>
      </c>
      <c r="M36" s="3">
        <v>48.095999999999997</v>
      </c>
    </row>
    <row r="38" spans="3:13" x14ac:dyDescent="0.2">
      <c r="C38" s="3" t="s">
        <v>94</v>
      </c>
      <c r="D38" s="3"/>
      <c r="E38" s="3">
        <v>-0.38</v>
      </c>
      <c r="F38" s="3">
        <v>-9.6000000000000002E-2</v>
      </c>
      <c r="G38" s="3">
        <v>-0.15</v>
      </c>
      <c r="H38" s="3">
        <v>-0.11</v>
      </c>
      <c r="I38" s="3">
        <v>0.3</v>
      </c>
      <c r="J38" s="3">
        <v>0.21</v>
      </c>
      <c r="K38" s="3">
        <v>0.25</v>
      </c>
      <c r="L38" s="3">
        <v>0.16</v>
      </c>
      <c r="M38" s="3">
        <v>0.21</v>
      </c>
    </row>
    <row r="39" spans="3:13" x14ac:dyDescent="0.2">
      <c r="C39" s="3" t="s">
        <v>95</v>
      </c>
      <c r="D39" s="3"/>
      <c r="E39" s="3">
        <v>-0.38</v>
      </c>
      <c r="F39" s="3">
        <v>-9.6000000000000002E-2</v>
      </c>
      <c r="G39" s="3">
        <v>-0.15</v>
      </c>
      <c r="H39" s="3">
        <v>-0.11</v>
      </c>
      <c r="I39" s="3">
        <v>0.27</v>
      </c>
      <c r="J39" s="3">
        <v>0.21</v>
      </c>
      <c r="K39" s="3">
        <v>0.24</v>
      </c>
      <c r="L39" s="3">
        <v>0.15</v>
      </c>
      <c r="M39" s="3">
        <v>0.2</v>
      </c>
    </row>
    <row r="40" spans="3:13" x14ac:dyDescent="0.2">
      <c r="C40" s="3" t="s">
        <v>96</v>
      </c>
      <c r="D40" s="3"/>
      <c r="E40" s="3">
        <v>1.5840000000000001</v>
      </c>
      <c r="F40" s="3">
        <v>47.677999999999997</v>
      </c>
      <c r="G40" s="3">
        <v>111.91800000000001</v>
      </c>
      <c r="H40" s="3">
        <v>143.80000000000001</v>
      </c>
      <c r="I40" s="3">
        <v>176.31100000000001</v>
      </c>
      <c r="J40" s="3">
        <v>202.23699999999999</v>
      </c>
      <c r="K40" s="3">
        <v>215.81299999999999</v>
      </c>
      <c r="L40" s="3">
        <v>221.465</v>
      </c>
      <c r="M40" s="3">
        <v>229.00700000000001</v>
      </c>
    </row>
    <row r="41" spans="3:13" x14ac:dyDescent="0.2">
      <c r="C41" s="3" t="s">
        <v>97</v>
      </c>
      <c r="D41" s="3"/>
      <c r="E41" s="3">
        <v>1.5840000000000001</v>
      </c>
      <c r="F41" s="3">
        <v>47.677999999999997</v>
      </c>
      <c r="G41" s="3">
        <v>111.91800000000001</v>
      </c>
      <c r="H41" s="3">
        <v>143.80000000000001</v>
      </c>
      <c r="I41" s="3">
        <v>191.291</v>
      </c>
      <c r="J41" s="3">
        <v>209.583</v>
      </c>
      <c r="K41" s="3">
        <v>224.08</v>
      </c>
      <c r="L41" s="3">
        <v>226.80500000000001</v>
      </c>
      <c r="M41" s="3">
        <v>233.33799999999999</v>
      </c>
    </row>
    <row r="43" spans="3:13" x14ac:dyDescent="0.2">
      <c r="C43" s="3" t="s">
        <v>98</v>
      </c>
      <c r="D43" s="3"/>
      <c r="E43" s="3" t="s">
        <v>3</v>
      </c>
      <c r="F43" s="3">
        <v>-4.7560000000000002</v>
      </c>
      <c r="G43" s="3">
        <v>-25.1</v>
      </c>
      <c r="H43" s="3">
        <v>-4.8449999999999998</v>
      </c>
      <c r="I43" s="3">
        <v>29.905999999999999</v>
      </c>
      <c r="J43" s="3">
        <v>63.829000000000001</v>
      </c>
      <c r="K43" s="3">
        <v>101.13200000000001</v>
      </c>
      <c r="L43" s="3">
        <v>76.358999999999995</v>
      </c>
      <c r="M43" s="3">
        <v>107.11199999999999</v>
      </c>
    </row>
    <row r="44" spans="3:13" x14ac:dyDescent="0.2">
      <c r="C44" s="3" t="s">
        <v>99</v>
      </c>
      <c r="D44" s="3"/>
      <c r="E44" s="3">
        <v>-0.58899999999999997</v>
      </c>
      <c r="F44" s="3">
        <v>-4.8540000000000001</v>
      </c>
      <c r="G44" s="3">
        <v>-25.515000000000001</v>
      </c>
      <c r="H44" s="3">
        <v>-5.2130000000000001</v>
      </c>
      <c r="I44" s="3">
        <v>24.103000000000002</v>
      </c>
      <c r="J44" s="3">
        <v>52.286000000000001</v>
      </c>
      <c r="K44" s="3">
        <v>88.343000000000004</v>
      </c>
      <c r="L44" s="3">
        <v>61.063000000000002</v>
      </c>
      <c r="M44" s="3">
        <v>86.772999999999996</v>
      </c>
    </row>
    <row r="46" spans="3:13" x14ac:dyDescent="0.2">
      <c r="C46" s="3" t="s">
        <v>100</v>
      </c>
      <c r="D46" s="3"/>
      <c r="E46" s="3" t="s">
        <v>3</v>
      </c>
      <c r="F46" s="3" t="s">
        <v>3</v>
      </c>
      <c r="G46" s="3" t="s">
        <v>3</v>
      </c>
      <c r="H46" s="3" t="s">
        <v>3</v>
      </c>
      <c r="I46" s="3">
        <v>72.563000000000002</v>
      </c>
      <c r="J46" s="3">
        <v>132.047</v>
      </c>
      <c r="K46" s="3">
        <v>202.47399999999999</v>
      </c>
      <c r="L46" s="3">
        <v>195.15</v>
      </c>
      <c r="M46" s="3">
        <v>254.79400000000001</v>
      </c>
    </row>
    <row r="47" spans="3:13" x14ac:dyDescent="0.2">
      <c r="C47" s="3" t="s">
        <v>101</v>
      </c>
      <c r="D47" s="3"/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>
        <v>52.146999999999998</v>
      </c>
      <c r="K47" s="3">
        <v>88.009</v>
      </c>
      <c r="L47" s="3">
        <v>60.088000000000001</v>
      </c>
      <c r="M47" s="3">
        <v>85.78</v>
      </c>
    </row>
    <row r="48" spans="3:13" x14ac:dyDescent="0.2">
      <c r="C48" s="3" t="s">
        <v>102</v>
      </c>
      <c r="D48" s="3"/>
      <c r="E48" s="3">
        <v>-0.58899999999999997</v>
      </c>
      <c r="F48" s="3">
        <v>-4.8540000000000001</v>
      </c>
      <c r="G48" s="3">
        <v>-25.515000000000001</v>
      </c>
      <c r="H48" s="3">
        <v>-5.2130000000000001</v>
      </c>
      <c r="I48" s="3">
        <v>24.103000000000002</v>
      </c>
      <c r="J48" s="3">
        <v>52.286000000000001</v>
      </c>
      <c r="K48" s="3">
        <v>88.343000000000004</v>
      </c>
      <c r="L48" s="3">
        <v>61.063000000000002</v>
      </c>
      <c r="M48" s="3">
        <v>86.772999999999996</v>
      </c>
    </row>
  </sheetData>
  <mergeCells count="2">
    <mergeCell ref="C2:F2"/>
    <mergeCell ref="C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F03B-1678-4A65-AA3A-C63AEEDE2B87}">
  <dimension ref="A1:M41"/>
  <sheetViews>
    <sheetView topLeftCell="A5" workbookViewId="0">
      <selection activeCell="F30" sqref="E30:F30"/>
    </sheetView>
  </sheetViews>
  <sheetFormatPr defaultColWidth="15" defaultRowHeight="12.75" x14ac:dyDescent="0.2"/>
  <cols>
    <col min="1" max="2" width="2" customWidth="1"/>
    <col min="3" max="3" width="25" customWidth="1"/>
    <col min="4" max="4" width="10.7109375" customWidth="1"/>
  </cols>
  <sheetData>
    <row r="1" spans="1:13" ht="13.5" customHeight="1" x14ac:dyDescent="0.2">
      <c r="A1" s="4" t="s">
        <v>103</v>
      </c>
    </row>
    <row r="2" spans="1:13" ht="26.25" x14ac:dyDescent="0.4">
      <c r="C2" s="5" t="s">
        <v>0</v>
      </c>
      <c r="D2" s="5"/>
      <c r="E2" s="6"/>
      <c r="F2" s="6"/>
    </row>
    <row r="3" spans="1:13" x14ac:dyDescent="0.2">
      <c r="C3" s="1" t="s">
        <v>1</v>
      </c>
      <c r="D3" s="1"/>
    </row>
    <row r="6" spans="1:13" ht="15" x14ac:dyDescent="0.25">
      <c r="C6" s="7" t="s">
        <v>104</v>
      </c>
      <c r="D6" s="7"/>
      <c r="E6" s="8"/>
      <c r="F6" s="2"/>
      <c r="G6" s="2"/>
      <c r="H6" s="2"/>
      <c r="I6" s="2"/>
      <c r="J6" s="2"/>
      <c r="K6" s="2"/>
      <c r="L6" s="2"/>
      <c r="M6" s="2"/>
    </row>
    <row r="8" spans="1:13" ht="33" customHeight="1" x14ac:dyDescent="0.2">
      <c r="C8" s="3" t="s">
        <v>3</v>
      </c>
      <c r="D8" s="3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10" spans="1:13" x14ac:dyDescent="0.2">
      <c r="C10" s="3" t="s">
        <v>13</v>
      </c>
      <c r="D10" s="3">
        <v>2013</v>
      </c>
      <c r="E10" s="3" t="s">
        <v>14</v>
      </c>
      <c r="F10" s="3" t="s">
        <v>15</v>
      </c>
      <c r="G10" s="3" t="s">
        <v>105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2" spans="1:13" x14ac:dyDescent="0.2">
      <c r="C12" s="3" t="s">
        <v>91</v>
      </c>
      <c r="D12" s="3"/>
      <c r="E12" s="3">
        <v>-0.60699999999999998</v>
      </c>
      <c r="F12" s="3">
        <v>-4.5750000000000002</v>
      </c>
      <c r="G12" s="3">
        <v>-20.161999999999999</v>
      </c>
      <c r="H12" s="3">
        <v>-15.173</v>
      </c>
      <c r="I12" s="3">
        <v>53.311999999999998</v>
      </c>
      <c r="J12" s="3">
        <v>42.255000000000003</v>
      </c>
      <c r="K12" s="3">
        <v>53.484999999999999</v>
      </c>
      <c r="L12" s="3">
        <v>34.447000000000003</v>
      </c>
      <c r="M12" s="3">
        <v>48.095999999999997</v>
      </c>
    </row>
    <row r="13" spans="1:13" x14ac:dyDescent="0.2">
      <c r="C13" s="3" t="s">
        <v>106</v>
      </c>
      <c r="D13" s="3"/>
      <c r="E13" s="3" t="s">
        <v>3</v>
      </c>
      <c r="F13" s="3">
        <v>9.8000000000000004E-2</v>
      </c>
      <c r="G13" s="3">
        <v>0.38900000000000001</v>
      </c>
      <c r="H13" s="3">
        <v>0.36899999999999999</v>
      </c>
      <c r="I13" s="3">
        <v>5.8040000000000003</v>
      </c>
      <c r="J13" s="3">
        <v>11.856999999999999</v>
      </c>
      <c r="K13" s="3">
        <v>13.88</v>
      </c>
      <c r="L13" s="3">
        <v>17.890999999999998</v>
      </c>
      <c r="M13" s="3">
        <v>27.696000000000002</v>
      </c>
    </row>
    <row r="14" spans="1:13" x14ac:dyDescent="0.2">
      <c r="C14" s="3" t="s">
        <v>107</v>
      </c>
      <c r="D14" s="3"/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>
        <v>0.105</v>
      </c>
      <c r="K14" s="3">
        <v>0.23</v>
      </c>
      <c r="L14" s="3" t="s">
        <v>3</v>
      </c>
      <c r="M14" s="3" t="s">
        <v>3</v>
      </c>
    </row>
    <row r="15" spans="1:13" x14ac:dyDescent="0.2">
      <c r="C15" s="3" t="s">
        <v>108</v>
      </c>
      <c r="D15" s="3"/>
      <c r="E15" s="3" t="s">
        <v>3</v>
      </c>
      <c r="F15" s="3" t="s">
        <v>3</v>
      </c>
      <c r="G15" s="3">
        <v>0.40799999999999997</v>
      </c>
      <c r="H15" s="3">
        <v>1.419</v>
      </c>
      <c r="I15" s="3">
        <v>2.0270000000000001</v>
      </c>
      <c r="J15" s="3">
        <v>3.42</v>
      </c>
      <c r="K15" s="3">
        <v>12.999000000000001</v>
      </c>
      <c r="L15" s="3">
        <v>13.981</v>
      </c>
      <c r="M15" s="3">
        <v>5.93</v>
      </c>
    </row>
    <row r="16" spans="1:13" x14ac:dyDescent="0.2">
      <c r="C16" s="3" t="s">
        <v>109</v>
      </c>
      <c r="D16" s="3"/>
      <c r="E16" s="3" t="s">
        <v>3</v>
      </c>
      <c r="F16" s="3">
        <v>-2.9000000000000001E-2</v>
      </c>
      <c r="G16" s="3">
        <v>-0.14399999999999999</v>
      </c>
      <c r="H16" s="3">
        <v>5.6000000000000001E-2</v>
      </c>
      <c r="I16" s="3">
        <v>-9.66</v>
      </c>
      <c r="J16" s="3">
        <v>-7.0119999999999996</v>
      </c>
      <c r="K16" s="3">
        <v>-17.033000000000001</v>
      </c>
      <c r="L16" s="3">
        <v>2.903</v>
      </c>
      <c r="M16" s="3">
        <v>-9.9339999999999993</v>
      </c>
    </row>
    <row r="17" spans="3:13" x14ac:dyDescent="0.2">
      <c r="C17" s="3" t="s">
        <v>110</v>
      </c>
      <c r="D17" s="3"/>
      <c r="E17" s="3" t="s">
        <v>3</v>
      </c>
      <c r="F17" s="3">
        <v>0.01</v>
      </c>
      <c r="G17" s="3">
        <v>-0.36799999999999999</v>
      </c>
      <c r="H17" s="3">
        <v>-1.401</v>
      </c>
      <c r="I17" s="3">
        <v>-2.391</v>
      </c>
      <c r="J17" s="3">
        <v>-10.01</v>
      </c>
      <c r="K17" s="3">
        <v>-8.6690000000000005</v>
      </c>
      <c r="L17" s="3">
        <v>-5.4770000000000003</v>
      </c>
      <c r="M17" s="3">
        <v>-3.4470000000000001</v>
      </c>
    </row>
    <row r="18" spans="3:13" x14ac:dyDescent="0.2">
      <c r="C18" s="3" t="s">
        <v>111</v>
      </c>
      <c r="D18" s="3"/>
      <c r="E18" s="3">
        <v>-2.1999999999999999E-2</v>
      </c>
      <c r="F18" s="3">
        <v>1.7000000000000001E-2</v>
      </c>
      <c r="G18" s="3">
        <v>-1.22</v>
      </c>
      <c r="H18" s="3">
        <v>-0.47299999999999998</v>
      </c>
      <c r="I18" s="3">
        <v>-2.911</v>
      </c>
      <c r="J18" s="3">
        <v>-17.3</v>
      </c>
      <c r="K18" s="3">
        <v>-0.47099999999999997</v>
      </c>
      <c r="L18" s="3">
        <v>-6.8000000000000005E-2</v>
      </c>
      <c r="M18" s="3">
        <v>-5.6239999999999997</v>
      </c>
    </row>
    <row r="19" spans="3:13" x14ac:dyDescent="0.2">
      <c r="C19" s="3" t="s">
        <v>112</v>
      </c>
      <c r="D19" s="3"/>
      <c r="E19" s="3">
        <v>9.9000000000000005E-2</v>
      </c>
      <c r="F19" s="3">
        <v>2.0179999999999998</v>
      </c>
      <c r="G19" s="3">
        <v>4.9889999999999999</v>
      </c>
      <c r="H19" s="3">
        <v>4.9139999999999997</v>
      </c>
      <c r="I19" s="3">
        <v>-21.422000000000001</v>
      </c>
      <c r="J19" s="3">
        <v>11.654</v>
      </c>
      <c r="K19" s="3">
        <v>28.058</v>
      </c>
      <c r="L19" s="3">
        <v>13.733000000000001</v>
      </c>
      <c r="M19" s="3">
        <v>36.293999999999997</v>
      </c>
    </row>
    <row r="20" spans="3:13" x14ac:dyDescent="0.2">
      <c r="C20" s="3" t="s">
        <v>113</v>
      </c>
      <c r="D20" s="3"/>
      <c r="E20" s="3">
        <v>-0.53</v>
      </c>
      <c r="F20" s="3">
        <v>-2.4620000000000002</v>
      </c>
      <c r="G20" s="3">
        <v>-16.109000000000002</v>
      </c>
      <c r="H20" s="3">
        <v>-10.289</v>
      </c>
      <c r="I20" s="3">
        <v>24.757999999999999</v>
      </c>
      <c r="J20" s="3">
        <v>34.97</v>
      </c>
      <c r="K20" s="3">
        <v>82.48</v>
      </c>
      <c r="L20" s="3">
        <v>77.409000000000006</v>
      </c>
      <c r="M20" s="3">
        <v>99.012</v>
      </c>
    </row>
    <row r="22" spans="3:13" x14ac:dyDescent="0.2">
      <c r="C22" s="3" t="s">
        <v>114</v>
      </c>
      <c r="D22" s="3"/>
      <c r="E22" s="3">
        <v>0</v>
      </c>
      <c r="F22" s="3">
        <v>0</v>
      </c>
      <c r="G22" s="3">
        <v>-8.7759999999999998</v>
      </c>
      <c r="H22" s="3">
        <v>-21.341999999999999</v>
      </c>
      <c r="I22" s="3">
        <v>-24.818000000000001</v>
      </c>
      <c r="J22" s="3">
        <v>-57.697000000000003</v>
      </c>
      <c r="K22" s="3">
        <v>-38.058999999999997</v>
      </c>
      <c r="L22" s="3">
        <v>-50.343000000000004</v>
      </c>
      <c r="M22" s="3">
        <v>-97.116</v>
      </c>
    </row>
    <row r="23" spans="3:13" x14ac:dyDescent="0.2">
      <c r="C23" s="3" t="s">
        <v>115</v>
      </c>
      <c r="D23" s="3"/>
      <c r="E23" s="3" t="s">
        <v>3</v>
      </c>
      <c r="F23" s="3">
        <v>-1.6679999999999999</v>
      </c>
      <c r="G23" s="3">
        <v>1.931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116</v>
      </c>
      <c r="D24" s="3"/>
      <c r="E24" s="3">
        <v>-0.54300000000000004</v>
      </c>
      <c r="F24" s="3">
        <v>0</v>
      </c>
      <c r="G24" s="3">
        <v>0</v>
      </c>
      <c r="H24" s="3">
        <v>5.9989999999999997</v>
      </c>
      <c r="I24" s="3">
        <v>4.585</v>
      </c>
      <c r="J24" s="3">
        <v>0</v>
      </c>
      <c r="K24" s="3">
        <v>0</v>
      </c>
      <c r="L24" s="3">
        <v>0</v>
      </c>
      <c r="M24" s="3">
        <v>0</v>
      </c>
    </row>
    <row r="25" spans="3:13" x14ac:dyDescent="0.2">
      <c r="C25" s="3" t="s">
        <v>117</v>
      </c>
      <c r="D25" s="3"/>
      <c r="E25" s="3">
        <v>-0.54300000000000004</v>
      </c>
      <c r="F25" s="3">
        <v>-1.6679999999999999</v>
      </c>
      <c r="G25" s="3">
        <v>-6.8449999999999998</v>
      </c>
      <c r="H25" s="3">
        <v>-15.343</v>
      </c>
      <c r="I25" s="3">
        <v>-20.231999999999999</v>
      </c>
      <c r="J25" s="3">
        <v>-57.697000000000003</v>
      </c>
      <c r="K25" s="3">
        <v>-38.058999999999997</v>
      </c>
      <c r="L25" s="3">
        <v>-50.343000000000004</v>
      </c>
      <c r="M25" s="3">
        <v>-97.116</v>
      </c>
    </row>
    <row r="27" spans="3:13" x14ac:dyDescent="0.2">
      <c r="C27" s="3" t="s">
        <v>118</v>
      </c>
      <c r="D27" s="3"/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119</v>
      </c>
      <c r="D28" s="3"/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120</v>
      </c>
      <c r="D29" s="3"/>
      <c r="E29" s="3" t="s">
        <v>3</v>
      </c>
      <c r="F29" s="3" t="s">
        <v>3</v>
      </c>
      <c r="G29" s="3">
        <v>6.3810000000000002</v>
      </c>
      <c r="H29" s="3" t="s">
        <v>3</v>
      </c>
      <c r="I29" s="3" t="s">
        <v>3</v>
      </c>
      <c r="J29" s="3">
        <v>19.477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121</v>
      </c>
      <c r="D30" s="3"/>
      <c r="E30" s="40">
        <v>-0.50800000000000001</v>
      </c>
      <c r="F30" s="40">
        <v>-0.50800000000000001</v>
      </c>
      <c r="G30" s="3">
        <v>-0.50800000000000001</v>
      </c>
      <c r="H30" s="3">
        <v>-5.7759999999999998</v>
      </c>
      <c r="I30" s="3">
        <v>-8.6349999999999998</v>
      </c>
      <c r="J30" s="3">
        <v>-2.3980000000000001</v>
      </c>
      <c r="K30" s="3">
        <v>-11.893000000000001</v>
      </c>
      <c r="L30" s="3">
        <v>-8.8970000000000002</v>
      </c>
      <c r="M30" s="3">
        <v>-6.5869999999999997</v>
      </c>
    </row>
    <row r="31" spans="3:13" x14ac:dyDescent="0.2">
      <c r="C31" s="3" t="s">
        <v>122</v>
      </c>
      <c r="D31" s="3"/>
      <c r="E31" s="3" t="s">
        <v>3</v>
      </c>
      <c r="F31" s="3">
        <v>-2.3E-2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123</v>
      </c>
      <c r="D32" s="3"/>
      <c r="E32" s="3">
        <v>2.3439999999999999</v>
      </c>
      <c r="F32" s="3">
        <v>2.8380000000000001</v>
      </c>
      <c r="G32" s="3">
        <v>26.927</v>
      </c>
      <c r="H32" s="3">
        <v>27.28</v>
      </c>
      <c r="I32" s="3">
        <v>11.016999999999999</v>
      </c>
      <c r="J32" s="3">
        <v>25.475000000000001</v>
      </c>
      <c r="K32" s="3">
        <v>5.41</v>
      </c>
      <c r="L32" s="3">
        <v>6.7320000000000002</v>
      </c>
      <c r="M32" s="3">
        <v>59.939</v>
      </c>
    </row>
    <row r="33" spans="3:13" x14ac:dyDescent="0.2">
      <c r="C33" s="3" t="s">
        <v>124</v>
      </c>
      <c r="D33" s="3"/>
      <c r="E33" s="3">
        <v>2.3439999999999999</v>
      </c>
      <c r="F33" s="3">
        <v>2.8140000000000001</v>
      </c>
      <c r="G33" s="3">
        <v>32.798999999999999</v>
      </c>
      <c r="H33" s="3">
        <v>21.503</v>
      </c>
      <c r="I33" s="3">
        <v>2.3820000000000001</v>
      </c>
      <c r="J33" s="3">
        <v>42.554000000000002</v>
      </c>
      <c r="K33" s="3">
        <v>-6.4829999999999997</v>
      </c>
      <c r="L33" s="3">
        <v>-2.165</v>
      </c>
      <c r="M33" s="3">
        <v>53.351999999999997</v>
      </c>
    </row>
    <row r="35" spans="3:13" x14ac:dyDescent="0.2">
      <c r="C35" s="3" t="s">
        <v>125</v>
      </c>
      <c r="D35" s="3"/>
      <c r="E35" s="3" t="s">
        <v>3</v>
      </c>
      <c r="F35" s="3">
        <v>1.254</v>
      </c>
      <c r="G35" s="3">
        <v>0.216</v>
      </c>
      <c r="H35" s="3">
        <v>10.058999999999999</v>
      </c>
      <c r="I35" s="3">
        <v>1.458</v>
      </c>
      <c r="J35" s="3">
        <v>8.4710000000000001</v>
      </c>
      <c r="K35" s="3">
        <v>28.062999999999999</v>
      </c>
      <c r="L35" s="3">
        <v>65.522999999999996</v>
      </c>
      <c r="M35" s="3">
        <v>90.123000000000005</v>
      </c>
    </row>
    <row r="36" spans="3:13" x14ac:dyDescent="0.2">
      <c r="C36" s="3" t="s">
        <v>126</v>
      </c>
      <c r="D36" s="3"/>
      <c r="E36" s="3">
        <v>-1.7000000000000001E-2</v>
      </c>
      <c r="F36" s="3" t="s">
        <v>3</v>
      </c>
      <c r="G36" s="3">
        <v>-0.28499999999999998</v>
      </c>
      <c r="H36" s="3">
        <v>0.191</v>
      </c>
      <c r="I36" s="3">
        <v>-0.02</v>
      </c>
      <c r="J36" s="3">
        <v>0.17799999999999999</v>
      </c>
      <c r="K36" s="3">
        <v>8.6999999999999994E-2</v>
      </c>
      <c r="L36" s="3">
        <v>0.105</v>
      </c>
      <c r="M36" s="3">
        <v>-2.8929999999999998</v>
      </c>
    </row>
    <row r="37" spans="3:13" x14ac:dyDescent="0.2">
      <c r="C37" s="3" t="s">
        <v>127</v>
      </c>
      <c r="D37" s="3"/>
      <c r="E37" s="3" t="s">
        <v>3</v>
      </c>
      <c r="F37" s="3">
        <v>-1.038</v>
      </c>
      <c r="G37" s="3">
        <v>10.127000000000001</v>
      </c>
      <c r="H37" s="3">
        <v>-8.7919999999999998</v>
      </c>
      <c r="I37" s="3">
        <v>7.0330000000000004</v>
      </c>
      <c r="J37" s="3">
        <v>19.414999999999999</v>
      </c>
      <c r="K37" s="3">
        <v>37.374000000000002</v>
      </c>
      <c r="L37" s="3">
        <v>24.495000000000001</v>
      </c>
      <c r="M37" s="3">
        <v>61.621000000000002</v>
      </c>
    </row>
    <row r="38" spans="3:13" x14ac:dyDescent="0.2">
      <c r="C38" s="3" t="s">
        <v>128</v>
      </c>
      <c r="D38" s="3"/>
      <c r="E38" s="3">
        <v>1.254</v>
      </c>
      <c r="F38" s="3">
        <v>0.216</v>
      </c>
      <c r="G38" s="3">
        <v>10.058999999999999</v>
      </c>
      <c r="H38" s="3">
        <v>1.458</v>
      </c>
      <c r="I38" s="3">
        <v>8.4710000000000001</v>
      </c>
      <c r="J38" s="3">
        <v>28.062999999999999</v>
      </c>
      <c r="K38" s="3">
        <v>65.522999999999996</v>
      </c>
      <c r="L38" s="3">
        <v>90.123000000000005</v>
      </c>
      <c r="M38" s="3">
        <v>148.851</v>
      </c>
    </row>
    <row r="40" spans="3:13" x14ac:dyDescent="0.2">
      <c r="C40" s="3" t="s">
        <v>129</v>
      </c>
      <c r="D40" s="3"/>
      <c r="E40" s="3">
        <v>-0.53</v>
      </c>
      <c r="F40" s="3">
        <v>-2.4620000000000002</v>
      </c>
      <c r="G40" s="3">
        <v>-24.885000000000002</v>
      </c>
      <c r="H40" s="3">
        <v>-31.631</v>
      </c>
      <c r="I40" s="3">
        <v>-5.8999999999999997E-2</v>
      </c>
      <c r="J40" s="3">
        <v>-22.727</v>
      </c>
      <c r="K40" s="3">
        <v>44.42</v>
      </c>
      <c r="L40" s="3">
        <v>27.065999999999999</v>
      </c>
      <c r="M40" s="3">
        <v>1.8959999999999999</v>
      </c>
    </row>
    <row r="41" spans="3:13" x14ac:dyDescent="0.2">
      <c r="C41" s="3" t="s">
        <v>130</v>
      </c>
      <c r="D41" s="3"/>
      <c r="E41" s="3" t="s">
        <v>3</v>
      </c>
      <c r="F41" s="3" t="s">
        <v>3</v>
      </c>
      <c r="G41" s="3">
        <v>7.0999999999999994E-2</v>
      </c>
      <c r="H41" s="3" t="s">
        <v>3</v>
      </c>
      <c r="I41" s="3" t="s">
        <v>3</v>
      </c>
      <c r="J41" s="3">
        <v>2.109</v>
      </c>
      <c r="K41" s="3">
        <v>2.8130000000000002</v>
      </c>
      <c r="L41" s="3">
        <v>1.859</v>
      </c>
      <c r="M41" s="3">
        <v>3.2080000000000002</v>
      </c>
    </row>
  </sheetData>
  <mergeCells count="2">
    <mergeCell ref="C2:F2"/>
    <mergeCell ref="C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C81F-A331-4AE1-A9F4-04DF2756172F}">
  <dimension ref="C1:M32"/>
  <sheetViews>
    <sheetView workbookViewId="0">
      <selection activeCell="D10" sqref="D10"/>
    </sheetView>
  </sheetViews>
  <sheetFormatPr defaultColWidth="15" defaultRowHeight="15" customHeight="1" x14ac:dyDescent="0.2"/>
  <cols>
    <col min="1" max="2" width="2" customWidth="1"/>
    <col min="3" max="3" width="25" customWidth="1"/>
    <col min="4" max="4" width="9.42578125" customWidth="1"/>
  </cols>
  <sheetData>
    <row r="1" spans="3:13" ht="13.5" customHeight="1" x14ac:dyDescent="0.2"/>
    <row r="2" spans="3:13" ht="26.25" x14ac:dyDescent="0.4">
      <c r="C2" s="5" t="s">
        <v>0</v>
      </c>
      <c r="D2" s="5"/>
      <c r="E2" s="6"/>
      <c r="F2" s="6"/>
    </row>
    <row r="3" spans="3:13" ht="12.75" x14ac:dyDescent="0.2">
      <c r="C3" s="1" t="s">
        <v>1</v>
      </c>
      <c r="D3" s="1"/>
    </row>
    <row r="4" spans="3:13" ht="12.75" x14ac:dyDescent="0.2"/>
    <row r="5" spans="3:13" ht="12.75" x14ac:dyDescent="0.2"/>
    <row r="6" spans="3:13" x14ac:dyDescent="0.25">
      <c r="C6" s="7" t="s">
        <v>131</v>
      </c>
      <c r="D6" s="7"/>
      <c r="E6" s="8"/>
      <c r="F6" s="2"/>
      <c r="G6" s="2"/>
      <c r="H6" s="2"/>
      <c r="I6" s="2"/>
      <c r="J6" s="2"/>
      <c r="K6" s="2"/>
      <c r="L6" s="2"/>
      <c r="M6" s="2"/>
    </row>
    <row r="7" spans="3:13" ht="12.75" x14ac:dyDescent="0.2"/>
    <row r="8" spans="3:13" ht="33" customHeight="1" x14ac:dyDescent="0.2">
      <c r="C8" s="3" t="s">
        <v>3</v>
      </c>
      <c r="D8" s="3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9" spans="3:13" ht="12.75" x14ac:dyDescent="0.2"/>
    <row r="10" spans="3:13" ht="12.75" x14ac:dyDescent="0.2">
      <c r="C10" s="3" t="s">
        <v>13</v>
      </c>
      <c r="D10" s="3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1" spans="3:13" ht="12.75" x14ac:dyDescent="0.2"/>
    <row r="12" spans="3:13" ht="12.75" x14ac:dyDescent="0.2">
      <c r="C12" s="3" t="s">
        <v>132</v>
      </c>
      <c r="D12" s="3"/>
      <c r="E12" s="3" t="s">
        <v>3</v>
      </c>
      <c r="F12" s="3" t="s">
        <v>3</v>
      </c>
      <c r="G12" s="3">
        <v>0.97</v>
      </c>
      <c r="H12" s="3">
        <v>0.54</v>
      </c>
      <c r="I12" s="3">
        <v>0.84</v>
      </c>
      <c r="J12" s="3">
        <v>2.88</v>
      </c>
      <c r="K12" s="3">
        <v>7.61</v>
      </c>
      <c r="L12" s="3">
        <v>7.19</v>
      </c>
      <c r="M12" s="3">
        <v>7.67</v>
      </c>
    </row>
    <row r="13" spans="3:13" ht="12.75" x14ac:dyDescent="0.2">
      <c r="C13" s="3" t="s">
        <v>133</v>
      </c>
      <c r="D13" s="3"/>
      <c r="E13" s="3" t="s">
        <v>3</v>
      </c>
      <c r="F13" s="3" t="s">
        <v>3</v>
      </c>
      <c r="G13" s="3">
        <v>115.84399999999999</v>
      </c>
      <c r="H13" s="3">
        <v>87.343000000000004</v>
      </c>
      <c r="I13" s="3">
        <v>152.41900000000001</v>
      </c>
      <c r="J13" s="3">
        <v>613.56899999999996</v>
      </c>
      <c r="K13" s="3" t="s">
        <v>134</v>
      </c>
      <c r="L13" s="3" t="s">
        <v>135</v>
      </c>
      <c r="M13" s="3" t="s">
        <v>136</v>
      </c>
    </row>
    <row r="14" spans="3:13" ht="12.75" x14ac:dyDescent="0.2"/>
    <row r="15" spans="3:13" ht="12.75" x14ac:dyDescent="0.2">
      <c r="C15" s="3" t="s">
        <v>137</v>
      </c>
      <c r="D15" s="3"/>
      <c r="E15" s="3" t="s">
        <v>3</v>
      </c>
      <c r="F15" s="3" t="s">
        <v>3</v>
      </c>
      <c r="G15" s="3">
        <v>121.336</v>
      </c>
      <c r="H15" s="3">
        <v>94.123000000000005</v>
      </c>
      <c r="I15" s="3">
        <v>158.15199999999999</v>
      </c>
      <c r="J15" s="3">
        <v>611.40499999999997</v>
      </c>
      <c r="K15" s="3" t="s">
        <v>138</v>
      </c>
      <c r="L15" s="3" t="s">
        <v>139</v>
      </c>
      <c r="M15" s="3" t="s">
        <v>140</v>
      </c>
    </row>
    <row r="16" spans="3:13" ht="12.75" x14ac:dyDescent="0.2">
      <c r="C16" s="3" t="s">
        <v>141</v>
      </c>
      <c r="D16" s="3"/>
      <c r="E16" s="3" t="s">
        <v>142</v>
      </c>
      <c r="F16" s="3" t="s">
        <v>142</v>
      </c>
      <c r="G16" s="3">
        <v>121.336</v>
      </c>
      <c r="H16" s="3">
        <v>94.123000000000005</v>
      </c>
      <c r="I16" s="3">
        <v>158.15199999999999</v>
      </c>
      <c r="J16" s="3">
        <v>611.40499999999997</v>
      </c>
      <c r="K16" s="3" t="s">
        <v>138</v>
      </c>
      <c r="L16" s="3" t="s">
        <v>139</v>
      </c>
      <c r="M16" s="3" t="s">
        <v>143</v>
      </c>
    </row>
    <row r="17" spans="3:13" ht="12.75" x14ac:dyDescent="0.2">
      <c r="C17" s="3" t="s">
        <v>144</v>
      </c>
      <c r="D17" s="3"/>
      <c r="E17" s="3" t="s">
        <v>142</v>
      </c>
      <c r="F17" s="3" t="s">
        <v>142</v>
      </c>
      <c r="G17" s="3" t="s">
        <v>145</v>
      </c>
      <c r="H17" s="3" t="s">
        <v>142</v>
      </c>
      <c r="I17" s="3" t="s">
        <v>146</v>
      </c>
      <c r="J17" s="3" t="s">
        <v>147</v>
      </c>
      <c r="K17" s="3" t="s">
        <v>148</v>
      </c>
      <c r="L17" s="3" t="s">
        <v>149</v>
      </c>
      <c r="M17" s="3" t="s">
        <v>150</v>
      </c>
    </row>
    <row r="18" spans="3:13" ht="12.75" x14ac:dyDescent="0.2">
      <c r="C18" s="3" t="s">
        <v>151</v>
      </c>
      <c r="D18" s="3"/>
      <c r="E18" s="3" t="s">
        <v>142</v>
      </c>
      <c r="F18" s="3" t="s">
        <v>142</v>
      </c>
      <c r="G18" s="3" t="s">
        <v>152</v>
      </c>
      <c r="H18" s="3" t="s">
        <v>142</v>
      </c>
      <c r="I18" s="3" t="s">
        <v>153</v>
      </c>
      <c r="J18" s="3" t="s">
        <v>154</v>
      </c>
      <c r="K18" s="3" t="s">
        <v>155</v>
      </c>
      <c r="L18" s="3" t="s">
        <v>156</v>
      </c>
      <c r="M18" s="3" t="s">
        <v>157</v>
      </c>
    </row>
    <row r="19" spans="3:13" ht="12.75" x14ac:dyDescent="0.2">
      <c r="C19" s="3" t="s">
        <v>158</v>
      </c>
      <c r="D19" s="3"/>
      <c r="E19" s="3" t="s">
        <v>142</v>
      </c>
      <c r="F19" s="3" t="s">
        <v>142</v>
      </c>
      <c r="G19" s="3" t="s">
        <v>159</v>
      </c>
      <c r="H19" s="3" t="s">
        <v>142</v>
      </c>
      <c r="I19" s="3" t="s">
        <v>160</v>
      </c>
      <c r="J19" s="3" t="s">
        <v>161</v>
      </c>
      <c r="K19" s="3" t="s">
        <v>162</v>
      </c>
      <c r="L19" s="3" t="s">
        <v>163</v>
      </c>
      <c r="M19" s="3" t="s">
        <v>164</v>
      </c>
    </row>
    <row r="20" spans="3:13" ht="12.75" x14ac:dyDescent="0.2">
      <c r="C20" s="3" t="s">
        <v>165</v>
      </c>
      <c r="D20" s="3"/>
      <c r="E20" s="3" t="s">
        <v>66</v>
      </c>
      <c r="F20" s="3" t="s">
        <v>66</v>
      </c>
      <c r="G20" s="3" t="s">
        <v>166</v>
      </c>
      <c r="H20" s="3" t="s">
        <v>167</v>
      </c>
      <c r="I20" s="3" t="s">
        <v>168</v>
      </c>
      <c r="J20" s="3" t="s">
        <v>169</v>
      </c>
      <c r="K20" s="3" t="s">
        <v>170</v>
      </c>
      <c r="L20" s="3" t="s">
        <v>171</v>
      </c>
      <c r="M20" s="3" t="s">
        <v>172</v>
      </c>
    </row>
    <row r="21" spans="3:13" ht="12.75" x14ac:dyDescent="0.2">
      <c r="C21" s="3" t="s">
        <v>173</v>
      </c>
      <c r="D21" s="3"/>
      <c r="E21" s="3" t="s">
        <v>66</v>
      </c>
      <c r="F21" s="3" t="s">
        <v>66</v>
      </c>
      <c r="G21" s="3" t="s">
        <v>174</v>
      </c>
      <c r="H21" s="3" t="s">
        <v>175</v>
      </c>
      <c r="I21" s="3" t="s">
        <v>176</v>
      </c>
      <c r="J21" s="3" t="s">
        <v>177</v>
      </c>
      <c r="K21" s="3" t="s">
        <v>178</v>
      </c>
      <c r="L21" s="3" t="s">
        <v>179</v>
      </c>
      <c r="M21" s="3" t="s">
        <v>180</v>
      </c>
    </row>
    <row r="22" spans="3:13" ht="12.75" x14ac:dyDescent="0.2">
      <c r="C22" s="3" t="s">
        <v>181</v>
      </c>
      <c r="D22" s="3"/>
      <c r="E22" s="3" t="s">
        <v>142</v>
      </c>
      <c r="F22" s="3" t="s">
        <v>142</v>
      </c>
      <c r="G22" s="3" t="s">
        <v>142</v>
      </c>
      <c r="H22" s="3" t="s">
        <v>142</v>
      </c>
      <c r="I22" s="3" t="s">
        <v>182</v>
      </c>
      <c r="J22" s="3" t="s">
        <v>183</v>
      </c>
      <c r="K22" s="3" t="s">
        <v>184</v>
      </c>
      <c r="L22" s="3" t="s">
        <v>185</v>
      </c>
      <c r="M22" s="3" t="s">
        <v>179</v>
      </c>
    </row>
    <row r="23" spans="3:13" ht="12.75" x14ac:dyDescent="0.2"/>
    <row r="24" spans="3:13" ht="12.75" x14ac:dyDescent="0.2">
      <c r="C24" s="3" t="s">
        <v>186</v>
      </c>
      <c r="D24" s="3"/>
      <c r="E24" s="3" t="s">
        <v>142</v>
      </c>
      <c r="F24" s="3" t="s">
        <v>142</v>
      </c>
      <c r="G24" s="3" t="s">
        <v>187</v>
      </c>
      <c r="H24" s="3" t="s">
        <v>142</v>
      </c>
      <c r="I24" s="3" t="s">
        <v>188</v>
      </c>
      <c r="J24" s="3" t="s">
        <v>189</v>
      </c>
      <c r="K24" s="3" t="s">
        <v>190</v>
      </c>
      <c r="L24" s="3" t="s">
        <v>191</v>
      </c>
      <c r="M24" s="3" t="s">
        <v>192</v>
      </c>
    </row>
    <row r="25" spans="3:13" ht="12.75" x14ac:dyDescent="0.2">
      <c r="C25" s="3" t="s">
        <v>193</v>
      </c>
      <c r="D25" s="3"/>
      <c r="E25" s="3" t="s">
        <v>142</v>
      </c>
      <c r="F25" s="3" t="s">
        <v>142</v>
      </c>
      <c r="G25" s="3" t="s">
        <v>194</v>
      </c>
      <c r="H25" s="3" t="s">
        <v>195</v>
      </c>
      <c r="I25" s="3" t="s">
        <v>196</v>
      </c>
      <c r="J25" s="3" t="s">
        <v>197</v>
      </c>
      <c r="K25" s="3" t="s">
        <v>198</v>
      </c>
      <c r="L25" s="3" t="s">
        <v>199</v>
      </c>
      <c r="M25" s="3" t="s">
        <v>200</v>
      </c>
    </row>
    <row r="26" spans="3:13" ht="12.75" x14ac:dyDescent="0.2">
      <c r="C26" s="3" t="s">
        <v>201</v>
      </c>
      <c r="D26" s="3"/>
      <c r="E26" s="3" t="s">
        <v>142</v>
      </c>
      <c r="F26" s="3" t="s">
        <v>142</v>
      </c>
      <c r="G26" s="3" t="s">
        <v>202</v>
      </c>
      <c r="H26" s="3" t="s">
        <v>142</v>
      </c>
      <c r="I26" s="3" t="s">
        <v>203</v>
      </c>
      <c r="J26" s="3" t="s">
        <v>204</v>
      </c>
      <c r="K26" s="3" t="s">
        <v>205</v>
      </c>
      <c r="L26" s="3" t="s">
        <v>206</v>
      </c>
      <c r="M26" s="3" t="s">
        <v>207</v>
      </c>
    </row>
    <row r="27" spans="3:13" ht="12.75" x14ac:dyDescent="0.2">
      <c r="C27" s="3" t="s">
        <v>208</v>
      </c>
      <c r="D27" s="3"/>
      <c r="E27" s="3" t="s">
        <v>142</v>
      </c>
      <c r="F27" s="3" t="s">
        <v>142</v>
      </c>
      <c r="G27" s="3" t="s">
        <v>142</v>
      </c>
      <c r="H27" s="3" t="s">
        <v>142</v>
      </c>
      <c r="I27" s="3" t="s">
        <v>195</v>
      </c>
      <c r="J27" s="3" t="s">
        <v>209</v>
      </c>
      <c r="K27" s="3" t="s">
        <v>210</v>
      </c>
      <c r="L27" s="3" t="s">
        <v>211</v>
      </c>
      <c r="M27" s="3" t="s">
        <v>212</v>
      </c>
    </row>
    <row r="28" spans="3:13" ht="12.75" x14ac:dyDescent="0.2"/>
    <row r="29" spans="3:13" ht="12.75" x14ac:dyDescent="0.2">
      <c r="C29" s="3" t="s">
        <v>213</v>
      </c>
      <c r="D29" s="3"/>
      <c r="E29" s="3" t="s">
        <v>142</v>
      </c>
      <c r="F29" s="3">
        <v>-9.6</v>
      </c>
      <c r="G29" s="3">
        <v>-4.3</v>
      </c>
      <c r="H29" s="3">
        <v>-0.7</v>
      </c>
      <c r="I29" s="3">
        <v>9.1</v>
      </c>
      <c r="J29" s="3">
        <v>11.1</v>
      </c>
      <c r="K29" s="3">
        <v>14.4</v>
      </c>
      <c r="L29" s="3">
        <v>12.8</v>
      </c>
      <c r="M29" s="3">
        <v>13.2</v>
      </c>
    </row>
    <row r="30" spans="3:13" ht="12.75" x14ac:dyDescent="0.2">
      <c r="C30" s="3" t="s">
        <v>214</v>
      </c>
      <c r="D30" s="3"/>
      <c r="E30" s="3">
        <v>1</v>
      </c>
      <c r="F30" s="3">
        <v>0</v>
      </c>
      <c r="G30" s="3">
        <v>2</v>
      </c>
      <c r="H30" s="3">
        <v>3</v>
      </c>
      <c r="I30" s="3">
        <v>7</v>
      </c>
      <c r="J30" s="3">
        <v>6</v>
      </c>
      <c r="K30" s="3">
        <v>7</v>
      </c>
      <c r="L30" s="3">
        <v>5</v>
      </c>
      <c r="M30" s="3">
        <v>5</v>
      </c>
    </row>
    <row r="31" spans="3:13" ht="12.75" x14ac:dyDescent="0.2">
      <c r="C31" s="3" t="s">
        <v>215</v>
      </c>
      <c r="D31" s="3"/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216</v>
      </c>
      <c r="D32" s="3"/>
      <c r="E32" s="3" t="s">
        <v>3</v>
      </c>
      <c r="F32" s="3" t="s">
        <v>3</v>
      </c>
      <c r="G32" s="3" t="s">
        <v>217</v>
      </c>
      <c r="H32" s="3" t="s">
        <v>217</v>
      </c>
      <c r="I32" s="3" t="s">
        <v>217</v>
      </c>
      <c r="J32" s="3" t="s">
        <v>217</v>
      </c>
      <c r="K32" s="3" t="s">
        <v>217</v>
      </c>
      <c r="L32" s="3" t="s">
        <v>217</v>
      </c>
      <c r="M32" s="3" t="s">
        <v>217</v>
      </c>
    </row>
  </sheetData>
  <mergeCells count="2">
    <mergeCell ref="C2:F2"/>
    <mergeCell ref="C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55D8-64EE-4BCB-8DD3-5DD7C2A84F59}">
  <dimension ref="A3:BJ22"/>
  <sheetViews>
    <sheetView showGridLines="0" tabSelected="1" topLeftCell="X1" workbookViewId="0">
      <selection activeCell="R7" sqref="R7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218</v>
      </c>
      <c r="C3" s="10"/>
      <c r="D3" s="10"/>
      <c r="E3" s="10"/>
      <c r="F3" s="10"/>
      <c r="H3" s="10" t="s">
        <v>219</v>
      </c>
      <c r="I3" s="10"/>
      <c r="J3" s="10"/>
      <c r="K3" s="10"/>
      <c r="L3" s="10"/>
      <c r="N3" s="12" t="s">
        <v>220</v>
      </c>
      <c r="O3" s="12"/>
      <c r="P3" s="12"/>
      <c r="Q3" s="12"/>
      <c r="R3" s="12"/>
      <c r="S3" s="12"/>
      <c r="T3" s="12"/>
      <c r="V3" s="10" t="s">
        <v>221</v>
      </c>
      <c r="W3" s="10"/>
      <c r="X3" s="10"/>
      <c r="Y3" s="10"/>
      <c r="AA3" s="10" t="s">
        <v>222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223</v>
      </c>
      <c r="C4" s="16" t="s">
        <v>224</v>
      </c>
      <c r="D4" s="15" t="s">
        <v>225</v>
      </c>
      <c r="E4" s="16" t="s">
        <v>226</v>
      </c>
      <c r="F4" s="15" t="s">
        <v>227</v>
      </c>
      <c r="H4" s="17" t="s">
        <v>228</v>
      </c>
      <c r="I4" s="18" t="s">
        <v>229</v>
      </c>
      <c r="J4" s="17" t="s">
        <v>230</v>
      </c>
      <c r="K4" s="18" t="s">
        <v>231</v>
      </c>
      <c r="L4" s="17" t="s">
        <v>232</v>
      </c>
      <c r="N4" s="19" t="s">
        <v>233</v>
      </c>
      <c r="O4" s="20" t="s">
        <v>234</v>
      </c>
      <c r="P4" s="19" t="s">
        <v>235</v>
      </c>
      <c r="Q4" s="20" t="s">
        <v>236</v>
      </c>
      <c r="R4" s="19" t="s">
        <v>237</v>
      </c>
      <c r="S4" s="20" t="s">
        <v>238</v>
      </c>
      <c r="T4" s="19" t="s">
        <v>239</v>
      </c>
      <c r="V4" s="20" t="s">
        <v>240</v>
      </c>
      <c r="W4" s="19" t="s">
        <v>241</v>
      </c>
      <c r="X4" s="20" t="s">
        <v>242</v>
      </c>
      <c r="Y4" s="19" t="s">
        <v>243</v>
      </c>
      <c r="AA4" s="21" t="s">
        <v>98</v>
      </c>
      <c r="AB4" s="22" t="s">
        <v>144</v>
      </c>
      <c r="AC4" s="21" t="s">
        <v>151</v>
      </c>
      <c r="AD4" s="22" t="s">
        <v>165</v>
      </c>
      <c r="AE4" s="21" t="s">
        <v>173</v>
      </c>
      <c r="AF4" s="22" t="s">
        <v>181</v>
      </c>
      <c r="AG4" s="21" t="s">
        <v>186</v>
      </c>
      <c r="AH4" s="22" t="s">
        <v>193</v>
      </c>
      <c r="AI4" s="21" t="s">
        <v>215</v>
      </c>
      <c r="AJ4" s="23"/>
      <c r="AK4" s="22" t="s">
        <v>213</v>
      </c>
      <c r="AL4" s="21" t="s">
        <v>214</v>
      </c>
    </row>
    <row r="5" spans="1:62" ht="63" x14ac:dyDescent="0.2">
      <c r="A5" s="24" t="s">
        <v>244</v>
      </c>
      <c r="B5" s="19" t="s">
        <v>245</v>
      </c>
      <c r="C5" s="25" t="s">
        <v>246</v>
      </c>
      <c r="D5" s="26" t="s">
        <v>247</v>
      </c>
      <c r="E5" s="20" t="s">
        <v>248</v>
      </c>
      <c r="F5" s="19" t="s">
        <v>245</v>
      </c>
      <c r="H5" s="20" t="s">
        <v>249</v>
      </c>
      <c r="I5" s="19" t="s">
        <v>250</v>
      </c>
      <c r="J5" s="20" t="s">
        <v>251</v>
      </c>
      <c r="K5" s="19" t="s">
        <v>252</v>
      </c>
      <c r="L5" s="20" t="s">
        <v>253</v>
      </c>
      <c r="N5" s="19" t="s">
        <v>254</v>
      </c>
      <c r="O5" s="20" t="s">
        <v>255</v>
      </c>
      <c r="P5" s="19" t="s">
        <v>256</v>
      </c>
      <c r="Q5" s="20" t="s">
        <v>257</v>
      </c>
      <c r="R5" s="19" t="s">
        <v>258</v>
      </c>
      <c r="S5" s="20" t="s">
        <v>259</v>
      </c>
      <c r="T5" s="19" t="s">
        <v>260</v>
      </c>
      <c r="V5" s="20" t="s">
        <v>261</v>
      </c>
      <c r="W5" s="19" t="s">
        <v>262</v>
      </c>
      <c r="X5" s="20" t="s">
        <v>263</v>
      </c>
      <c r="Y5" s="19" t="s">
        <v>264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 t="e">
        <f>sheet!D18/sheet!D35</f>
        <v>#DIV/0!</v>
      </c>
      <c r="C7" s="32" t="e">
        <f>(sheet!D18-sheet!D15)/sheet!D35</f>
        <v>#DIV/0!</v>
      </c>
      <c r="D7" s="32" t="e">
        <f>sheet!D12/sheet!D35</f>
        <v>#DIV/0!</v>
      </c>
      <c r="E7" s="32" t="e">
        <f>Sheet2!D20/sheet!D35</f>
        <v>#DIV/0!</v>
      </c>
      <c r="F7" s="32" t="e">
        <f>sheet!D18/sheet!D35</f>
        <v>#DIV/0!</v>
      </c>
      <c r="G7" s="30"/>
      <c r="H7" s="33" t="e">
        <f>Sheet1!D33/sheet!D51</f>
        <v>#DIV/0!</v>
      </c>
      <c r="I7" s="33" t="e">
        <f>Sheet1!D33/Sheet1!D12</f>
        <v>#DIV/0!</v>
      </c>
      <c r="J7" s="33" t="e">
        <f>Sheet1!D12/sheet!D27</f>
        <v>#DIV/0!</v>
      </c>
      <c r="K7" s="33" t="e">
        <f>Sheet1!D30/sheet!D27</f>
        <v>#DIV/0!</v>
      </c>
      <c r="L7" s="33">
        <f>Sheet1!D38</f>
        <v>0</v>
      </c>
      <c r="M7" s="30"/>
      <c r="N7" s="33" t="e">
        <f>sheet!D40/sheet!D27</f>
        <v>#DIV/0!</v>
      </c>
      <c r="O7" s="33" t="e">
        <f>sheet!D51/sheet!D27</f>
        <v>#DIV/0!</v>
      </c>
      <c r="P7" s="33" t="e">
        <f>sheet!D40/sheet!D51</f>
        <v>#DIV/0!</v>
      </c>
      <c r="Q7" s="32" t="e">
        <f>Sheet1!D24/Sheet1!D26</f>
        <v>#DIV/0!</v>
      </c>
      <c r="R7" s="32" t="e">
        <f>ABS(Sheet2!D20/(Sheet1!D26+Sheet2!D30))</f>
        <v>#DIV/0!</v>
      </c>
      <c r="S7" s="32" t="e">
        <f>sheet!D40/Sheet1!D43</f>
        <v>#DIV/0!</v>
      </c>
      <c r="T7" s="32" t="e">
        <f>Sheet2!D20/sheet!D40</f>
        <v>#DIV/0!</v>
      </c>
      <c r="V7" s="32" t="e">
        <f>ABS(Sheet1!D15/sheet!D15)</f>
        <v>#DIV/0!</v>
      </c>
      <c r="W7" s="32" t="e">
        <f>Sheet1!D12/sheet!D14</f>
        <v>#DIV/0!</v>
      </c>
      <c r="X7" s="32" t="e">
        <f>Sheet1!D12/sheet!D27</f>
        <v>#DIV/0!</v>
      </c>
      <c r="Y7" s="32" t="e">
        <f>Sheet1!D12/(sheet!D18-sheet!D35)</f>
        <v>#DIV/0!</v>
      </c>
      <c r="AA7" s="18">
        <f>Sheet1!D43</f>
        <v>0</v>
      </c>
      <c r="AB7" s="18">
        <f>Sheet3!D17</f>
        <v>0</v>
      </c>
      <c r="AC7" s="18">
        <f>Sheet3!D18</f>
        <v>0</v>
      </c>
      <c r="AD7" s="18">
        <f>Sheet3!D20</f>
        <v>0</v>
      </c>
      <c r="AE7" s="18">
        <f>Sheet3!D21</f>
        <v>0</v>
      </c>
      <c r="AF7" s="18">
        <f>Sheet3!D22</f>
        <v>0</v>
      </c>
      <c r="AG7" s="18">
        <f>Sheet3!D24</f>
        <v>0</v>
      </c>
      <c r="AH7" s="18">
        <f>Sheet3!D25</f>
        <v>0</v>
      </c>
      <c r="AI7" s="18">
        <f>Sheet3!D31</f>
        <v>0</v>
      </c>
      <c r="AK7" s="18">
        <f>Sheet3!D29</f>
        <v>0</v>
      </c>
      <c r="AL7" s="18">
        <f>Sheet3!D30</f>
        <v>0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22.456790123456788</v>
      </c>
      <c r="C8" s="35">
        <f>(sheet!E18-sheet!E15)/sheet!E35</f>
        <v>22.456790123456788</v>
      </c>
      <c r="D8" s="35">
        <f>sheet!E12/sheet!E35</f>
        <v>15.481481481481481</v>
      </c>
      <c r="E8" s="35">
        <f>Sheet2!E20/sheet!E35</f>
        <v>-6.5432098765432096</v>
      </c>
      <c r="F8" s="35">
        <f>sheet!E18/sheet!E35</f>
        <v>22.456790123456788</v>
      </c>
      <c r="G8" s="30"/>
      <c r="H8" s="36">
        <f>Sheet1!E33/sheet!E51</f>
        <v>-0.34945308002302816</v>
      </c>
      <c r="I8" s="36" t="e">
        <f>Sheet1!E33/Sheet1!E12</f>
        <v>#DIV/0!</v>
      </c>
      <c r="J8" s="36">
        <f>Sheet1!E12/sheet!E27</f>
        <v>0</v>
      </c>
      <c r="K8" s="36">
        <f>Sheet1!E30/sheet!E27</f>
        <v>-0.33369983507421658</v>
      </c>
      <c r="L8" s="36">
        <f>Sheet1!E38</f>
        <v>-0.38</v>
      </c>
      <c r="M8" s="30"/>
      <c r="N8" s="36">
        <f>sheet!E40/sheet!E27</f>
        <v>4.452996151731721E-2</v>
      </c>
      <c r="O8" s="36">
        <f>sheet!E51/sheet!E27</f>
        <v>0.95492028587135802</v>
      </c>
      <c r="P8" s="36">
        <f>sheet!E40/sheet!E51</f>
        <v>4.6632124352331605E-2</v>
      </c>
      <c r="Q8" s="35">
        <f>Sheet1!E24/Sheet1!E26</f>
        <v>18.393939393939391</v>
      </c>
      <c r="R8" s="35">
        <f>ABS(Sheet2!E20/(Sheet1!E26+Sheet2!E30))</f>
        <v>0.97966728280961179</v>
      </c>
      <c r="S8" s="35" t="e">
        <f>sheet!E40/Sheet1!E43</f>
        <v>#VALUE!</v>
      </c>
      <c r="T8" s="35">
        <f>Sheet2!E20/sheet!E40</f>
        <v>-6.5432098765432096</v>
      </c>
      <c r="U8" s="13"/>
      <c r="V8" s="35" t="e">
        <f>ABS(Sheet1!E15/sheet!E15)</f>
        <v>#DIV/0!</v>
      </c>
      <c r="W8" s="35" t="e">
        <f>Sheet1!E12/sheet!E14</f>
        <v>#DIV/0!</v>
      </c>
      <c r="X8" s="35">
        <f>Sheet1!E12/sheet!E27</f>
        <v>0</v>
      </c>
      <c r="Y8" s="35">
        <f>Sheet1!E12/(sheet!E18-sheet!E35)</f>
        <v>0</v>
      </c>
      <c r="Z8" s="13"/>
      <c r="AA8" s="37" t="str">
        <f>Sheet1!E43</f>
        <v/>
      </c>
      <c r="AB8" s="37" t="str">
        <f>Sheet3!E17</f>
        <v>NA</v>
      </c>
      <c r="AC8" s="37" t="str">
        <f>Sheet3!E18</f>
        <v>NA</v>
      </c>
      <c r="AD8" s="37" t="str">
        <f>Sheet3!E20</f>
        <v>NM</v>
      </c>
      <c r="AE8" s="37" t="str">
        <f>Sheet3!E21</f>
        <v>NM</v>
      </c>
      <c r="AF8" s="37" t="str">
        <f>Sheet3!E22</f>
        <v>NA</v>
      </c>
      <c r="AG8" s="37" t="str">
        <f>Sheet3!E24</f>
        <v>NA</v>
      </c>
      <c r="AH8" s="37" t="str">
        <f>Sheet3!E25</f>
        <v>NA</v>
      </c>
      <c r="AI8" s="37" t="str">
        <f>Sheet3!E31</f>
        <v/>
      </c>
      <c r="AK8" s="37" t="str">
        <f>Sheet3!E29</f>
        <v>NA</v>
      </c>
      <c r="AL8" s="37">
        <f>Sheet3!E30</f>
        <v>1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0.18637924456314384</v>
      </c>
      <c r="C9" s="32">
        <f>(sheet!F18-sheet!F15)/sheet!F35</f>
        <v>4.8645555131629152E-2</v>
      </c>
      <c r="D9" s="32">
        <f>sheet!F12/sheet!F35</f>
        <v>4.1205646699732923E-2</v>
      </c>
      <c r="E9" s="32">
        <f>Sheet2!F20/sheet!F35</f>
        <v>-0.46966806562380775</v>
      </c>
      <c r="F9" s="32">
        <f>sheet!F18/sheet!F35</f>
        <v>0.18637924456314384</v>
      </c>
      <c r="G9" s="30"/>
      <c r="H9" s="33">
        <f>Sheet1!F33/sheet!F51</f>
        <v>2.9727095516569202</v>
      </c>
      <c r="I9" s="33" t="e">
        <f>Sheet1!F33/Sheet1!F12</f>
        <v>#DIV/0!</v>
      </c>
      <c r="J9" s="33">
        <f>Sheet1!F12/sheet!F27</f>
        <v>0</v>
      </c>
      <c r="K9" s="33">
        <f>Sheet1!F30/sheet!F27</f>
        <v>-0.74281539210910863</v>
      </c>
      <c r="L9" s="33">
        <f>Sheet1!F38</f>
        <v>-9.6000000000000002E-2</v>
      </c>
      <c r="M9" s="30"/>
      <c r="N9" s="33">
        <f>sheet!F40/sheet!F27</f>
        <v>1.2498782269849003</v>
      </c>
      <c r="O9" s="33">
        <f>sheet!F51/sheet!F27</f>
        <v>-0.24987822698490014</v>
      </c>
      <c r="P9" s="33">
        <f>sheet!F40/sheet!F51</f>
        <v>-5.0019493177387924</v>
      </c>
      <c r="Q9" s="32">
        <f>Sheet1!F24/Sheet1!F26</f>
        <v>137.60606060606062</v>
      </c>
      <c r="R9" s="32">
        <f>ABS(Sheet2!F20/(Sheet1!F26+Sheet2!F30))</f>
        <v>4.5508317929759707</v>
      </c>
      <c r="S9" s="32">
        <f>sheet!F40/Sheet1!F43</f>
        <v>-1.6185870479394449</v>
      </c>
      <c r="T9" s="32">
        <f>Sheet2!F20/sheet!F40</f>
        <v>-0.31982333073525593</v>
      </c>
      <c r="V9" s="32">
        <f>ABS(Sheet1!F15/sheet!F15)</f>
        <v>0</v>
      </c>
      <c r="W9" s="32">
        <f>Sheet1!F12/sheet!F14</f>
        <v>0</v>
      </c>
      <c r="X9" s="32">
        <f>Sheet1!F12/sheet!F27</f>
        <v>0</v>
      </c>
      <c r="Y9" s="32">
        <f>Sheet1!F12/(sheet!F18-sheet!F35)</f>
        <v>0</v>
      </c>
      <c r="AA9" s="18">
        <f>Sheet1!F43</f>
        <v>-4.7560000000000002</v>
      </c>
      <c r="AB9" s="18" t="str">
        <f>Sheet3!F17</f>
        <v>NA</v>
      </c>
      <c r="AC9" s="18" t="str">
        <f>Sheet3!F18</f>
        <v>NA</v>
      </c>
      <c r="AD9" s="18" t="str">
        <f>Sheet3!F20</f>
        <v>NM</v>
      </c>
      <c r="AE9" s="18" t="str">
        <f>Sheet3!F21</f>
        <v>NM</v>
      </c>
      <c r="AF9" s="18" t="str">
        <f>Sheet3!F22</f>
        <v>NA</v>
      </c>
      <c r="AG9" s="18" t="str">
        <f>Sheet3!F24</f>
        <v>NA</v>
      </c>
      <c r="AH9" s="18" t="str">
        <f>Sheet3!F25</f>
        <v>NA</v>
      </c>
      <c r="AI9" s="18" t="str">
        <f>Sheet3!F31</f>
        <v/>
      </c>
      <c r="AK9" s="18">
        <f>Sheet3!F29</f>
        <v>-9.6</v>
      </c>
      <c r="AL9" s="18">
        <f>Sheet3!F30</f>
        <v>0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0.53199462631690586</v>
      </c>
      <c r="C10" s="35">
        <f>(sheet!G18-sheet!G15)/sheet!G35</f>
        <v>0.44361168069009405</v>
      </c>
      <c r="D10" s="35">
        <f>sheet!G12/sheet!G35</f>
        <v>0.40748073251785333</v>
      </c>
      <c r="E10" s="35">
        <f>Sheet2!G20/sheet!G35</f>
        <v>-1.1390086968818498</v>
      </c>
      <c r="F10" s="35">
        <f>sheet!G18/sheet!G35</f>
        <v>0.53199462631690586</v>
      </c>
      <c r="G10" s="30"/>
      <c r="H10" s="36">
        <f>Sheet1!G33/sheet!G51</f>
        <v>-1.336656130966853</v>
      </c>
      <c r="I10" s="36" t="e">
        <f>Sheet1!G33/Sheet1!G12</f>
        <v>#DIV/0!</v>
      </c>
      <c r="J10" s="36">
        <f>Sheet1!G12/sheet!G27</f>
        <v>0</v>
      </c>
      <c r="K10" s="36">
        <f>Sheet1!G30/sheet!G27</f>
        <v>-0.4937876111493667</v>
      </c>
      <c r="L10" s="36">
        <f>Sheet1!G38</f>
        <v>-0.15</v>
      </c>
      <c r="M10" s="30"/>
      <c r="N10" s="36">
        <f>sheet!G40/sheet!G27</f>
        <v>0.63057992275680363</v>
      </c>
      <c r="O10" s="36">
        <f>sheet!G51/sheet!G27</f>
        <v>0.36942007724319631</v>
      </c>
      <c r="P10" s="36">
        <f>sheet!G40/sheet!G51</f>
        <v>1.7069454574925036</v>
      </c>
      <c r="Q10" s="35">
        <f>Sheet1!G24/Sheet1!G26</f>
        <v>231.29577464788736</v>
      </c>
      <c r="R10" s="35">
        <f>ABS(Sheet2!G20/(Sheet1!G26+Sheet2!G30))</f>
        <v>27.822107081174444</v>
      </c>
      <c r="S10" s="35">
        <f>sheet!G40/Sheet1!G43</f>
        <v>-0.83912350597609564</v>
      </c>
      <c r="T10" s="35">
        <f>Sheet2!G20/sheet!G40</f>
        <v>-0.76483714746937614</v>
      </c>
      <c r="U10" s="13"/>
      <c r="V10" s="35">
        <f>ABS(Sheet1!G15/sheet!G15)</f>
        <v>0</v>
      </c>
      <c r="W10" s="35">
        <f>Sheet1!G12/sheet!G14</f>
        <v>0</v>
      </c>
      <c r="X10" s="35">
        <f>Sheet1!G12/sheet!G27</f>
        <v>0</v>
      </c>
      <c r="Y10" s="35">
        <f>Sheet1!G12/(sheet!G18-sheet!G35)</f>
        <v>0</v>
      </c>
      <c r="Z10" s="13"/>
      <c r="AA10" s="37">
        <f>Sheet1!G43</f>
        <v>-25.1</v>
      </c>
      <c r="AB10" s="37" t="str">
        <f>Sheet3!G17</f>
        <v>-18.4x</v>
      </c>
      <c r="AC10" s="37" t="str">
        <f>Sheet3!G18</f>
        <v>-17.4x</v>
      </c>
      <c r="AD10" s="37" t="str">
        <f>Sheet3!G20</f>
        <v>-46.0x</v>
      </c>
      <c r="AE10" s="37" t="str">
        <f>Sheet3!G21</f>
        <v>-164.5x</v>
      </c>
      <c r="AF10" s="37" t="str">
        <f>Sheet3!G22</f>
        <v>NA</v>
      </c>
      <c r="AG10" s="37" t="str">
        <f>Sheet3!G24</f>
        <v>-12.6x</v>
      </c>
      <c r="AH10" s="37" t="str">
        <f>Sheet3!G25</f>
        <v>-145.2x</v>
      </c>
      <c r="AI10" s="37" t="str">
        <f>Sheet3!G31</f>
        <v/>
      </c>
      <c r="AK10" s="37">
        <f>Sheet3!G29</f>
        <v>-4.3</v>
      </c>
      <c r="AL10" s="37">
        <f>Sheet3!G30</f>
        <v>2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0.30690257754477934</v>
      </c>
      <c r="C11" s="32">
        <f>(sheet!H18-sheet!H15)/sheet!H35</f>
        <v>0.16644823066841416</v>
      </c>
      <c r="D11" s="32">
        <f>sheet!H12/sheet!H35</f>
        <v>7.9619921363040622E-2</v>
      </c>
      <c r="E11" s="32">
        <f>Sheet2!H20/sheet!H35</f>
        <v>-0.56187199650502395</v>
      </c>
      <c r="F11" s="32">
        <f>sheet!H18/sheet!H35</f>
        <v>0.30690257754477934</v>
      </c>
      <c r="G11" s="30"/>
      <c r="H11" s="33">
        <f>Sheet1!H33/sheet!H51</f>
        <v>-0.56552366753633998</v>
      </c>
      <c r="I11" s="33" t="e">
        <f>Sheet1!H33/Sheet1!H12</f>
        <v>#DIV/0!</v>
      </c>
      <c r="J11" s="33">
        <f>Sheet1!H12/sheet!H27</f>
        <v>0</v>
      </c>
      <c r="K11" s="33">
        <f>Sheet1!H30/sheet!H27</f>
        <v>-0.28710641840750833</v>
      </c>
      <c r="L11" s="33">
        <f>Sheet1!H38</f>
        <v>-0.11</v>
      </c>
      <c r="M11" s="30"/>
      <c r="N11" s="33">
        <f>sheet!H40/sheet!H27</f>
        <v>0.49231759006963371</v>
      </c>
      <c r="O11" s="33">
        <f>sheet!H51/sheet!H27</f>
        <v>0.50768240993036629</v>
      </c>
      <c r="P11" s="33">
        <f>sheet!H40/sheet!H51</f>
        <v>0.96973537085352224</v>
      </c>
      <c r="Q11" s="32">
        <f>Sheet1!H24/Sheet1!H26</f>
        <v>-1084.7857142857142</v>
      </c>
      <c r="R11" s="32">
        <f>ABS(Sheet2!H20/(Sheet1!H26+Sheet2!H30))</f>
        <v>1.7856646997570289</v>
      </c>
      <c r="S11" s="32">
        <f>sheet!H40/Sheet1!H43</f>
        <v>-5.3700722394220852</v>
      </c>
      <c r="T11" s="32">
        <f>Sheet2!H20/sheet!H40</f>
        <v>-0.39545699131370587</v>
      </c>
      <c r="V11" s="32">
        <f>ABS(Sheet1!H15/sheet!H15)</f>
        <v>0</v>
      </c>
      <c r="W11" s="32">
        <f>Sheet1!H12/sheet!H14</f>
        <v>0</v>
      </c>
      <c r="X11" s="32">
        <f>Sheet1!H12/sheet!H27</f>
        <v>0</v>
      </c>
      <c r="Y11" s="32">
        <f>Sheet1!H12/(sheet!H18-sheet!H35)</f>
        <v>0</v>
      </c>
      <c r="AA11" s="18">
        <f>Sheet1!H43</f>
        <v>-4.8449999999999998</v>
      </c>
      <c r="AB11" s="18" t="str">
        <f>Sheet3!H17</f>
        <v>NA</v>
      </c>
      <c r="AC11" s="18" t="str">
        <f>Sheet3!H18</f>
        <v>NA</v>
      </c>
      <c r="AD11" s="18" t="str">
        <f>Sheet3!H20</f>
        <v>50.9x</v>
      </c>
      <c r="AE11" s="18" t="str">
        <f>Sheet3!H21</f>
        <v>2.6x</v>
      </c>
      <c r="AF11" s="18" t="str">
        <f>Sheet3!H22</f>
        <v>NA</v>
      </c>
      <c r="AG11" s="18" t="str">
        <f>Sheet3!H24</f>
        <v>NA</v>
      </c>
      <c r="AH11" s="18" t="str">
        <f>Sheet3!H25</f>
        <v>3.5x</v>
      </c>
      <c r="AI11" s="18" t="str">
        <f>Sheet3!H31</f>
        <v/>
      </c>
      <c r="AK11" s="18">
        <f>Sheet3!H29</f>
        <v>-0.7</v>
      </c>
      <c r="AL11" s="18">
        <f>Sheet3!H30</f>
        <v>3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1.261393073011609</v>
      </c>
      <c r="C12" s="35">
        <f>(sheet!I18-sheet!I15)/sheet!I35</f>
        <v>1.0127122709392689</v>
      </c>
      <c r="D12" s="35">
        <f>sheet!I12/sheet!I35</f>
        <v>0.40636093255300776</v>
      </c>
      <c r="E12" s="35">
        <f>Sheet2!I20/sheet!I35</f>
        <v>1.1876619015638492</v>
      </c>
      <c r="F12" s="35">
        <f>sheet!I18/sheet!I35</f>
        <v>1.261393073011609</v>
      </c>
      <c r="G12" s="30"/>
      <c r="H12" s="36">
        <f>Sheet1!I33/sheet!I51</f>
        <v>0.5595063179547457</v>
      </c>
      <c r="I12" s="36">
        <f>Sheet1!I33/Sheet1!I12</f>
        <v>0.73469950250127469</v>
      </c>
      <c r="J12" s="36">
        <f>Sheet1!I12/sheet!I27</f>
        <v>0.60569105691056913</v>
      </c>
      <c r="K12" s="36">
        <f>Sheet1!I30/sheet!I27</f>
        <v>0.44500091818166637</v>
      </c>
      <c r="L12" s="36">
        <f>Sheet1!I38</f>
        <v>0.3</v>
      </c>
      <c r="M12" s="30"/>
      <c r="N12" s="36">
        <f>sheet!I40/sheet!I27</f>
        <v>0.20465434633812457</v>
      </c>
      <c r="O12" s="36">
        <f>sheet!I51/sheet!I27</f>
        <v>0.79534565366187548</v>
      </c>
      <c r="P12" s="36">
        <f>sheet!I40/sheet!I51</f>
        <v>0.25731497418244403</v>
      </c>
      <c r="Q12" s="35">
        <f>Sheet1!I24/Sheet1!I26</f>
        <v>-31.193321616871707</v>
      </c>
      <c r="R12" s="35">
        <f>ABS(Sheet2!I20/(Sheet1!I26+Sheet2!I30))</f>
        <v>2.6899174272055624</v>
      </c>
      <c r="S12" s="35">
        <f>sheet!I40/Sheet1!I43</f>
        <v>0.81983548451815691</v>
      </c>
      <c r="T12" s="35">
        <f>Sheet2!I20/sheet!I40</f>
        <v>1.0097887266498082</v>
      </c>
      <c r="U12" s="13"/>
      <c r="V12" s="35">
        <f>ABS(Sheet1!I15/sheet!I15)</f>
        <v>7.835841049382716</v>
      </c>
      <c r="W12" s="35">
        <f>Sheet1!I12/sheet!I14</f>
        <v>6.9458217670144551</v>
      </c>
      <c r="X12" s="35">
        <f>Sheet1!I12/sheet!I27</f>
        <v>0.60569105691056913</v>
      </c>
      <c r="Y12" s="35">
        <f>Sheet1!I12/(sheet!I18-sheet!I35)</f>
        <v>13.31675536795742</v>
      </c>
      <c r="Z12" s="13"/>
      <c r="AA12" s="37">
        <f>Sheet1!I43</f>
        <v>29.905999999999999</v>
      </c>
      <c r="AB12" s="37" t="str">
        <f>Sheet3!I17</f>
        <v>11.9x</v>
      </c>
      <c r="AC12" s="37" t="str">
        <f>Sheet3!I18</f>
        <v>14.9x</v>
      </c>
      <c r="AD12" s="37" t="str">
        <f>Sheet3!I20</f>
        <v>-8.1x</v>
      </c>
      <c r="AE12" s="37" t="str">
        <f>Sheet3!I21</f>
        <v>2.7x</v>
      </c>
      <c r="AF12" s="37" t="str">
        <f>Sheet3!I22</f>
        <v>3.7x</v>
      </c>
      <c r="AG12" s="37" t="str">
        <f>Sheet3!I24</f>
        <v>30.6x</v>
      </c>
      <c r="AH12" s="37" t="str">
        <f>Sheet3!I25</f>
        <v>3.2x</v>
      </c>
      <c r="AI12" s="37" t="str">
        <f>Sheet3!I31</f>
        <v/>
      </c>
      <c r="AK12" s="37">
        <f>Sheet3!I29</f>
        <v>9.1</v>
      </c>
      <c r="AL12" s="37">
        <f>Sheet3!I30</f>
        <v>7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2.1290792945424246</v>
      </c>
      <c r="C13" s="32">
        <f>(sheet!J18-sheet!J15)/sheet!J35</f>
        <v>1.6103318983474519</v>
      </c>
      <c r="D13" s="32">
        <f>sheet!J12/sheet!J35</f>
        <v>0.97427440633245388</v>
      </c>
      <c r="E13" s="32">
        <f>Sheet2!J20/sheet!J35</f>
        <v>1.214067490626302</v>
      </c>
      <c r="F13" s="32">
        <f>sheet!J18/sheet!J35</f>
        <v>2.1290792945424246</v>
      </c>
      <c r="G13" s="30"/>
      <c r="H13" s="33">
        <f>Sheet1!J33/sheet!J51</f>
        <v>0.26097993317233759</v>
      </c>
      <c r="I13" s="33">
        <f>Sheet1!J33/Sheet1!J12</f>
        <v>0.31999969707755577</v>
      </c>
      <c r="J13" s="33">
        <f>Sheet1!J12/sheet!J27</f>
        <v>0.65612438075457269</v>
      </c>
      <c r="K13" s="33">
        <f>Sheet1!J30/sheet!J27</f>
        <v>0.20995960308666209</v>
      </c>
      <c r="L13" s="33">
        <f>Sheet1!J38</f>
        <v>0.21</v>
      </c>
      <c r="M13" s="30"/>
      <c r="N13" s="33">
        <f>sheet!J40/sheet!J27</f>
        <v>0.19549522243146689</v>
      </c>
      <c r="O13" s="33">
        <f>sheet!J51/sheet!J27</f>
        <v>0.80450477756853311</v>
      </c>
      <c r="P13" s="33">
        <f>sheet!J40/sheet!J51</f>
        <v>0.24300069792290732</v>
      </c>
      <c r="Q13" s="32">
        <f>Sheet1!J24/Sheet1!J26</f>
        <v>-16.732975650020634</v>
      </c>
      <c r="R13" s="32">
        <f>ABS(Sheet2!J20/(Sheet1!J26+Sheet2!J30))</f>
        <v>7.2536818087533712</v>
      </c>
      <c r="S13" s="32">
        <f>sheet!J40/Sheet1!J43</f>
        <v>0.61639693556220532</v>
      </c>
      <c r="T13" s="32">
        <f>Sheet2!J20/sheet!J40</f>
        <v>0.88882675884505891</v>
      </c>
      <c r="V13" s="32">
        <f>ABS(Sheet1!J15/sheet!J15)</f>
        <v>4.1726676482398606</v>
      </c>
      <c r="W13" s="32">
        <f>Sheet1!J12/sheet!J14</f>
        <v>10.114668709306779</v>
      </c>
      <c r="X13" s="32">
        <f>Sheet1!J12/sheet!J27</f>
        <v>0.65612438075457269</v>
      </c>
      <c r="Y13" s="32">
        <f>Sheet1!J12/(sheet!J18-sheet!J35)</f>
        <v>4.0602361478383857</v>
      </c>
      <c r="AA13" s="18">
        <f>Sheet1!J43</f>
        <v>63.829000000000001</v>
      </c>
      <c r="AB13" s="18" t="str">
        <f>Sheet3!J17</f>
        <v>11.3x</v>
      </c>
      <c r="AC13" s="18" t="str">
        <f>Sheet3!J18</f>
        <v>14.1x</v>
      </c>
      <c r="AD13" s="18" t="str">
        <f>Sheet3!J20</f>
        <v>-27.6x</v>
      </c>
      <c r="AE13" s="18" t="str">
        <f>Sheet3!J21</f>
        <v>4.0x</v>
      </c>
      <c r="AF13" s="18" t="str">
        <f>Sheet3!J22</f>
        <v>5.2x</v>
      </c>
      <c r="AG13" s="18" t="str">
        <f>Sheet3!J24</f>
        <v>10.9x</v>
      </c>
      <c r="AH13" s="18" t="str">
        <f>Sheet3!J25</f>
        <v>4.7x</v>
      </c>
      <c r="AI13" s="18" t="str">
        <f>Sheet3!J31</f>
        <v/>
      </c>
      <c r="AK13" s="18">
        <f>Sheet3!J29</f>
        <v>11.1</v>
      </c>
      <c r="AL13" s="18">
        <f>Sheet3!J30</f>
        <v>6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3.3897739019800146</v>
      </c>
      <c r="C14" s="35">
        <f>(sheet!K18-sheet!K15)/sheet!K35</f>
        <v>2.6813422747634319</v>
      </c>
      <c r="D14" s="35">
        <f>sheet!K12/sheet!K35</f>
        <v>1.7367667718079891</v>
      </c>
      <c r="E14" s="35">
        <f>Sheet2!K20/sheet!K35</f>
        <v>2.1862326715614815</v>
      </c>
      <c r="F14" s="35">
        <f>sheet!K18/sheet!K35</f>
        <v>3.3897739019800146</v>
      </c>
      <c r="G14" s="30"/>
      <c r="H14" s="36">
        <f>Sheet1!K33/sheet!K51</f>
        <v>0.23157388845832449</v>
      </c>
      <c r="I14" s="36">
        <f>Sheet1!K33/Sheet1!K12</f>
        <v>0.26415737329237338</v>
      </c>
      <c r="J14" s="36">
        <f>Sheet1!K12/sheet!K27</f>
        <v>0.7383472026722484</v>
      </c>
      <c r="K14" s="36">
        <f>Sheet1!K30/sheet!K27</f>
        <v>0.19503985763567278</v>
      </c>
      <c r="L14" s="36">
        <f>Sheet1!K38</f>
        <v>0.25</v>
      </c>
      <c r="M14" s="30"/>
      <c r="N14" s="36">
        <f>sheet!K40/sheet!K27</f>
        <v>0.15776038741767739</v>
      </c>
      <c r="O14" s="36">
        <f>sheet!K51/sheet!K27</f>
        <v>0.8422359659550881</v>
      </c>
      <c r="P14" s="36">
        <f>sheet!K40/sheet!K51</f>
        <v>0.18731138753826371</v>
      </c>
      <c r="Q14" s="35">
        <f>Sheet1!K24/Sheet1!K26</f>
        <v>-29.030222517436066</v>
      </c>
      <c r="R14" s="35">
        <f>ABS(Sheet2!K20/(Sheet1!K26+Sheet2!K30))</f>
        <v>5.5340848094471289</v>
      </c>
      <c r="S14" s="35">
        <f>sheet!K40/Sheet1!K43</f>
        <v>0.42777755804295375</v>
      </c>
      <c r="T14" s="35">
        <f>Sheet2!K20/sheet!K40</f>
        <v>1.9065230456289586</v>
      </c>
      <c r="U14" s="13"/>
      <c r="V14" s="35">
        <f>ABS(Sheet1!K15/sheet!K15)</f>
        <v>3.4955662812885846</v>
      </c>
      <c r="W14" s="35">
        <f>Sheet1!K12/sheet!K14</f>
        <v>6.3853795452395214</v>
      </c>
      <c r="X14" s="35">
        <f>Sheet1!K12/sheet!K27</f>
        <v>0.7383472026722484</v>
      </c>
      <c r="Y14" s="35">
        <f>Sheet1!K12/(sheet!K18-sheet!K35)</f>
        <v>2.2457436306968801</v>
      </c>
      <c r="Z14" s="13"/>
      <c r="AA14" s="37">
        <f>Sheet1!K43</f>
        <v>101.13200000000001</v>
      </c>
      <c r="AB14" s="37" t="str">
        <f>Sheet3!K17</f>
        <v>16.9x</v>
      </c>
      <c r="AC14" s="37" t="str">
        <f>Sheet3!K18</f>
        <v>19.6x</v>
      </c>
      <c r="AD14" s="37" t="str">
        <f>Sheet3!K20</f>
        <v>539.7x</v>
      </c>
      <c r="AE14" s="37" t="str">
        <f>Sheet3!K21</f>
        <v>7.4x</v>
      </c>
      <c r="AF14" s="37" t="str">
        <f>Sheet3!K22</f>
        <v>8.8x</v>
      </c>
      <c r="AG14" s="37" t="str">
        <f>Sheet3!K24</f>
        <v>24.4x</v>
      </c>
      <c r="AH14" s="37" t="str">
        <f>Sheet3!K25</f>
        <v>8.0x</v>
      </c>
      <c r="AI14" s="37" t="str">
        <f>Sheet3!K31</f>
        <v/>
      </c>
      <c r="AK14" s="37">
        <f>Sheet3!K29</f>
        <v>14.4</v>
      </c>
      <c r="AL14" s="37">
        <f>Sheet3!K30</f>
        <v>7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3.680550898203593</v>
      </c>
      <c r="C15" s="32">
        <f>(sheet!L18-sheet!L15)/sheet!L35</f>
        <v>2.9108982035928146</v>
      </c>
      <c r="D15" s="32">
        <f>sheet!L12/sheet!L35</f>
        <v>2.1586347305389224</v>
      </c>
      <c r="E15" s="32">
        <f>Sheet2!L20/sheet!L35</f>
        <v>1.8541077844311378</v>
      </c>
      <c r="F15" s="32">
        <f>sheet!L18/sheet!L35</f>
        <v>3.680550898203593</v>
      </c>
      <c r="G15" s="30"/>
      <c r="H15" s="33">
        <f>Sheet1!L33/sheet!L51</f>
        <v>0.12099785381343282</v>
      </c>
      <c r="I15" s="33">
        <f>Sheet1!L33/Sheet1!L12</f>
        <v>0.17651550089674611</v>
      </c>
      <c r="J15" s="33">
        <f>Sheet1!L12/sheet!L27</f>
        <v>0.56524912670965055</v>
      </c>
      <c r="K15" s="33">
        <f>Sheet1!L30/sheet!L27</f>
        <v>9.9775232732602276E-2</v>
      </c>
      <c r="L15" s="33">
        <f>Sheet1!L38</f>
        <v>0.16</v>
      </c>
      <c r="M15" s="30"/>
      <c r="N15" s="33">
        <f>sheet!L40/sheet!L27</f>
        <v>0.17539667367616135</v>
      </c>
      <c r="O15" s="33">
        <f>sheet!L51/sheet!L27</f>
        <v>0.82460332632383859</v>
      </c>
      <c r="P15" s="33">
        <f>sheet!L40/sheet!L51</f>
        <v>0.21270430045206912</v>
      </c>
      <c r="Q15" s="32">
        <f>Sheet1!L24/Sheet1!L26</f>
        <v>-32.84918918918919</v>
      </c>
      <c r="R15" s="32">
        <f>ABS(Sheet2!L20/(Sheet1!L26+Sheet2!L30))</f>
        <v>7.202847306224994</v>
      </c>
      <c r="S15" s="32">
        <f>sheet!L40/Sheet1!L43</f>
        <v>0.79303029112481838</v>
      </c>
      <c r="T15" s="32">
        <f>Sheet2!L20/sheet!L40</f>
        <v>1.2783254892246718</v>
      </c>
      <c r="V15" s="32">
        <f>ABS(Sheet1!L15/sheet!L15)</f>
        <v>3.2780008091370236</v>
      </c>
      <c r="W15" s="32">
        <f>Sheet1!L12/sheet!L14</f>
        <v>9.2147511568608937</v>
      </c>
      <c r="X15" s="32">
        <f>Sheet1!L12/sheet!L27</f>
        <v>0.56524912670965055</v>
      </c>
      <c r="Y15" s="32">
        <f>Sheet1!L12/(sheet!L18-sheet!L35)</f>
        <v>1.7437652462180442</v>
      </c>
      <c r="AA15" s="18">
        <f>Sheet1!L43</f>
        <v>76.358999999999995</v>
      </c>
      <c r="AB15" s="18" t="str">
        <f>Sheet3!L17</f>
        <v>22.0x</v>
      </c>
      <c r="AC15" s="18" t="str">
        <f>Sheet3!L18</f>
        <v>28.3x</v>
      </c>
      <c r="AD15" s="18" t="str">
        <f>Sheet3!L20</f>
        <v>2,775.5x</v>
      </c>
      <c r="AE15" s="18" t="str">
        <f>Sheet3!L21</f>
        <v>5.8x</v>
      </c>
      <c r="AF15" s="18" t="str">
        <f>Sheet3!L22</f>
        <v>8.2x</v>
      </c>
      <c r="AG15" s="18" t="str">
        <f>Sheet3!L24</f>
        <v>56.5x</v>
      </c>
      <c r="AH15" s="18" t="str">
        <f>Sheet3!L25</f>
        <v>6.1x</v>
      </c>
      <c r="AI15" s="18" t="str">
        <f>Sheet3!L31</f>
        <v/>
      </c>
      <c r="AK15" s="18">
        <f>Sheet3!L29</f>
        <v>12.8</v>
      </c>
      <c r="AL15" s="18">
        <f>Sheet3!L30</f>
        <v>5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3.5991503588736893</v>
      </c>
      <c r="C16" s="35">
        <f>(sheet!M18-sheet!M15)/sheet!M35</f>
        <v>3.0071468008097666</v>
      </c>
      <c r="D16" s="35">
        <f>sheet!M12/sheet!M35</f>
        <v>2.2828507453530462</v>
      </c>
      <c r="E16" s="35">
        <f>Sheet2!M20/sheet!M35</f>
        <v>1.5184957978038158</v>
      </c>
      <c r="F16" s="35">
        <f>sheet!M18/sheet!M35</f>
        <v>3.5991503588736893</v>
      </c>
      <c r="G16" s="30"/>
      <c r="H16" s="36">
        <f>Sheet1!M33/sheet!M51</f>
        <v>0.11484652029084134</v>
      </c>
      <c r="I16" s="36">
        <f>Sheet1!M33/Sheet1!M12</f>
        <v>0.1887642566151479</v>
      </c>
      <c r="J16" s="36">
        <f>Sheet1!M12/sheet!M27</f>
        <v>0.50762855378239991</v>
      </c>
      <c r="K16" s="36">
        <f>Sheet1!M30/sheet!M27</f>
        <v>9.5822126591357346E-2</v>
      </c>
      <c r="L16" s="36">
        <f>Sheet1!M38</f>
        <v>0.21</v>
      </c>
      <c r="M16" s="30"/>
      <c r="N16" s="36">
        <f>sheet!M40/sheet!M27</f>
        <v>0.16565058872751179</v>
      </c>
      <c r="O16" s="36">
        <f>sheet!M51/sheet!M27</f>
        <v>0.83434941127248818</v>
      </c>
      <c r="P16" s="36">
        <f>sheet!M40/sheet!M51</f>
        <v>0.1985386296070776</v>
      </c>
      <c r="Q16" s="35">
        <f>Sheet1!M24/Sheet1!M26</f>
        <v>-30.895086811968969</v>
      </c>
      <c r="R16" s="35">
        <f>ABS(Sheet2!M20/(Sheet1!M26+Sheet2!M30))</f>
        <v>10.653324725629437</v>
      </c>
      <c r="S16" s="35">
        <f>sheet!M40/Sheet1!M43</f>
        <v>0.77624355814474566</v>
      </c>
      <c r="T16" s="35">
        <f>Sheet2!M20/sheet!M40</f>
        <v>1.1908352877503159</v>
      </c>
      <c r="U16" s="13"/>
      <c r="V16" s="35">
        <f>ABS(Sheet1!M15/sheet!M15)</f>
        <v>3.3767778036838427</v>
      </c>
      <c r="W16" s="35">
        <f>Sheet1!M12/sheet!M14</f>
        <v>12.170718891807978</v>
      </c>
      <c r="X16" s="35">
        <f>Sheet1!M12/sheet!M27</f>
        <v>0.50762855378239991</v>
      </c>
      <c r="Y16" s="35">
        <f>Sheet1!M12/(sheet!M18-sheet!M35)</f>
        <v>1.5034311845404926</v>
      </c>
      <c r="Z16" s="13"/>
      <c r="AA16" s="37">
        <f>Sheet1!M43</f>
        <v>107.11199999999999</v>
      </c>
      <c r="AB16" s="37" t="str">
        <f>Sheet3!M17</f>
        <v>13.8x</v>
      </c>
      <c r="AC16" s="37" t="str">
        <f>Sheet3!M18</f>
        <v>17.0x</v>
      </c>
      <c r="AD16" s="37" t="str">
        <f>Sheet3!M20</f>
        <v>-70.2x</v>
      </c>
      <c r="AE16" s="37" t="str">
        <f>Sheet3!M21</f>
        <v>3.4x</v>
      </c>
      <c r="AF16" s="37" t="str">
        <f>Sheet3!M22</f>
        <v>5.8x</v>
      </c>
      <c r="AG16" s="37" t="str">
        <f>Sheet3!M24</f>
        <v>33.5x</v>
      </c>
      <c r="AH16" s="37" t="str">
        <f>Sheet3!M25</f>
        <v>3.8x</v>
      </c>
      <c r="AI16" s="37" t="str">
        <f>Sheet3!M31</f>
        <v/>
      </c>
      <c r="AK16" s="37">
        <f>Sheet3!M29</f>
        <v>13.2</v>
      </c>
      <c r="AL16" s="37">
        <f>Sheet3!M30</f>
        <v>5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2023-04-24T09:47:31Z</dcterms:created>
  <dcterms:modified xsi:type="dcterms:W3CDTF">2023-05-07T03:12:06Z</dcterms:modified>
  <cp:category/>
  <dc:identifier/>
  <cp:version/>
</cp:coreProperties>
</file>