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0" documentId="11_814CFD1E236325AD28729C4CB45C7D2FD4D0AC44" xr6:coauthVersionLast="47" xr6:coauthVersionMax="47" xr10:uidLastSave="{676A8111-3779-45C7-8C60-B209BC4D965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<sst xmlns="http://schemas.openxmlformats.org/spreadsheetml/2006/main" count="973" uniqueCount="689">
  <si>
    <t>Newmont Goldcorp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</si>
  <si>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</si>
  <si>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</si>
  <si>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</si>
  <si>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</si>
  <si>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</si>
  <si>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</si>
  <si>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</si>
  <si>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</si>
  <si>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</si>
  <si>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</si>
  <si>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</si>
  <si>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</si>
  <si>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</si>
  <si>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</si>
  <si>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</si>
  <si>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</si>
  <si>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</si>
  <si>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</si>
  <si>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</si>
  <si>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</si>
  <si>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</si>
  <si>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</si>
  <si>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</si>
  <si>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</si>
  <si>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</si>
  <si>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1,651.97</t>
  </si>
  <si>
    <t>2,782.842</t>
  </si>
  <si>
    <t>3,278.615</t>
  </si>
  <si>
    <t>3,700.812</t>
  </si>
  <si>
    <t>4,097.182</t>
  </si>
  <si>
    <t>4,636.837</t>
  </si>
  <si>
    <t>2,912.513</t>
  </si>
  <si>
    <t>7,049.207</t>
  </si>
  <si>
    <t>6,312.534</t>
  </si>
  <si>
    <t>3,895.314</t>
  </si>
  <si>
    <t>Short Term Investments</t>
  </si>
  <si>
    <t>1,191.476</t>
  </si>
  <si>
    <t>Accounts Receivable, Net</t>
  </si>
  <si>
    <t>Inventory</t>
  </si>
  <si>
    <t>2,338.254</t>
  </si>
  <si>
    <t>2,283.714</t>
  </si>
  <si>
    <t>1,863.386</t>
  </si>
  <si>
    <t>1,853.092</t>
  </si>
  <si>
    <t>1,703.492</t>
  </si>
  <si>
    <t>1,811.328</t>
  </si>
  <si>
    <t>2,371.043</t>
  </si>
  <si>
    <t>2,277.632</t>
  </si>
  <si>
    <t>2,259.715</t>
  </si>
  <si>
    <t>2,373.474</t>
  </si>
  <si>
    <t>Prepaid Expenses</t>
  </si>
  <si>
    <t/>
  </si>
  <si>
    <t>Other Current Assets</t>
  </si>
  <si>
    <t>1,633.064</t>
  </si>
  <si>
    <t>2,068.495</t>
  </si>
  <si>
    <t>Total Current Assets</t>
  </si>
  <si>
    <t>5,193.878</t>
  </si>
  <si>
    <t>6,298.743</t>
  </si>
  <si>
    <t>6,913.813</t>
  </si>
  <si>
    <t>6,280.369</t>
  </si>
  <si>
    <t>6,368.925</t>
  </si>
  <si>
    <t>7,202.999</t>
  </si>
  <si>
    <t>8,144.129</t>
  </si>
  <si>
    <t>10,821.932</t>
  </si>
  <si>
    <t>9,731.823</t>
  </si>
  <si>
    <t>8,820.984</t>
  </si>
  <si>
    <t>Property Plant And Equipment, Net</t>
  </si>
  <si>
    <t>14,553.27</t>
  </si>
  <si>
    <t>15,212.408</t>
  </si>
  <si>
    <t>17,933.179</t>
  </si>
  <si>
    <t>16,445.517</t>
  </si>
  <si>
    <t>15,083.766</t>
  </si>
  <si>
    <t>16,731.925</t>
  </si>
  <si>
    <t>32,820.633</t>
  </si>
  <si>
    <t>30,895.63</t>
  </si>
  <si>
    <t>30,505.522</t>
  </si>
  <si>
    <t>32,593.638</t>
  </si>
  <si>
    <t>Real Estate Owned</t>
  </si>
  <si>
    <t>Capitalized / Purchased Software</t>
  </si>
  <si>
    <t>Long-term Investments</t>
  </si>
  <si>
    <t>4,153.87</t>
  </si>
  <si>
    <t>4,067.927</t>
  </si>
  <si>
    <t>4,100.871</t>
  </si>
  <si>
    <t>4,438.248</t>
  </si>
  <si>
    <t>Goodwill</t>
  </si>
  <si>
    <t>3,472.162</t>
  </si>
  <si>
    <t>3,525.876</t>
  </si>
  <si>
    <t>3,504.013</t>
  </si>
  <si>
    <t>2,668.635</t>
  </si>
  <si>
    <t>Other Intangibles</t>
  </si>
  <si>
    <t>Other Long-term Assets</t>
  </si>
  <si>
    <t>5,683.626</t>
  </si>
  <si>
    <t>6,708.7</t>
  </si>
  <si>
    <t>9,462.614</t>
  </si>
  <si>
    <t>5,236.998</t>
  </si>
  <si>
    <t>4,151.241</t>
  </si>
  <si>
    <t>3,891.558</t>
  </si>
  <si>
    <t>3,315.045</t>
  </si>
  <si>
    <t>3,327.378</t>
  </si>
  <si>
    <t>3,452.167</t>
  </si>
  <si>
    <t>3,581.198</t>
  </si>
  <si>
    <t>Total Assets</t>
  </si>
  <si>
    <t>26,141.493</t>
  </si>
  <si>
    <t>28,854.472</t>
  </si>
  <si>
    <t>34,867.372</t>
  </si>
  <si>
    <t>28,240.847</t>
  </si>
  <si>
    <t>25,955.945</t>
  </si>
  <si>
    <t>28,275.561</t>
  </si>
  <si>
    <t>51,905.839</t>
  </si>
  <si>
    <t>52,638.743</t>
  </si>
  <si>
    <t>51,294.395</t>
  </si>
  <si>
    <t>52,102.704</t>
  </si>
  <si>
    <t>Accounts Payable</t>
  </si>
  <si>
    <t>Accrued Expenses</t>
  </si>
  <si>
    <t>1,412.939</t>
  </si>
  <si>
    <t>1,369.997</t>
  </si>
  <si>
    <t>1,041.188</t>
  </si>
  <si>
    <t>Short-term Borrowings</t>
  </si>
  <si>
    <t>Current Portion of LT Debt</t>
  </si>
  <si>
    <t>Current Portion of Capital Lease Obligations</t>
  </si>
  <si>
    <t>Other Current Liabilities</t>
  </si>
  <si>
    <t>1,254.341</t>
  </si>
  <si>
    <t>1,977.341</t>
  </si>
  <si>
    <t>1,714.703</t>
  </si>
  <si>
    <t>1,898.238</t>
  </si>
  <si>
    <t>Total Current Liabilities</t>
  </si>
  <si>
    <t>2,910.866</t>
  </si>
  <si>
    <t>2,545.438</t>
  </si>
  <si>
    <t>1,964.672</t>
  </si>
  <si>
    <t>2,349.935</t>
  </si>
  <si>
    <t>1,757.552</t>
  </si>
  <si>
    <t>2,439.219</t>
  </si>
  <si>
    <t>3,096.899</t>
  </si>
  <si>
    <t>4,286.783</t>
  </si>
  <si>
    <t>3,356.063</t>
  </si>
  <si>
    <t>3,961.658</t>
  </si>
  <si>
    <t>Long-term Debt</t>
  </si>
  <si>
    <t>6,528.202</t>
  </si>
  <si>
    <t>7,504.294</t>
  </si>
  <si>
    <t>8,122.308</t>
  </si>
  <si>
    <t>5,437.078</t>
  </si>
  <si>
    <t>5,079.048</t>
  </si>
  <si>
    <t>4,919.388</t>
  </si>
  <si>
    <t>7,970.132</t>
  </si>
  <si>
    <t>6,972.862</t>
  </si>
  <si>
    <t>7,037.109</t>
  </si>
  <si>
    <t>7,542.855</t>
  </si>
  <si>
    <t>Capital Leases</t>
  </si>
  <si>
    <t>Other Non-current Liabilities</t>
  </si>
  <si>
    <t>2,988.419</t>
  </si>
  <si>
    <t>3,646.762</t>
  </si>
  <si>
    <t>4,950.529</t>
  </si>
  <si>
    <t>4,509.19</t>
  </si>
  <si>
    <t>4,611.373</t>
  </si>
  <si>
    <t>5,197.844</t>
  </si>
  <si>
    <t>10,895.63</t>
  </si>
  <si>
    <t>10,276.064</t>
  </si>
  <si>
    <t>12,569.428</t>
  </si>
  <si>
    <t>13,400.043</t>
  </si>
  <si>
    <t>Total Liabilities</t>
  </si>
  <si>
    <t>12,427.487</t>
  </si>
  <si>
    <t>13,696.494</t>
  </si>
  <si>
    <t>15,037.508</t>
  </si>
  <si>
    <t>12,296.203</t>
  </si>
  <si>
    <t>11,474.373</t>
  </si>
  <si>
    <t>12,561.911</t>
  </si>
  <si>
    <t>22,797.589</t>
  </si>
  <si>
    <t>22,254.626</t>
  </si>
  <si>
    <t>23,650.505</t>
  </si>
  <si>
    <t>25,655.999</t>
  </si>
  <si>
    <t>Common Stock</t>
  </si>
  <si>
    <t>1,175.196</t>
  </si>
  <si>
    <t>1,140.054</t>
  </si>
  <si>
    <t>1,074.897</t>
  </si>
  <si>
    <t>1,167.058</t>
  </si>
  <si>
    <t>1,685.44</t>
  </si>
  <si>
    <t>1,637.605</t>
  </si>
  <si>
    <t>1,613.54</t>
  </si>
  <si>
    <t>1,731.702</t>
  </si>
  <si>
    <t>Additional Paid In Capital</t>
  </si>
  <si>
    <t>9,070.43</t>
  </si>
  <si>
    <t>10,089.106</t>
  </si>
  <si>
    <t>13,079.774</t>
  </si>
  <si>
    <t>12,743.362</t>
  </si>
  <si>
    <t>12,058.966</t>
  </si>
  <si>
    <t>13,128.378</t>
  </si>
  <si>
    <t>23,653.294</t>
  </si>
  <si>
    <t>23,034.619</t>
  </si>
  <si>
    <t>22,737.514</t>
  </si>
  <si>
    <t>23,516.758</t>
  </si>
  <si>
    <t>Retained Earnings</t>
  </si>
  <si>
    <t>1,438.323</t>
  </si>
  <si>
    <t>1,956.347</t>
  </si>
  <si>
    <t>2,974.841</t>
  </si>
  <si>
    <t>5,092.225</t>
  </si>
  <si>
    <t>3,917.514</t>
  </si>
  <si>
    <t>1,240.218</t>
  </si>
  <si>
    <t>Treasury Stock</t>
  </si>
  <si>
    <t>Other Common Equity Adj</t>
  </si>
  <si>
    <t>Common Equity</t>
  </si>
  <si>
    <t>10,616.163</t>
  </si>
  <si>
    <t>11,898.011</t>
  </si>
  <si>
    <t>15,747.898</t>
  </si>
  <si>
    <t>14,396.373</t>
  </si>
  <si>
    <t>13,244.497</t>
  </si>
  <si>
    <t>14,335.02</t>
  </si>
  <si>
    <t>27,813.656</t>
  </si>
  <si>
    <t>29,275.839</t>
  </si>
  <si>
    <t>27,847.48</t>
  </si>
  <si>
    <t>26,204.348</t>
  </si>
  <si>
    <t>Total Preferred Equity</t>
  </si>
  <si>
    <t>Minority Interest, Total</t>
  </si>
  <si>
    <t>3,097.842</t>
  </si>
  <si>
    <t>3,259.967</t>
  </si>
  <si>
    <t>4,081.966</t>
  </si>
  <si>
    <t>1,548.271</t>
  </si>
  <si>
    <t>1,237.075</t>
  </si>
  <si>
    <t>1,378.63</t>
  </si>
  <si>
    <t>1,294.595</t>
  </si>
  <si>
    <t>1,108.278</t>
  </si>
  <si>
    <t>Other Equity</t>
  </si>
  <si>
    <t>Total Equity</t>
  </si>
  <si>
    <t>13,714.005</t>
  </si>
  <si>
    <t>15,157.978</t>
  </si>
  <si>
    <t>19,829.864</t>
  </si>
  <si>
    <t>15,944.645</t>
  </si>
  <si>
    <t>14,481.572</t>
  </si>
  <si>
    <t>15,713.65</t>
  </si>
  <si>
    <t>29,108.25</t>
  </si>
  <si>
    <t>30,384.117</t>
  </si>
  <si>
    <t>27,643.89</t>
  </si>
  <si>
    <t>26,446.705</t>
  </si>
  <si>
    <t>Total Liabilities And Equity</t>
  </si>
  <si>
    <t>Cash And Short Term Investments</t>
  </si>
  <si>
    <t>1,734.834</t>
  </si>
  <si>
    <t>2,867.381</t>
  </si>
  <si>
    <t>3,304.977</t>
  </si>
  <si>
    <t>3,776.01</t>
  </si>
  <si>
    <t>4,175.128</t>
  </si>
  <si>
    <t>4,702.356</t>
  </si>
  <si>
    <t>3,220.255</t>
  </si>
  <si>
    <t>7,418.209</t>
  </si>
  <si>
    <t>6,416.225</t>
  </si>
  <si>
    <t>5,086.79</t>
  </si>
  <si>
    <t>Total Debt</t>
  </si>
  <si>
    <t>7,160.306</t>
  </si>
  <si>
    <t>7,696.533</t>
  </si>
  <si>
    <t>8,134.795</t>
  </si>
  <si>
    <t>6,197.114</t>
  </si>
  <si>
    <t>5,110.477</t>
  </si>
  <si>
    <t>5,816.18</t>
  </si>
  <si>
    <t>8,971.267</t>
  </si>
  <si>
    <t>8,527.759</t>
  </si>
  <si>
    <t>7,969.068</t>
  </si>
  <si>
    <t>8,459.48</t>
  </si>
  <si>
    <t>Income Statement</t>
  </si>
  <si>
    <t>Revenue</t>
  </si>
  <si>
    <t>8,938.697</t>
  </si>
  <si>
    <t>7,896.879</t>
  </si>
  <si>
    <t>8,442.816</t>
  </si>
  <si>
    <t>8,970.038</t>
  </si>
  <si>
    <t>9,276.805</t>
  </si>
  <si>
    <t>9,900.2</t>
  </si>
  <si>
    <t>12,647.293</t>
  </si>
  <si>
    <t>14,629.013</t>
  </si>
  <si>
    <t>15,455.086</t>
  </si>
  <si>
    <t>16,132.314</t>
  </si>
  <si>
    <t>Revenue Growth (YoY)</t>
  </si>
  <si>
    <t>-15.6%</t>
  </si>
  <si>
    <t>-19.0%</t>
  </si>
  <si>
    <t>-10.8%</t>
  </si>
  <si>
    <t>9.8%</t>
  </si>
  <si>
    <t>10.5%</t>
  </si>
  <si>
    <t>-1.7%</t>
  </si>
  <si>
    <t>34.3%</t>
  </si>
  <si>
    <t>18.0%</t>
  </si>
  <si>
    <t>6.3%</t>
  </si>
  <si>
    <t>-2.5%</t>
  </si>
  <si>
    <t>Cost of Revenues</t>
  </si>
  <si>
    <t>-4,700.943</t>
  </si>
  <si>
    <t>-4,356.659</t>
  </si>
  <si>
    <t>-5,001.865</t>
  </si>
  <si>
    <t>-4,866.38</t>
  </si>
  <si>
    <t>-5,099.163</t>
  </si>
  <si>
    <t>-5,428.525</t>
  </si>
  <si>
    <t>-6,963.802</t>
  </si>
  <si>
    <t>-6,845.62</t>
  </si>
  <si>
    <t>-9,207.043</t>
  </si>
  <si>
    <t>-10,004.337</t>
  </si>
  <si>
    <t>Gross Profit</t>
  </si>
  <si>
    <t>4,237.754</t>
  </si>
  <si>
    <t>3,540.22</t>
  </si>
  <si>
    <t>3,440.95</t>
  </si>
  <si>
    <t>4,103.658</t>
  </si>
  <si>
    <t>4,177.642</t>
  </si>
  <si>
    <t>4,471.674</t>
  </si>
  <si>
    <t>5,683.491</t>
  </si>
  <si>
    <t>7,783.393</t>
  </si>
  <si>
    <t>6,248.043</t>
  </si>
  <si>
    <t>6,127.978</t>
  </si>
  <si>
    <t>Gross Profit Margin</t>
  </si>
  <si>
    <t>47.4%</t>
  </si>
  <si>
    <t>44.8%</t>
  </si>
  <si>
    <t>40.8%</t>
  </si>
  <si>
    <t>45.7%</t>
  </si>
  <si>
    <t>45.0%</t>
  </si>
  <si>
    <t>45.2%</t>
  </si>
  <si>
    <t>44.9%</t>
  </si>
  <si>
    <t>53.2%</t>
  </si>
  <si>
    <t>40.4%</t>
  </si>
  <si>
    <t>38.0%</t>
  </si>
  <si>
    <t>R&amp;D Expenses</t>
  </si>
  <si>
    <t>Selling and Marketing Expense</t>
  </si>
  <si>
    <t>General &amp; Admin Expenses</t>
  </si>
  <si>
    <t>Other Inc / (Exp)</t>
  </si>
  <si>
    <t>-7,337.721</t>
  </si>
  <si>
    <t>-1,753.318</t>
  </si>
  <si>
    <t>-2,181.119</t>
  </si>
  <si>
    <t>-3,571.901</t>
  </si>
  <si>
    <t>-2,104.536</t>
  </si>
  <si>
    <t>-2,761.355</t>
  </si>
  <si>
    <t>-2,674.627</t>
  </si>
  <si>
    <t>-3,792.325</t>
  </si>
  <si>
    <t>-5,166.673</t>
  </si>
  <si>
    <t>Operating Expenses</t>
  </si>
  <si>
    <t>-7,789.224</t>
  </si>
  <si>
    <t>-2,211.914</t>
  </si>
  <si>
    <t>-2,690.324</t>
  </si>
  <si>
    <t>-4,064.716</t>
  </si>
  <si>
    <t>-2,582.268</t>
  </si>
  <si>
    <t>-3,303.252</t>
  </si>
  <si>
    <t>-3,172.143</t>
  </si>
  <si>
    <t>-4,314.576</t>
  </si>
  <si>
    <t>-5,850.418</t>
  </si>
  <si>
    <t>Operating Income</t>
  </si>
  <si>
    <t>-3,551.469</t>
  </si>
  <si>
    <t>1,328.306</t>
  </si>
  <si>
    <t>1,595.374</t>
  </si>
  <si>
    <t>1,168.423</t>
  </si>
  <si>
    <t>5,235.512</t>
  </si>
  <si>
    <t>4,611.25</t>
  </si>
  <si>
    <t>1,933.466</t>
  </si>
  <si>
    <t>Net Interest Expenses</t>
  </si>
  <si>
    <t>EBT, Incl. Unusual Items</t>
  </si>
  <si>
    <t>-3,836.182</t>
  </si>
  <si>
    <t>1,327.593</t>
  </si>
  <si>
    <t>4,918.68</t>
  </si>
  <si>
    <t>4,239.703</t>
  </si>
  <si>
    <t>1,611.011</t>
  </si>
  <si>
    <t>Earnings of Discontinued Ops.</t>
  </si>
  <si>
    <t>Income Tax Expense</t>
  </si>
  <si>
    <t>-1,416.853</t>
  </si>
  <si>
    <t>-1,080.344</t>
  </si>
  <si>
    <t>-1,388.454</t>
  </si>
  <si>
    <t>Net Income to Company</t>
  </si>
  <si>
    <t>-2,969.296</t>
  </si>
  <si>
    <t>-1,631.526</t>
  </si>
  <si>
    <t>3,744.845</t>
  </si>
  <si>
    <t>3,551.324</t>
  </si>
  <si>
    <t>Minority Interest in Earnings</t>
  </si>
  <si>
    <t>1,179.806</t>
  </si>
  <si>
    <t>Net Income to Stockholders</t>
  </si>
  <si>
    <t>-2,692.02</t>
  </si>
  <si>
    <t>3,642.264</t>
  </si>
  <si>
    <t>3,599.676</t>
  </si>
  <si>
    <t>1,474.442</t>
  </si>
  <si>
    <t>Preferred Dividends &amp; Other Adj.</t>
  </si>
  <si>
    <t>Net Income to Common Excl Extra Items</t>
  </si>
  <si>
    <t>-2,756.824</t>
  </si>
  <si>
    <t>3,735.756</t>
  </si>
  <si>
    <t>3,392.272</t>
  </si>
  <si>
    <t>1,402.364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</si>
  <si>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</si>
  <si>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</si>
  <si>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</si>
  <si>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</si>
  <si>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</si>
  <si>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3,331.561</t>
  </si>
  <si>
    <t>2,970.45</t>
  </si>
  <si>
    <t>2,820.747</t>
  </si>
  <si>
    <t>3,468.504</t>
  </si>
  <si>
    <t>3,577.963</t>
  </si>
  <si>
    <t>3,800.104</t>
  </si>
  <si>
    <t>4,910.889</t>
  </si>
  <si>
    <t>7,218.439</t>
  </si>
  <si>
    <t>5,625.894</t>
  </si>
  <si>
    <t>5,392.783</t>
  </si>
  <si>
    <t>EBIT</t>
  </si>
  <si>
    <t>2,067.353</t>
  </si>
  <si>
    <t>1,757.95</t>
  </si>
  <si>
    <t>1,347.243</t>
  </si>
  <si>
    <t>1,925.604</t>
  </si>
  <si>
    <t>1,970.017</t>
  </si>
  <si>
    <t>1,644.801</t>
  </si>
  <si>
    <t>2,251.582</t>
  </si>
  <si>
    <t>4,113.734</t>
  </si>
  <si>
    <t>2,522.737</t>
  </si>
  <si>
    <t>2,192.045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</si>
  <si>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</si>
  <si>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</si>
  <si>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</si>
  <si>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</si>
  <si>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</si>
  <si>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1,264.208</t>
  </si>
  <si>
    <t>1,212.499</t>
  </si>
  <si>
    <t>1,473.504</t>
  </si>
  <si>
    <t>1,542.9</t>
  </si>
  <si>
    <t>1,607.946</t>
  </si>
  <si>
    <t>2,155.303</t>
  </si>
  <si>
    <t>2,659.308</t>
  </si>
  <si>
    <t>3,104.705</t>
  </si>
  <si>
    <t>3,103.157</t>
  </si>
  <si>
    <t>3,200.738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</si>
  <si>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</si>
  <si>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</si>
  <si>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</si>
  <si>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</si>
  <si>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</si>
  <si>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</si>
  <si>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3,656.643</t>
  </si>
  <si>
    <t>1,370.83</t>
  </si>
  <si>
    <t>3,032.088</t>
  </si>
  <si>
    <t>1,672.063</t>
  </si>
  <si>
    <t>-2,087.972</t>
  </si>
  <si>
    <t>1,011.624</t>
  </si>
  <si>
    <t>2,453.357</t>
  </si>
  <si>
    <t>Cash from Operations</t>
  </si>
  <si>
    <t>1,639.221</t>
  </si>
  <si>
    <t>1,665.305</t>
  </si>
  <si>
    <t>2,976.145</t>
  </si>
  <si>
    <t>3,065.658</t>
  </si>
  <si>
    <t>2,670.272</t>
  </si>
  <si>
    <t>2,493.818</t>
  </si>
  <si>
    <t>3,721.472</t>
  </si>
  <si>
    <t>6,211.954</t>
  </si>
  <si>
    <t>5,410.924</t>
  </si>
  <si>
    <t>4,359.719</t>
  </si>
  <si>
    <t>Capital Expenditures</t>
  </si>
  <si>
    <t>-2,018.484</t>
  </si>
  <si>
    <t>-1,204.393</t>
  </si>
  <si>
    <t>-1,818.986</t>
  </si>
  <si>
    <t>-1,521.415</t>
  </si>
  <si>
    <t>-1,088.727</t>
  </si>
  <si>
    <t>-1,408.659</t>
  </si>
  <si>
    <t>-1,899.691</t>
  </si>
  <si>
    <t>-1,656.691</t>
  </si>
  <si>
    <t>-2,090.268</t>
  </si>
  <si>
    <t>-2,885.267</t>
  </si>
  <si>
    <t>Cash Acquisitions</t>
  </si>
  <si>
    <t>-1,141.896</t>
  </si>
  <si>
    <t>Other Investing Activities</t>
  </si>
  <si>
    <t>1,422.046</t>
  </si>
  <si>
    <t>1,772.481</t>
  </si>
  <si>
    <t>-1,133.256</t>
  </si>
  <si>
    <t>Cash from Investing</t>
  </si>
  <si>
    <t>-1,394.879</t>
  </si>
  <si>
    <t>-2,831.847</t>
  </si>
  <si>
    <t>-1,189.302</t>
  </si>
  <si>
    <t>-1,606.581</t>
  </si>
  <si>
    <t>-1,591.949</t>
  </si>
  <si>
    <t>-2,362.142</t>
  </si>
  <si>
    <t>-4,038.833</t>
  </si>
  <si>
    <t>Dividends Paid (Ex Special Dividends)</t>
  </si>
  <si>
    <t>-1,153.215</t>
  </si>
  <si>
    <t>-1,061.198</t>
  </si>
  <si>
    <t>-2,221.779</t>
  </si>
  <si>
    <t>-2,363.997</t>
  </si>
  <si>
    <t>Special Dividend Paid</t>
  </si>
  <si>
    <t>Long-Term Debt Issued</t>
  </si>
  <si>
    <t>1,633.91</t>
  </si>
  <si>
    <t>1,253.334</t>
  </si>
  <si>
    <t>1,254.414</t>
  </si>
  <si>
    <t>Long-Term Debt Repaid</t>
  </si>
  <si>
    <t>-1,221.714</t>
  </si>
  <si>
    <t>-1,761.78</t>
  </si>
  <si>
    <t>-2,507.384</t>
  </si>
  <si>
    <t>-1,559.987</t>
  </si>
  <si>
    <t>-1,839.891</t>
  </si>
  <si>
    <t>Repurchase of Common Stock</t>
  </si>
  <si>
    <t>Other Financing Activities</t>
  </si>
  <si>
    <t>Cash from Financing</t>
  </si>
  <si>
    <t>-2,439.904</t>
  </si>
  <si>
    <t>-3,605.907</t>
  </si>
  <si>
    <t>-2,137.666</t>
  </si>
  <si>
    <t>-3,740.48</t>
  </si>
  <si>
    <t>-3,189.906</t>
  </si>
  <si>
    <t>Beginning Cash (CF)</t>
  </si>
  <si>
    <t>1,555.927</t>
  </si>
  <si>
    <t>2,583.654</t>
  </si>
  <si>
    <t>3,313.302</t>
  </si>
  <si>
    <t>3,735.725</t>
  </si>
  <si>
    <t>4,146.213</t>
  </si>
  <si>
    <t>4,762.415</t>
  </si>
  <si>
    <t>3,050.153</t>
  </si>
  <si>
    <t>7,186.628</t>
  </si>
  <si>
    <t>6,440.251</t>
  </si>
  <si>
    <t>Foreign Exchange Rate Adjustments</t>
  </si>
  <si>
    <t>Additions / Reductions</t>
  </si>
  <si>
    <t>-1,708.367</t>
  </si>
  <si>
    <t>4,128.841</t>
  </si>
  <si>
    <t>-2,413.604</t>
  </si>
  <si>
    <t>Ending Cash (CF)</t>
  </si>
  <si>
    <t>3,986.029</t>
  </si>
  <si>
    <t>Levered Free Cash Flow</t>
  </si>
  <si>
    <t>1,157.158</t>
  </si>
  <si>
    <t>1,544.243</t>
  </si>
  <si>
    <t>1,581.545</t>
  </si>
  <si>
    <t>1,085.159</t>
  </si>
  <si>
    <t>1,821.781</t>
  </si>
  <si>
    <t>4,555.264</t>
  </si>
  <si>
    <t>3,320.656</t>
  </si>
  <si>
    <t>1,474.452</t>
  </si>
  <si>
    <t>Cash Interest Paid</t>
  </si>
  <si>
    <t>Valuation Ratios</t>
  </si>
  <si>
    <t>Price Close (Split Adjusted)</t>
  </si>
  <si>
    <t>Market Cap</t>
  </si>
  <si>
    <t>12,180.975</t>
  </si>
  <si>
    <t>10,917.401</t>
  </si>
  <si>
    <t>13,207.178</t>
  </si>
  <si>
    <t>24,281.747</t>
  </si>
  <si>
    <t>25,157.358</t>
  </si>
  <si>
    <t>25,192.995</t>
  </si>
  <si>
    <t>46,254.324</t>
  </si>
  <si>
    <t>61,063.921</t>
  </si>
  <si>
    <t>62,664.512</t>
  </si>
  <si>
    <t>50,725.017</t>
  </si>
  <si>
    <t>Total Enterprise Value (TEV)</t>
  </si>
  <si>
    <t>20,200.731</t>
  </si>
  <si>
    <t>19,754.633</t>
  </si>
  <si>
    <t>22,069.013</t>
  </si>
  <si>
    <t>32,199.014</t>
  </si>
  <si>
    <t>27,649.109</t>
  </si>
  <si>
    <t>27,907.94</t>
  </si>
  <si>
    <t>53,533.659</t>
  </si>
  <si>
    <t>64,073.194</t>
  </si>
  <si>
    <t>64,909.053</t>
  </si>
  <si>
    <t>53,849.933</t>
  </si>
  <si>
    <t>Enterprise Value (EV)</t>
  </si>
  <si>
    <t>19,627.056</t>
  </si>
  <si>
    <t>19,380.577</t>
  </si>
  <si>
    <t>21,544.545</t>
  </si>
  <si>
    <t>31,878.08</t>
  </si>
  <si>
    <t>27,282.009</t>
  </si>
  <si>
    <t>27,456.132</t>
  </si>
  <si>
    <t>49,255.135</t>
  </si>
  <si>
    <t>60,217.761</t>
  </si>
  <si>
    <t>60,896.699</t>
  </si>
  <si>
    <t>51,430.719</t>
  </si>
  <si>
    <t>EV/EBITDA</t>
  </si>
  <si>
    <t>5.4x</t>
  </si>
  <si>
    <t>7.2x</t>
  </si>
  <si>
    <t>5.9x</t>
  </si>
  <si>
    <t>9.8x</t>
  </si>
  <si>
    <t>7.9x</t>
  </si>
  <si>
    <t>7.5x</t>
  </si>
  <si>
    <t>11.3x</t>
  </si>
  <si>
    <t>9.0x</t>
  </si>
  <si>
    <t>7.8x</t>
  </si>
  <si>
    <t>9.5x</t>
  </si>
  <si>
    <t>EV / EBIT</t>
  </si>
  <si>
    <t>8.3x</t>
  </si>
  <si>
    <t>16.0x</t>
  </si>
  <si>
    <t>17.7x</t>
  </si>
  <si>
    <t>14.7x</t>
  </si>
  <si>
    <t>18.1x</t>
  </si>
  <si>
    <t>23.8x</t>
  </si>
  <si>
    <t>16.7x</t>
  </si>
  <si>
    <t>12.6x</t>
  </si>
  <si>
    <t>23.5x</t>
  </si>
  <si>
    <t>EV / LTM EBITDA - CAPEX</t>
  </si>
  <si>
    <t>17.3x</t>
  </si>
  <si>
    <t>14.0x</t>
  </si>
  <si>
    <t>10.9x</t>
  </si>
  <si>
    <t>20.5x</t>
  </si>
  <si>
    <t>11.5x</t>
  </si>
  <si>
    <t>12.5x</t>
  </si>
  <si>
    <t>18.5x</t>
  </si>
  <si>
    <t>12.1x</t>
  </si>
  <si>
    <t>10.6x</t>
  </si>
  <si>
    <t>EV / Free Cash Flow</t>
  </si>
  <si>
    <t>25.9x</t>
  </si>
  <si>
    <t>24.8x</t>
  </si>
  <si>
    <t>10.3x</t>
  </si>
  <si>
    <t>-18.2x</t>
  </si>
  <si>
    <t>5.6x</t>
  </si>
  <si>
    <t>17.0x</t>
  </si>
  <si>
    <t>27.6x</t>
  </si>
  <si>
    <t>13.3x</t>
  </si>
  <si>
    <t>13.9x</t>
  </si>
  <si>
    <t>24.2x</t>
  </si>
  <si>
    <t>EV / Invested Capital</t>
  </si>
  <si>
    <t>0.9x</t>
  </si>
  <si>
    <t>0.8x</t>
  </si>
  <si>
    <t>1.2x</t>
  </si>
  <si>
    <t>1.4x</t>
  </si>
  <si>
    <t>1.3x</t>
  </si>
  <si>
    <t>1.7x</t>
  </si>
  <si>
    <t>1.6x</t>
  </si>
  <si>
    <t>EV / Revenue</t>
  </si>
  <si>
    <t>2.1x</t>
  </si>
  <si>
    <t>2.2x</t>
  </si>
  <si>
    <t>2.3x</t>
  </si>
  <si>
    <t>3.7x</t>
  </si>
  <si>
    <t>3.0x</t>
  </si>
  <si>
    <t>2.8x</t>
  </si>
  <si>
    <t>4.3x</t>
  </si>
  <si>
    <t>3.9x</t>
  </si>
  <si>
    <t>3.2x</t>
  </si>
  <si>
    <t>P/E Ratio</t>
  </si>
  <si>
    <t>-15.2x</t>
  </si>
  <si>
    <t>-13.7x</t>
  </si>
  <si>
    <t>30.3x</t>
  </si>
  <si>
    <t>-172.2x</t>
  </si>
  <si>
    <t>244.0x</t>
  </si>
  <si>
    <t>-69.4x</t>
  </si>
  <si>
    <t>15.2x</t>
  </si>
  <si>
    <t>20.0x</t>
  </si>
  <si>
    <t>25.1x</t>
  </si>
  <si>
    <t>-84.6x</t>
  </si>
  <si>
    <t>Price/Book</t>
  </si>
  <si>
    <t>1.0x</t>
  </si>
  <si>
    <t>1.8x</t>
  </si>
  <si>
    <t>2.0x</t>
  </si>
  <si>
    <t>Price / Operating Cash Flow</t>
  </si>
  <si>
    <t>5.7x</t>
  </si>
  <si>
    <t>7.4x</t>
  </si>
  <si>
    <t>9.9x</t>
  </si>
  <si>
    <t>10.1x</t>
  </si>
  <si>
    <t>14.8x</t>
  </si>
  <si>
    <t>Price / LTM Sales</t>
  </si>
  <si>
    <t>2.6x</t>
  </si>
  <si>
    <t>4.0x</t>
  </si>
  <si>
    <t>4.1x</t>
  </si>
  <si>
    <t>3.3x</t>
  </si>
  <si>
    <t>Altman Z-Score</t>
  </si>
  <si>
    <t>Piotroski Score</t>
  </si>
  <si>
    <t>Dividend Per Share</t>
  </si>
  <si>
    <t>Dividend Yield</t>
  </si>
  <si>
    <t>1.4%</t>
  </si>
  <si>
    <t>1.0%</t>
  </si>
  <si>
    <t>0.9%</t>
  </si>
  <si>
    <t>1.2%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</si>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</sst>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080A77A-2A5C-BDBA-63BC-97E98082E9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>
        <v>82.864000000000004</v>
      </c>
      <c r="E13" s="3">
        <v>84.539000000000001</v>
      </c>
      <c r="F13" s="3">
        <v>26.361999999999998</v>
      </c>
      <c r="G13" s="3">
        <v>75.197999999999993</v>
      </c>
      <c r="H13" s="3">
        <v>77.945999999999998</v>
      </c>
      <c r="I13" s="3">
        <v>65.519000000000005</v>
      </c>
      <c r="J13" s="3">
        <v>307.74200000000002</v>
      </c>
      <c r="K13" s="3">
        <v>369.00200000000001</v>
      </c>
      <c r="L13" s="3">
        <v>103.691</v>
      </c>
      <c r="M13" s="3" t="s">
        <v>37</v>
      </c>
    </row>
    <row r="14" spans="3:13" ht="12.75" x14ac:dyDescent="0.2">
      <c r="C14" s="3" t="s">
        <v>38</v>
      </c>
      <c r="D14" s="3">
        <v>512.05799999999999</v>
      </c>
      <c r="E14" s="3">
        <v>215.40100000000001</v>
      </c>
      <c r="F14" s="3">
        <v>112.386</v>
      </c>
      <c r="G14" s="3">
        <v>214.851</v>
      </c>
      <c r="H14" s="3">
        <v>155.892</v>
      </c>
      <c r="I14" s="3">
        <v>346.70499999999998</v>
      </c>
      <c r="J14" s="3">
        <v>484.33699999999999</v>
      </c>
      <c r="K14" s="3">
        <v>571.31700000000001</v>
      </c>
      <c r="L14" s="3">
        <v>426.14699999999999</v>
      </c>
      <c r="M14" s="3">
        <v>495.54599999999999</v>
      </c>
    </row>
    <row r="15" spans="3:13" ht="12.75" x14ac:dyDescent="0.2">
      <c r="C15" s="3" t="s">
        <v>39</v>
      </c>
      <c r="D15" s="3" t="s">
        <v>40</v>
      </c>
      <c r="E15" s="3" t="s">
        <v>41</v>
      </c>
      <c r="F15" s="3" t="s">
        <v>42</v>
      </c>
      <c r="G15" s="3" t="s">
        <v>43</v>
      </c>
      <c r="H15" s="3" t="s">
        <v>44</v>
      </c>
      <c r="I15" s="3" t="s">
        <v>45</v>
      </c>
      <c r="J15" s="3" t="s">
        <v>46</v>
      </c>
      <c r="K15" s="3" t="s">
        <v>47</v>
      </c>
      <c r="L15" s="3" t="s">
        <v>48</v>
      </c>
      <c r="M15" s="3" t="s">
        <v>49</v>
      </c>
    </row>
    <row r="16" spans="3:13" ht="12.75" x14ac:dyDescent="0.2">
      <c r="C16" s="3" t="s">
        <v>50</v>
      </c>
      <c r="D16" s="3">
        <v>166.791</v>
      </c>
      <c r="E16" s="3">
        <v>170.23599999999999</v>
      </c>
      <c r="F16" s="3" t="s">
        <v>51</v>
      </c>
      <c r="G16" s="3" t="s">
        <v>51</v>
      </c>
      <c r="H16" s="3" t="s">
        <v>51</v>
      </c>
      <c r="I16" s="3" t="s">
        <v>51</v>
      </c>
      <c r="J16" s="3" t="s">
        <v>51</v>
      </c>
      <c r="K16" s="3" t="s">
        <v>51</v>
      </c>
      <c r="L16" s="3" t="s">
        <v>51</v>
      </c>
      <c r="M16" s="3" t="s">
        <v>51</v>
      </c>
    </row>
    <row r="17" spans="3:13" ht="12.75" x14ac:dyDescent="0.2">
      <c r="C17" s="3" t="s">
        <v>52</v>
      </c>
      <c r="D17" s="3">
        <v>441.94200000000001</v>
      </c>
      <c r="E17" s="3">
        <v>762.01</v>
      </c>
      <c r="F17" s="3" t="s">
        <v>53</v>
      </c>
      <c r="G17" s="3">
        <v>436.416</v>
      </c>
      <c r="H17" s="3">
        <v>334.41300000000001</v>
      </c>
      <c r="I17" s="3">
        <v>342.61</v>
      </c>
      <c r="J17" s="3" t="s">
        <v>54</v>
      </c>
      <c r="K17" s="3">
        <v>554.77499999999998</v>
      </c>
      <c r="L17" s="3">
        <v>629.73599999999999</v>
      </c>
      <c r="M17" s="3">
        <v>865.17399999999998</v>
      </c>
    </row>
    <row r="18" spans="3:13" ht="12.75" x14ac:dyDescent="0.2">
      <c r="C18" s="3" t="s">
        <v>55</v>
      </c>
      <c r="D18" s="3" t="s">
        <v>56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s">
        <v>62</v>
      </c>
      <c r="K18" s="3" t="s">
        <v>63</v>
      </c>
      <c r="L18" s="3" t="s">
        <v>64</v>
      </c>
      <c r="M18" s="3" t="s">
        <v>65</v>
      </c>
    </row>
    <row r="19" spans="3:13" ht="12.75" x14ac:dyDescent="0.2"/>
    <row r="20" spans="3:13" ht="12.75" x14ac:dyDescent="0.2">
      <c r="C20" s="3" t="s">
        <v>66</v>
      </c>
      <c r="D20" s="3" t="s">
        <v>67</v>
      </c>
      <c r="E20" s="3" t="s">
        <v>68</v>
      </c>
      <c r="F20" s="3" t="s">
        <v>69</v>
      </c>
      <c r="G20" s="3" t="s">
        <v>70</v>
      </c>
      <c r="H20" s="3" t="s">
        <v>71</v>
      </c>
      <c r="I20" s="3" t="s">
        <v>72</v>
      </c>
      <c r="J20" s="3" t="s">
        <v>73</v>
      </c>
      <c r="K20" s="3" t="s">
        <v>74</v>
      </c>
      <c r="L20" s="3" t="s">
        <v>75</v>
      </c>
      <c r="M20" s="3" t="s">
        <v>76</v>
      </c>
    </row>
    <row r="21" spans="3:13" ht="12.75" x14ac:dyDescent="0.2">
      <c r="C21" s="3" t="s">
        <v>77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</row>
    <row r="22" spans="3:13" ht="12.75" x14ac:dyDescent="0.2">
      <c r="C22" s="3" t="s">
        <v>78</v>
      </c>
      <c r="D22" s="3" t="s">
        <v>51</v>
      </c>
      <c r="E22" s="3" t="s">
        <v>51</v>
      </c>
      <c r="F22" s="3" t="s">
        <v>51</v>
      </c>
      <c r="G22" s="3" t="s">
        <v>51</v>
      </c>
      <c r="H22" s="3" t="s">
        <v>51</v>
      </c>
      <c r="I22" s="3" t="s">
        <v>51</v>
      </c>
      <c r="J22" s="3" t="s">
        <v>51</v>
      </c>
      <c r="K22" s="3" t="s">
        <v>51</v>
      </c>
      <c r="L22" s="3" t="s">
        <v>51</v>
      </c>
      <c r="M22" s="3" t="s">
        <v>51</v>
      </c>
    </row>
    <row r="23" spans="3:13" ht="12.75" x14ac:dyDescent="0.2">
      <c r="C23" s="3" t="s">
        <v>79</v>
      </c>
      <c r="D23" s="3">
        <v>466.37599999999998</v>
      </c>
      <c r="E23" s="3">
        <v>386.79500000000002</v>
      </c>
      <c r="F23" s="3">
        <v>557.76700000000005</v>
      </c>
      <c r="G23" s="3">
        <v>277.964</v>
      </c>
      <c r="H23" s="3">
        <v>352.01299999999998</v>
      </c>
      <c r="I23" s="3">
        <v>369.91</v>
      </c>
      <c r="J23" s="3" t="s">
        <v>80</v>
      </c>
      <c r="K23" s="3" t="s">
        <v>81</v>
      </c>
      <c r="L23" s="3" t="s">
        <v>82</v>
      </c>
      <c r="M23" s="3" t="s">
        <v>83</v>
      </c>
    </row>
    <row r="24" spans="3:13" ht="12.75" x14ac:dyDescent="0.2">
      <c r="C24" s="3" t="s">
        <v>84</v>
      </c>
      <c r="D24" s="3">
        <v>140.232</v>
      </c>
      <c r="E24" s="3">
        <v>121.59699999999999</v>
      </c>
      <c r="F24" s="3" t="s">
        <v>51</v>
      </c>
      <c r="G24" s="3" t="s">
        <v>51</v>
      </c>
      <c r="H24" s="3" t="s">
        <v>51</v>
      </c>
      <c r="I24" s="3">
        <v>79.168999999999997</v>
      </c>
      <c r="J24" s="3" t="s">
        <v>85</v>
      </c>
      <c r="K24" s="3" t="s">
        <v>86</v>
      </c>
      <c r="L24" s="3" t="s">
        <v>87</v>
      </c>
      <c r="M24" s="3" t="s">
        <v>88</v>
      </c>
    </row>
    <row r="25" spans="3:13" ht="12.75" x14ac:dyDescent="0.2">
      <c r="C25" s="3" t="s">
        <v>89</v>
      </c>
      <c r="D25" s="3">
        <v>104.111</v>
      </c>
      <c r="E25" s="3">
        <v>126.23</v>
      </c>
      <c r="F25" s="3" t="s">
        <v>51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51</v>
      </c>
      <c r="M25" s="3" t="s">
        <v>51</v>
      </c>
    </row>
    <row r="26" spans="3:13" ht="12.75" x14ac:dyDescent="0.2">
      <c r="C26" s="3" t="s">
        <v>90</v>
      </c>
      <c r="D26" s="3" t="s">
        <v>91</v>
      </c>
      <c r="E26" s="3" t="s">
        <v>92</v>
      </c>
      <c r="F26" s="3" t="s">
        <v>93</v>
      </c>
      <c r="G26" s="3" t="s">
        <v>94</v>
      </c>
      <c r="H26" s="3" t="s">
        <v>95</v>
      </c>
      <c r="I26" s="3" t="s">
        <v>96</v>
      </c>
      <c r="J26" s="3" t="s">
        <v>97</v>
      </c>
      <c r="K26" s="3" t="s">
        <v>98</v>
      </c>
      <c r="L26" s="3" t="s">
        <v>99</v>
      </c>
      <c r="M26" s="3" t="s">
        <v>100</v>
      </c>
    </row>
    <row r="27" spans="3:13" ht="12.75" x14ac:dyDescent="0.2">
      <c r="C27" s="3" t="s">
        <v>101</v>
      </c>
      <c r="D27" s="3" t="s">
        <v>102</v>
      </c>
      <c r="E27" s="3" t="s">
        <v>103</v>
      </c>
      <c r="F27" s="3" t="s">
        <v>104</v>
      </c>
      <c r="G27" s="3" t="s">
        <v>105</v>
      </c>
      <c r="H27" s="3" t="s">
        <v>106</v>
      </c>
      <c r="I27" s="3" t="s">
        <v>107</v>
      </c>
      <c r="J27" s="3" t="s">
        <v>108</v>
      </c>
      <c r="K27" s="3" t="s">
        <v>109</v>
      </c>
      <c r="L27" s="3" t="s">
        <v>110</v>
      </c>
      <c r="M27" s="3" t="s">
        <v>111</v>
      </c>
    </row>
    <row r="28" spans="3:13" ht="12.75" x14ac:dyDescent="0.2"/>
    <row r="29" spans="3:13" ht="12.75" x14ac:dyDescent="0.2">
      <c r="C29" s="3" t="s">
        <v>112</v>
      </c>
      <c r="D29" s="3">
        <v>507.80799999999999</v>
      </c>
      <c r="E29" s="3">
        <v>470.17599999999999</v>
      </c>
      <c r="F29" s="3">
        <v>437.05599999999998</v>
      </c>
      <c r="G29" s="3">
        <v>429.702</v>
      </c>
      <c r="H29" s="3">
        <v>471.44600000000003</v>
      </c>
      <c r="I29" s="3">
        <v>413.589</v>
      </c>
      <c r="J29" s="3">
        <v>699.88599999999997</v>
      </c>
      <c r="K29" s="3">
        <v>627.303</v>
      </c>
      <c r="L29" s="3">
        <v>655.02700000000004</v>
      </c>
      <c r="M29" s="3">
        <v>857.05</v>
      </c>
    </row>
    <row r="30" spans="3:13" ht="12.75" x14ac:dyDescent="0.2">
      <c r="C30" s="3" t="s">
        <v>113</v>
      </c>
      <c r="D30" s="3" t="s">
        <v>114</v>
      </c>
      <c r="E30" s="3" t="s">
        <v>115</v>
      </c>
      <c r="F30" s="3">
        <v>693.74</v>
      </c>
      <c r="G30" s="3">
        <v>715.72299999999996</v>
      </c>
      <c r="H30" s="3">
        <v>716.59799999999996</v>
      </c>
      <c r="I30" s="3">
        <v>776.67399999999998</v>
      </c>
      <c r="J30" s="3">
        <v>976.46400000000006</v>
      </c>
      <c r="K30" s="3">
        <v>846.15899999999999</v>
      </c>
      <c r="L30" s="3">
        <v>742.279</v>
      </c>
      <c r="M30" s="3" t="s">
        <v>116</v>
      </c>
    </row>
    <row r="31" spans="3:13" ht="12.75" x14ac:dyDescent="0.2">
      <c r="C31" s="3" t="s">
        <v>117</v>
      </c>
      <c r="D31" s="3" t="s">
        <v>51</v>
      </c>
      <c r="E31" s="3" t="s">
        <v>51</v>
      </c>
      <c r="F31" s="3" t="s">
        <v>51</v>
      </c>
      <c r="G31" s="3" t="s">
        <v>51</v>
      </c>
      <c r="H31" s="3" t="s">
        <v>51</v>
      </c>
      <c r="I31" s="3" t="s">
        <v>51</v>
      </c>
      <c r="J31" s="3" t="s">
        <v>51</v>
      </c>
      <c r="K31" s="3" t="s">
        <v>51</v>
      </c>
      <c r="L31" s="3" t="s">
        <v>51</v>
      </c>
      <c r="M31" s="3" t="s">
        <v>51</v>
      </c>
    </row>
    <row r="32" spans="3:13" ht="12.75" x14ac:dyDescent="0.2">
      <c r="C32" s="3" t="s">
        <v>118</v>
      </c>
      <c r="D32" s="3">
        <v>632.10400000000004</v>
      </c>
      <c r="E32" s="3">
        <v>192.24</v>
      </c>
      <c r="F32" s="3">
        <v>12.487</v>
      </c>
      <c r="G32" s="3">
        <v>760.03599999999994</v>
      </c>
      <c r="H32" s="3" t="s">
        <v>51</v>
      </c>
      <c r="I32" s="3">
        <v>887.23699999999997</v>
      </c>
      <c r="J32" s="3" t="s">
        <v>51</v>
      </c>
      <c r="K32" s="3">
        <v>701.10299999999995</v>
      </c>
      <c r="L32" s="3">
        <v>110.014</v>
      </c>
      <c r="M32" s="3" t="s">
        <v>51</v>
      </c>
    </row>
    <row r="33" spans="3:13" ht="12.75" x14ac:dyDescent="0.2">
      <c r="C33" s="3" t="s">
        <v>119</v>
      </c>
      <c r="D33" s="3" t="s">
        <v>51</v>
      </c>
      <c r="E33" s="3" t="s">
        <v>51</v>
      </c>
      <c r="F33" s="3" t="s">
        <v>51</v>
      </c>
      <c r="G33" s="3" t="s">
        <v>51</v>
      </c>
      <c r="H33" s="3">
        <v>5.0289999999999999</v>
      </c>
      <c r="I33" s="3">
        <v>4.0949999999999998</v>
      </c>
      <c r="J33" s="3">
        <v>166.20699999999999</v>
      </c>
      <c r="K33" s="3">
        <v>134.87700000000001</v>
      </c>
      <c r="L33" s="3">
        <v>134.04</v>
      </c>
      <c r="M33" s="3">
        <v>165.18199999999999</v>
      </c>
    </row>
    <row r="34" spans="3:13" ht="12.75" x14ac:dyDescent="0.2">
      <c r="C34" s="3" t="s">
        <v>120</v>
      </c>
      <c r="D34" s="3">
        <v>358.01499999999999</v>
      </c>
      <c r="E34" s="3">
        <v>513.02499999999998</v>
      </c>
      <c r="F34" s="3">
        <v>821.38800000000003</v>
      </c>
      <c r="G34" s="3">
        <v>444.47300000000001</v>
      </c>
      <c r="H34" s="3">
        <v>564.47799999999995</v>
      </c>
      <c r="I34" s="3">
        <v>357.625</v>
      </c>
      <c r="J34" s="3" t="s">
        <v>121</v>
      </c>
      <c r="K34" s="3" t="s">
        <v>122</v>
      </c>
      <c r="L34" s="3" t="s">
        <v>123</v>
      </c>
      <c r="M34" s="3" t="s">
        <v>124</v>
      </c>
    </row>
    <row r="35" spans="3:13" ht="12.75" x14ac:dyDescent="0.2">
      <c r="C35" s="3" t="s">
        <v>125</v>
      </c>
      <c r="D35" s="3" t="s">
        <v>126</v>
      </c>
      <c r="E35" s="3" t="s">
        <v>127</v>
      </c>
      <c r="F35" s="3" t="s">
        <v>128</v>
      </c>
      <c r="G35" s="3" t="s">
        <v>129</v>
      </c>
      <c r="H35" s="3" t="s">
        <v>130</v>
      </c>
      <c r="I35" s="3" t="s">
        <v>131</v>
      </c>
      <c r="J35" s="3" t="s">
        <v>132</v>
      </c>
      <c r="K35" s="3" t="s">
        <v>133</v>
      </c>
      <c r="L35" s="3" t="s">
        <v>134</v>
      </c>
      <c r="M35" s="3" t="s">
        <v>135</v>
      </c>
    </row>
    <row r="36" spans="3:13" ht="12.75" x14ac:dyDescent="0.2"/>
    <row r="37" spans="3:13" ht="12.75" x14ac:dyDescent="0.2">
      <c r="C37" s="3" t="s">
        <v>136</v>
      </c>
      <c r="D37" s="3" t="s">
        <v>137</v>
      </c>
      <c r="E37" s="3" t="s">
        <v>138</v>
      </c>
      <c r="F37" s="3" t="s">
        <v>139</v>
      </c>
      <c r="G37" s="3" t="s">
        <v>140</v>
      </c>
      <c r="H37" s="3" t="s">
        <v>141</v>
      </c>
      <c r="I37" s="3" t="s">
        <v>142</v>
      </c>
      <c r="J37" s="3" t="s">
        <v>143</v>
      </c>
      <c r="K37" s="3" t="s">
        <v>144</v>
      </c>
      <c r="L37" s="3" t="s">
        <v>145</v>
      </c>
      <c r="M37" s="3" t="s">
        <v>146</v>
      </c>
    </row>
    <row r="38" spans="3:13" ht="12.75" x14ac:dyDescent="0.2">
      <c r="C38" s="3" t="s">
        <v>147</v>
      </c>
      <c r="D38" s="3" t="s">
        <v>51</v>
      </c>
      <c r="E38" s="3" t="s">
        <v>51</v>
      </c>
      <c r="F38" s="3" t="s">
        <v>51</v>
      </c>
      <c r="G38" s="3" t="s">
        <v>51</v>
      </c>
      <c r="H38" s="3">
        <v>26.401</v>
      </c>
      <c r="I38" s="3">
        <v>5.46</v>
      </c>
      <c r="J38" s="3">
        <v>834.92899999999997</v>
      </c>
      <c r="K38" s="3">
        <v>718.91700000000003</v>
      </c>
      <c r="L38" s="3">
        <v>687.904</v>
      </c>
      <c r="M38" s="3">
        <v>751.44200000000001</v>
      </c>
    </row>
    <row r="39" spans="3:13" ht="12.75" x14ac:dyDescent="0.2">
      <c r="C39" s="3" t="s">
        <v>148</v>
      </c>
      <c r="D39" s="3" t="s">
        <v>149</v>
      </c>
      <c r="E39" s="3" t="s">
        <v>150</v>
      </c>
      <c r="F39" s="3" t="s">
        <v>151</v>
      </c>
      <c r="G39" s="3" t="s">
        <v>152</v>
      </c>
      <c r="H39" s="3" t="s">
        <v>153</v>
      </c>
      <c r="I39" s="3" t="s">
        <v>154</v>
      </c>
      <c r="J39" s="3" t="s">
        <v>155</v>
      </c>
      <c r="K39" s="3" t="s">
        <v>156</v>
      </c>
      <c r="L39" s="3" t="s">
        <v>157</v>
      </c>
      <c r="M39" s="3" t="s">
        <v>158</v>
      </c>
    </row>
    <row r="40" spans="3:13" ht="12.75" x14ac:dyDescent="0.2">
      <c r="C40" s="3" t="s">
        <v>159</v>
      </c>
      <c r="D40" s="3" t="s">
        <v>160</v>
      </c>
      <c r="E40" s="3" t="s">
        <v>161</v>
      </c>
      <c r="F40" s="3" t="s">
        <v>162</v>
      </c>
      <c r="G40" s="3" t="s">
        <v>163</v>
      </c>
      <c r="H40" s="3" t="s">
        <v>164</v>
      </c>
      <c r="I40" s="3" t="s">
        <v>165</v>
      </c>
      <c r="J40" s="3" t="s">
        <v>166</v>
      </c>
      <c r="K40" s="3" t="s">
        <v>167</v>
      </c>
      <c r="L40" s="3" t="s">
        <v>168</v>
      </c>
      <c r="M40" s="3" t="s">
        <v>169</v>
      </c>
    </row>
    <row r="41" spans="3:13" ht="12.75" x14ac:dyDescent="0.2"/>
    <row r="42" spans="3:13" ht="12.75" x14ac:dyDescent="0.2">
      <c r="C42" s="3" t="s">
        <v>170</v>
      </c>
      <c r="D42" s="3">
        <v>838.202</v>
      </c>
      <c r="E42" s="3">
        <v>924.14</v>
      </c>
      <c r="F42" s="3" t="s">
        <v>171</v>
      </c>
      <c r="G42" s="3" t="s">
        <v>172</v>
      </c>
      <c r="H42" s="3" t="s">
        <v>173</v>
      </c>
      <c r="I42" s="3" t="s">
        <v>174</v>
      </c>
      <c r="J42" s="3" t="s">
        <v>175</v>
      </c>
      <c r="K42" s="3" t="s">
        <v>176</v>
      </c>
      <c r="L42" s="3" t="s">
        <v>177</v>
      </c>
      <c r="M42" s="3" t="s">
        <v>178</v>
      </c>
    </row>
    <row r="43" spans="3:13" ht="12.75" x14ac:dyDescent="0.2">
      <c r="C43" s="3" t="s">
        <v>179</v>
      </c>
      <c r="D43" s="3" t="s">
        <v>180</v>
      </c>
      <c r="E43" s="3" t="s">
        <v>181</v>
      </c>
      <c r="F43" s="3" t="s">
        <v>182</v>
      </c>
      <c r="G43" s="3" t="s">
        <v>183</v>
      </c>
      <c r="H43" s="3" t="s">
        <v>184</v>
      </c>
      <c r="I43" s="3" t="s">
        <v>185</v>
      </c>
      <c r="J43" s="3" t="s">
        <v>186</v>
      </c>
      <c r="K43" s="3" t="s">
        <v>187</v>
      </c>
      <c r="L43" s="3" t="s">
        <v>188</v>
      </c>
      <c r="M43" s="3" t="s">
        <v>189</v>
      </c>
    </row>
    <row r="44" spans="3:13" ht="12.75" x14ac:dyDescent="0.2">
      <c r="C44" s="3" t="s">
        <v>190</v>
      </c>
      <c r="D44" s="3">
        <v>900.88099999999997</v>
      </c>
      <c r="E44" s="3" t="s">
        <v>191</v>
      </c>
      <c r="F44" s="3" t="s">
        <v>192</v>
      </c>
      <c r="G44" s="3">
        <v>961.45899999999995</v>
      </c>
      <c r="H44" s="3">
        <v>515.44799999999998</v>
      </c>
      <c r="I44" s="3">
        <v>522.78700000000003</v>
      </c>
      <c r="J44" s="3" t="s">
        <v>193</v>
      </c>
      <c r="K44" s="3" t="s">
        <v>194</v>
      </c>
      <c r="L44" s="3" t="s">
        <v>195</v>
      </c>
      <c r="M44" s="3" t="s">
        <v>196</v>
      </c>
    </row>
    <row r="45" spans="3:13" ht="12.75" x14ac:dyDescent="0.2">
      <c r="C45" s="3" t="s">
        <v>197</v>
      </c>
      <c r="D45" s="3" t="s">
        <v>51</v>
      </c>
      <c r="E45" s="3" t="s">
        <v>51</v>
      </c>
      <c r="F45" s="3" t="s">
        <v>51</v>
      </c>
      <c r="G45" s="3" t="s">
        <v>51</v>
      </c>
      <c r="H45" s="3">
        <v>-37.716000000000001</v>
      </c>
      <c r="I45" s="3">
        <v>-95.549000000000007</v>
      </c>
      <c r="J45" s="3">
        <v>-155.81899999999999</v>
      </c>
      <c r="K45" s="3">
        <v>-213.767</v>
      </c>
      <c r="L45" s="3">
        <v>-252.90600000000001</v>
      </c>
      <c r="M45" s="3">
        <v>-323.59399999999999</v>
      </c>
    </row>
    <row r="46" spans="3:13" ht="12.75" x14ac:dyDescent="0.2">
      <c r="C46" s="3" t="s">
        <v>198</v>
      </c>
      <c r="D46" s="3">
        <v>-193.35</v>
      </c>
      <c r="E46" s="3">
        <v>-553.55700000000002</v>
      </c>
      <c r="F46" s="3">
        <v>-463.41800000000001</v>
      </c>
      <c r="G46" s="3">
        <v>-448.50200000000001</v>
      </c>
      <c r="H46" s="3">
        <v>-367.09899999999999</v>
      </c>
      <c r="I46" s="3">
        <v>-387.654</v>
      </c>
      <c r="J46" s="3">
        <v>-344.1</v>
      </c>
      <c r="K46" s="3">
        <v>-274.84300000000002</v>
      </c>
      <c r="L46" s="3">
        <v>-168.18199999999999</v>
      </c>
      <c r="M46" s="3">
        <v>39.265000000000001</v>
      </c>
    </row>
    <row r="47" spans="3:13" ht="12.75" x14ac:dyDescent="0.2">
      <c r="C47" s="3" t="s">
        <v>199</v>
      </c>
      <c r="D47" s="3" t="s">
        <v>200</v>
      </c>
      <c r="E47" s="3" t="s">
        <v>201</v>
      </c>
      <c r="F47" s="3" t="s">
        <v>202</v>
      </c>
      <c r="G47" s="3" t="s">
        <v>203</v>
      </c>
      <c r="H47" s="3" t="s">
        <v>204</v>
      </c>
      <c r="I47" s="3" t="s">
        <v>205</v>
      </c>
      <c r="J47" s="3" t="s">
        <v>206</v>
      </c>
      <c r="K47" s="3" t="s">
        <v>207</v>
      </c>
      <c r="L47" s="3" t="s">
        <v>208</v>
      </c>
      <c r="M47" s="3" t="s">
        <v>209</v>
      </c>
    </row>
    <row r="48" spans="3:13" ht="12.75" x14ac:dyDescent="0.2">
      <c r="C48" s="3" t="s">
        <v>210</v>
      </c>
      <c r="D48" s="3" t="s">
        <v>51</v>
      </c>
      <c r="E48" s="3" t="s">
        <v>51</v>
      </c>
      <c r="F48" s="3" t="s">
        <v>51</v>
      </c>
      <c r="G48" s="3" t="s">
        <v>51</v>
      </c>
      <c r="H48" s="3" t="s">
        <v>51</v>
      </c>
      <c r="I48" s="3" t="s">
        <v>51</v>
      </c>
      <c r="J48" s="3" t="s">
        <v>51</v>
      </c>
      <c r="K48" s="3" t="s">
        <v>51</v>
      </c>
      <c r="L48" s="3" t="s">
        <v>51</v>
      </c>
      <c r="M48" s="3" t="s">
        <v>51</v>
      </c>
    </row>
    <row r="49" spans="3:13" ht="12.75" x14ac:dyDescent="0.2">
      <c r="C49" s="3" t="s">
        <v>211</v>
      </c>
      <c r="D49" s="3" t="s">
        <v>212</v>
      </c>
      <c r="E49" s="3" t="s">
        <v>213</v>
      </c>
      <c r="F49" s="3" t="s">
        <v>214</v>
      </c>
      <c r="G49" s="3" t="s">
        <v>215</v>
      </c>
      <c r="H49" s="3" t="s">
        <v>216</v>
      </c>
      <c r="I49" s="3" t="s">
        <v>217</v>
      </c>
      <c r="J49" s="3" t="s">
        <v>218</v>
      </c>
      <c r="K49" s="3" t="s">
        <v>219</v>
      </c>
      <c r="L49" s="3">
        <v>-203.589</v>
      </c>
      <c r="M49" s="3">
        <v>242.357</v>
      </c>
    </row>
    <row r="50" spans="3:13" ht="12.75" x14ac:dyDescent="0.2">
      <c r="C50" s="3" t="s">
        <v>220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221</v>
      </c>
      <c r="D51" s="3" t="s">
        <v>222</v>
      </c>
      <c r="E51" s="3" t="s">
        <v>223</v>
      </c>
      <c r="F51" s="3" t="s">
        <v>224</v>
      </c>
      <c r="G51" s="3" t="s">
        <v>225</v>
      </c>
      <c r="H51" s="3" t="s">
        <v>226</v>
      </c>
      <c r="I51" s="3" t="s">
        <v>227</v>
      </c>
      <c r="J51" s="3" t="s">
        <v>228</v>
      </c>
      <c r="K51" s="3" t="s">
        <v>229</v>
      </c>
      <c r="L51" s="3" t="s">
        <v>230</v>
      </c>
      <c r="M51" s="3" t="s">
        <v>231</v>
      </c>
    </row>
    <row r="52" spans="3:13" ht="12.75" x14ac:dyDescent="0.2"/>
    <row r="53" spans="3:13" ht="12.75" x14ac:dyDescent="0.2">
      <c r="C53" s="3" t="s">
        <v>232</v>
      </c>
      <c r="D53" s="3" t="s">
        <v>102</v>
      </c>
      <c r="E53" s="3" t="s">
        <v>103</v>
      </c>
      <c r="F53" s="3" t="s">
        <v>104</v>
      </c>
      <c r="G53" s="3" t="s">
        <v>105</v>
      </c>
      <c r="H53" s="3" t="s">
        <v>106</v>
      </c>
      <c r="I53" s="3" t="s">
        <v>107</v>
      </c>
      <c r="J53" s="3" t="s">
        <v>108</v>
      </c>
      <c r="K53" s="3" t="s">
        <v>109</v>
      </c>
      <c r="L53" s="3" t="s">
        <v>110</v>
      </c>
      <c r="M53" s="3" t="s">
        <v>111</v>
      </c>
    </row>
    <row r="54" spans="3:13" ht="12.75" x14ac:dyDescent="0.2"/>
    <row r="55" spans="3:13" ht="12.75" x14ac:dyDescent="0.2">
      <c r="C55" s="3" t="s">
        <v>233</v>
      </c>
      <c r="D55" s="3" t="s">
        <v>234</v>
      </c>
      <c r="E55" s="3" t="s">
        <v>235</v>
      </c>
      <c r="F55" s="3" t="s">
        <v>236</v>
      </c>
      <c r="G55" s="3" t="s">
        <v>237</v>
      </c>
      <c r="H55" s="3" t="s">
        <v>238</v>
      </c>
      <c r="I55" s="3" t="s">
        <v>239</v>
      </c>
      <c r="J55" s="3" t="s">
        <v>240</v>
      </c>
      <c r="K55" s="3" t="s">
        <v>241</v>
      </c>
      <c r="L55" s="3" t="s">
        <v>242</v>
      </c>
      <c r="M55" s="3" t="s">
        <v>243</v>
      </c>
    </row>
    <row r="56" spans="3:13" ht="12.75" x14ac:dyDescent="0.2">
      <c r="C56" s="3" t="s">
        <v>244</v>
      </c>
      <c r="D56" s="3" t="s">
        <v>245</v>
      </c>
      <c r="E56" s="3" t="s">
        <v>246</v>
      </c>
      <c r="F56" s="3" t="s">
        <v>247</v>
      </c>
      <c r="G56" s="3" t="s">
        <v>248</v>
      </c>
      <c r="H56" s="3" t="s">
        <v>249</v>
      </c>
      <c r="I56" s="3" t="s">
        <v>250</v>
      </c>
      <c r="J56" s="3" t="s">
        <v>251</v>
      </c>
      <c r="K56" s="3" t="s">
        <v>252</v>
      </c>
      <c r="L56" s="3" t="s">
        <v>253</v>
      </c>
      <c r="M56" s="3" t="s">
        <v>254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F7F-9E65-477A-8391-2A8CD1506A56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255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256</v>
      </c>
      <c r="D12" s="3" t="s">
        <v>257</v>
      </c>
      <c r="E12" s="3" t="s">
        <v>258</v>
      </c>
      <c r="F12" s="3" t="s">
        <v>259</v>
      </c>
      <c r="G12" s="3" t="s">
        <v>260</v>
      </c>
      <c r="H12" s="3" t="s">
        <v>261</v>
      </c>
      <c r="I12" s="3" t="s">
        <v>262</v>
      </c>
      <c r="J12" s="3" t="s">
        <v>263</v>
      </c>
      <c r="K12" s="3" t="s">
        <v>264</v>
      </c>
      <c r="L12" s="3" t="s">
        <v>265</v>
      </c>
      <c r="M12" s="3" t="s">
        <v>266</v>
      </c>
    </row>
    <row r="13" spans="3:13" x14ac:dyDescent="0.2">
      <c r="C13" s="3" t="s">
        <v>267</v>
      </c>
      <c r="D13" s="3" t="s">
        <v>268</v>
      </c>
      <c r="E13" s="3" t="s">
        <v>269</v>
      </c>
      <c r="F13" s="3" t="s">
        <v>270</v>
      </c>
      <c r="G13" s="3" t="s">
        <v>271</v>
      </c>
      <c r="H13" s="3" t="s">
        <v>272</v>
      </c>
      <c r="I13" s="3" t="s">
        <v>273</v>
      </c>
      <c r="J13" s="3" t="s">
        <v>274</v>
      </c>
      <c r="K13" s="3" t="s">
        <v>275</v>
      </c>
      <c r="L13" s="3" t="s">
        <v>276</v>
      </c>
      <c r="M13" s="3" t="s">
        <v>277</v>
      </c>
    </row>
    <row r="15" spans="3:13" x14ac:dyDescent="0.2">
      <c r="C15" s="3" t="s">
        <v>278</v>
      </c>
      <c r="D15" s="3" t="s">
        <v>279</v>
      </c>
      <c r="E15" s="3" t="s">
        <v>280</v>
      </c>
      <c r="F15" s="3" t="s">
        <v>281</v>
      </c>
      <c r="G15" s="3" t="s">
        <v>282</v>
      </c>
      <c r="H15" s="3" t="s">
        <v>283</v>
      </c>
      <c r="I15" s="3" t="s">
        <v>284</v>
      </c>
      <c r="J15" s="3" t="s">
        <v>285</v>
      </c>
      <c r="K15" s="3" t="s">
        <v>286</v>
      </c>
      <c r="L15" s="3" t="s">
        <v>287</v>
      </c>
      <c r="M15" s="3" t="s">
        <v>288</v>
      </c>
    </row>
    <row r="16" spans="3:13" x14ac:dyDescent="0.2">
      <c r="C16" s="3" t="s">
        <v>289</v>
      </c>
      <c r="D16" s="3" t="s">
        <v>290</v>
      </c>
      <c r="E16" s="3" t="s">
        <v>291</v>
      </c>
      <c r="F16" s="3" t="s">
        <v>292</v>
      </c>
      <c r="G16" s="3" t="s">
        <v>293</v>
      </c>
      <c r="H16" s="3" t="s">
        <v>294</v>
      </c>
      <c r="I16" s="3" t="s">
        <v>295</v>
      </c>
      <c r="J16" s="3" t="s">
        <v>296</v>
      </c>
      <c r="K16" s="3" t="s">
        <v>297</v>
      </c>
      <c r="L16" s="3" t="s">
        <v>298</v>
      </c>
      <c r="M16" s="3" t="s">
        <v>299</v>
      </c>
    </row>
    <row r="17" spans="3:13" x14ac:dyDescent="0.2">
      <c r="C17" s="3" t="s">
        <v>300</v>
      </c>
      <c r="D17" s="3" t="s">
        <v>301</v>
      </c>
      <c r="E17" s="3" t="s">
        <v>302</v>
      </c>
      <c r="F17" s="3" t="s">
        <v>303</v>
      </c>
      <c r="G17" s="3" t="s">
        <v>304</v>
      </c>
      <c r="H17" s="3" t="s">
        <v>305</v>
      </c>
      <c r="I17" s="3" t="s">
        <v>306</v>
      </c>
      <c r="J17" s="3" t="s">
        <v>307</v>
      </c>
      <c r="K17" s="3" t="s">
        <v>308</v>
      </c>
      <c r="L17" s="3" t="s">
        <v>309</v>
      </c>
      <c r="M17" s="3" t="s">
        <v>310</v>
      </c>
    </row>
    <row r="19" spans="3:13" x14ac:dyDescent="0.2">
      <c r="C19" s="3" t="s">
        <v>311</v>
      </c>
      <c r="D19" s="3">
        <v>-235.84399999999999</v>
      </c>
      <c r="E19" s="3">
        <v>-184.13300000000001</v>
      </c>
      <c r="F19" s="3">
        <v>-174.822</v>
      </c>
      <c r="G19" s="3">
        <v>-179.93799999999999</v>
      </c>
      <c r="H19" s="3">
        <v>-179.77799999999999</v>
      </c>
      <c r="I19" s="3">
        <v>-208.84200000000001</v>
      </c>
      <c r="J19" s="3">
        <v>-194.774</v>
      </c>
      <c r="K19" s="3">
        <v>-155.23500000000001</v>
      </c>
      <c r="L19" s="3">
        <v>-194.738</v>
      </c>
      <c r="M19" s="3">
        <v>-310.05500000000001</v>
      </c>
    </row>
    <row r="20" spans="3:13" x14ac:dyDescent="0.2">
      <c r="C20" s="3" t="s">
        <v>312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313</v>
      </c>
      <c r="D21" s="3">
        <v>-215.65899999999999</v>
      </c>
      <c r="E21" s="3">
        <v>-274.46300000000002</v>
      </c>
      <c r="F21" s="3">
        <v>-334.38299999999998</v>
      </c>
      <c r="G21" s="3">
        <v>-312.87700000000001</v>
      </c>
      <c r="H21" s="3">
        <v>-297.95400000000001</v>
      </c>
      <c r="I21" s="3">
        <v>-333.05500000000001</v>
      </c>
      <c r="J21" s="3">
        <v>-406.42700000000002</v>
      </c>
      <c r="K21" s="3">
        <v>-342.28100000000001</v>
      </c>
      <c r="L21" s="3">
        <v>-327.51299999999998</v>
      </c>
      <c r="M21" s="3">
        <v>-373.69</v>
      </c>
    </row>
    <row r="22" spans="3:13" x14ac:dyDescent="0.2">
      <c r="C22" s="3" t="s">
        <v>314</v>
      </c>
      <c r="D22" s="3" t="s">
        <v>315</v>
      </c>
      <c r="E22" s="3" t="s">
        <v>316</v>
      </c>
      <c r="F22" s="3" t="s">
        <v>317</v>
      </c>
      <c r="G22" s="3" t="s">
        <v>318</v>
      </c>
      <c r="H22" s="3" t="s">
        <v>319</v>
      </c>
      <c r="I22" s="3" t="s">
        <v>320</v>
      </c>
      <c r="J22" s="3">
        <v>153.22200000000001</v>
      </c>
      <c r="K22" s="3" t="s">
        <v>321</v>
      </c>
      <c r="L22" s="3" t="s">
        <v>322</v>
      </c>
      <c r="M22" s="3" t="s">
        <v>323</v>
      </c>
    </row>
    <row r="23" spans="3:13" x14ac:dyDescent="0.2">
      <c r="C23" s="3" t="s">
        <v>324</v>
      </c>
      <c r="D23" s="3" t="s">
        <v>325</v>
      </c>
      <c r="E23" s="3" t="s">
        <v>326</v>
      </c>
      <c r="F23" s="3" t="s">
        <v>327</v>
      </c>
      <c r="G23" s="3" t="s">
        <v>328</v>
      </c>
      <c r="H23" s="3" t="s">
        <v>329</v>
      </c>
      <c r="I23" s="3" t="s">
        <v>330</v>
      </c>
      <c r="J23" s="3">
        <v>-447.97899999999998</v>
      </c>
      <c r="K23" s="3" t="s">
        <v>331</v>
      </c>
      <c r="L23" s="3" t="s">
        <v>332</v>
      </c>
      <c r="M23" s="3" t="s">
        <v>333</v>
      </c>
    </row>
    <row r="24" spans="3:13" x14ac:dyDescent="0.2">
      <c r="C24" s="3" t="s">
        <v>334</v>
      </c>
      <c r="D24" s="3" t="s">
        <v>335</v>
      </c>
      <c r="E24" s="3" t="s">
        <v>336</v>
      </c>
      <c r="F24" s="3">
        <v>750.62699999999995</v>
      </c>
      <c r="G24" s="3">
        <v>38.942</v>
      </c>
      <c r="H24" s="3" t="s">
        <v>337</v>
      </c>
      <c r="I24" s="3" t="s">
        <v>338</v>
      </c>
      <c r="J24" s="3" t="s">
        <v>339</v>
      </c>
      <c r="K24" s="3" t="s">
        <v>340</v>
      </c>
      <c r="L24" s="3" t="s">
        <v>341</v>
      </c>
      <c r="M24" s="3">
        <v>277.56</v>
      </c>
    </row>
    <row r="26" spans="3:13" x14ac:dyDescent="0.2">
      <c r="C26" s="3" t="s">
        <v>342</v>
      </c>
      <c r="D26" s="3">
        <v>-284.71199999999999</v>
      </c>
      <c r="E26" s="3">
        <v>-382.16300000000001</v>
      </c>
      <c r="F26" s="3">
        <v>-403.75700000000001</v>
      </c>
      <c r="G26" s="3">
        <v>-351.81900000000002</v>
      </c>
      <c r="H26" s="3">
        <v>-267.78100000000001</v>
      </c>
      <c r="I26" s="3">
        <v>-206.11199999999999</v>
      </c>
      <c r="J26" s="3">
        <v>-316.83199999999999</v>
      </c>
      <c r="K26" s="3">
        <v>-371.54700000000003</v>
      </c>
      <c r="L26" s="3">
        <v>-322.45499999999998</v>
      </c>
      <c r="M26" s="3">
        <v>-201.739</v>
      </c>
    </row>
    <row r="27" spans="3:13" x14ac:dyDescent="0.2">
      <c r="C27" s="3" t="s">
        <v>343</v>
      </c>
      <c r="D27" s="3" t="s">
        <v>344</v>
      </c>
      <c r="E27" s="3">
        <v>946.14300000000003</v>
      </c>
      <c r="F27" s="3">
        <v>346.87</v>
      </c>
      <c r="G27" s="3">
        <v>-312.87700000000001</v>
      </c>
      <c r="H27" s="3" t="s">
        <v>345</v>
      </c>
      <c r="I27" s="3">
        <v>962.31100000000004</v>
      </c>
      <c r="J27" s="3" t="s">
        <v>346</v>
      </c>
      <c r="K27" s="3" t="s">
        <v>347</v>
      </c>
      <c r="L27" s="3" t="s">
        <v>348</v>
      </c>
      <c r="M27" s="3">
        <v>75.820999999999998</v>
      </c>
    </row>
    <row r="28" spans="3:13" x14ac:dyDescent="0.2">
      <c r="C28" s="3" t="s">
        <v>349</v>
      </c>
      <c r="D28" s="3">
        <v>64.804000000000002</v>
      </c>
      <c r="E28" s="3">
        <v>-164.446</v>
      </c>
      <c r="F28" s="3">
        <v>306.63299999999998</v>
      </c>
      <c r="G28" s="3">
        <v>-541.15599999999995</v>
      </c>
      <c r="H28" s="3">
        <v>-47.773000000000003</v>
      </c>
      <c r="I28" s="3">
        <v>83.263999999999996</v>
      </c>
      <c r="J28" s="3">
        <v>-93.491</v>
      </c>
      <c r="K28" s="3">
        <v>207.404</v>
      </c>
      <c r="L28" s="3">
        <v>72.078000000000003</v>
      </c>
      <c r="M28" s="3">
        <v>40.618000000000002</v>
      </c>
    </row>
    <row r="29" spans="3:13" x14ac:dyDescent="0.2">
      <c r="C29" s="3" t="s">
        <v>350</v>
      </c>
      <c r="D29" s="3">
        <v>802.08199999999999</v>
      </c>
      <c r="E29" s="3">
        <v>-236.24600000000001</v>
      </c>
      <c r="F29" s="3">
        <v>-542.505</v>
      </c>
      <c r="G29" s="3">
        <v>-777.49300000000005</v>
      </c>
      <c r="H29" s="3" t="s">
        <v>351</v>
      </c>
      <c r="I29" s="3">
        <v>-526.88199999999995</v>
      </c>
      <c r="J29" s="3" t="s">
        <v>352</v>
      </c>
      <c r="K29" s="3">
        <v>-895.78399999999999</v>
      </c>
      <c r="L29" s="3" t="s">
        <v>353</v>
      </c>
      <c r="M29" s="3">
        <v>-616.04700000000003</v>
      </c>
    </row>
    <row r="30" spans="3:13" x14ac:dyDescent="0.2">
      <c r="C30" s="3" t="s">
        <v>354</v>
      </c>
      <c r="D30" s="3" t="s">
        <v>355</v>
      </c>
      <c r="E30" s="3">
        <v>545.45100000000002</v>
      </c>
      <c r="F30" s="3">
        <v>110.998</v>
      </c>
      <c r="G30" s="3" t="s">
        <v>356</v>
      </c>
      <c r="H30" s="3">
        <v>-137.03399999999999</v>
      </c>
      <c r="I30" s="3">
        <v>518.69200000000001</v>
      </c>
      <c r="J30" s="3" t="s">
        <v>357</v>
      </c>
      <c r="K30" s="3" t="s">
        <v>358</v>
      </c>
      <c r="L30" s="3">
        <v>294.63499999999999</v>
      </c>
      <c r="M30" s="3">
        <v>-499.608</v>
      </c>
    </row>
    <row r="32" spans="3:13" x14ac:dyDescent="0.2">
      <c r="C32" s="3" t="s">
        <v>359</v>
      </c>
      <c r="D32" s="3">
        <v>277.27600000000001</v>
      </c>
      <c r="E32" s="3">
        <v>42.848999999999997</v>
      </c>
      <c r="F32" s="3">
        <v>194.24700000000001</v>
      </c>
      <c r="G32" s="3">
        <v>786.89300000000003</v>
      </c>
      <c r="H32" s="3">
        <v>-6.2859999999999996</v>
      </c>
      <c r="I32" s="3">
        <v>-53.234000000000002</v>
      </c>
      <c r="J32" s="3">
        <v>-102.581</v>
      </c>
      <c r="K32" s="3">
        <v>48.351999999999997</v>
      </c>
      <c r="L32" s="3" t="s">
        <v>360</v>
      </c>
      <c r="M32" s="3">
        <v>-81.236999999999995</v>
      </c>
    </row>
    <row r="33" spans="3:13" x14ac:dyDescent="0.2">
      <c r="C33" s="3" t="s">
        <v>361</v>
      </c>
      <c r="D33" s="3" t="s">
        <v>362</v>
      </c>
      <c r="E33" s="3">
        <v>588.29999999999995</v>
      </c>
      <c r="F33" s="3">
        <v>305.24599999999998</v>
      </c>
      <c r="G33" s="3">
        <v>-844.63400000000001</v>
      </c>
      <c r="H33" s="3">
        <v>-143.32</v>
      </c>
      <c r="I33" s="3">
        <v>465.45800000000003</v>
      </c>
      <c r="J33" s="3" t="s">
        <v>363</v>
      </c>
      <c r="K33" s="3" t="s">
        <v>364</v>
      </c>
      <c r="L33" s="3" t="s">
        <v>365</v>
      </c>
      <c r="M33" s="3">
        <v>-580.84500000000003</v>
      </c>
    </row>
    <row r="35" spans="3:13" x14ac:dyDescent="0.2">
      <c r="C35" s="3" t="s">
        <v>366</v>
      </c>
      <c r="D35" s="3">
        <v>-64.804000000000002</v>
      </c>
      <c r="E35" s="3">
        <v>164.446</v>
      </c>
      <c r="F35" s="3">
        <v>-306.63299999999998</v>
      </c>
      <c r="G35" s="3">
        <v>541.15599999999995</v>
      </c>
      <c r="H35" s="3">
        <v>47.773000000000003</v>
      </c>
      <c r="I35" s="3">
        <v>-83.263999999999996</v>
      </c>
      <c r="J35" s="3">
        <v>93.491</v>
      </c>
      <c r="K35" s="3">
        <v>-207.404</v>
      </c>
      <c r="L35" s="3">
        <v>-72.078000000000003</v>
      </c>
      <c r="M35" s="3">
        <v>-40.618000000000002</v>
      </c>
    </row>
    <row r="36" spans="3:13" x14ac:dyDescent="0.2">
      <c r="C36" s="3" t="s">
        <v>367</v>
      </c>
      <c r="D36" s="3" t="s">
        <v>368</v>
      </c>
      <c r="E36" s="3">
        <v>752.745</v>
      </c>
      <c r="F36" s="3">
        <v>-1.387</v>
      </c>
      <c r="G36" s="3">
        <v>-303.47699999999998</v>
      </c>
      <c r="H36" s="3">
        <v>-95.546000000000006</v>
      </c>
      <c r="I36" s="3">
        <v>382.19400000000002</v>
      </c>
      <c r="J36" s="3" t="s">
        <v>369</v>
      </c>
      <c r="K36" s="3" t="s">
        <v>370</v>
      </c>
      <c r="L36" s="3" t="s">
        <v>371</v>
      </c>
      <c r="M36" s="3">
        <v>-621.46299999999997</v>
      </c>
    </row>
    <row r="38" spans="3:13" x14ac:dyDescent="0.2">
      <c r="C38" s="3" t="s">
        <v>372</v>
      </c>
      <c r="D38" s="3">
        <v>-5.54</v>
      </c>
      <c r="E38" s="3">
        <v>1.51</v>
      </c>
      <c r="F38" s="3">
        <v>-2.7000000000000001E-3</v>
      </c>
      <c r="G38" s="3">
        <v>-0.56999999999999995</v>
      </c>
      <c r="H38" s="3">
        <v>-0.18</v>
      </c>
      <c r="I38" s="3">
        <v>0.72</v>
      </c>
      <c r="J38" s="3">
        <v>5.08</v>
      </c>
      <c r="K38" s="3">
        <v>4.22</v>
      </c>
      <c r="L38" s="3">
        <v>1.76</v>
      </c>
      <c r="M38" s="3">
        <v>-0.78</v>
      </c>
    </row>
    <row r="39" spans="3:13" x14ac:dyDescent="0.2">
      <c r="C39" s="3" t="s">
        <v>373</v>
      </c>
      <c r="D39" s="3">
        <v>-5.54</v>
      </c>
      <c r="E39" s="3">
        <v>1.51</v>
      </c>
      <c r="F39" s="3">
        <v>-2.7000000000000001E-3</v>
      </c>
      <c r="G39" s="3">
        <v>-0.56999999999999995</v>
      </c>
      <c r="H39" s="3">
        <v>-0.18</v>
      </c>
      <c r="I39" s="3">
        <v>0.72</v>
      </c>
      <c r="J39" s="3">
        <v>5.08</v>
      </c>
      <c r="K39" s="3">
        <v>4.21</v>
      </c>
      <c r="L39" s="3">
        <v>1.76</v>
      </c>
      <c r="M39" s="3">
        <v>-0.79</v>
      </c>
    </row>
    <row r="40" spans="3:13" x14ac:dyDescent="0.2">
      <c r="C40" s="3" t="s">
        <v>374</v>
      </c>
      <c r="D40" s="3">
        <v>498</v>
      </c>
      <c r="E40" s="3">
        <v>499</v>
      </c>
      <c r="F40" s="3">
        <v>516</v>
      </c>
      <c r="G40" s="3">
        <v>530</v>
      </c>
      <c r="H40" s="3">
        <v>533</v>
      </c>
      <c r="I40" s="3">
        <v>533</v>
      </c>
      <c r="J40" s="3">
        <v>735</v>
      </c>
      <c r="K40" s="3">
        <v>804</v>
      </c>
      <c r="L40" s="3">
        <v>799</v>
      </c>
      <c r="M40" s="3">
        <v>794</v>
      </c>
    </row>
    <row r="41" spans="3:13" x14ac:dyDescent="0.2">
      <c r="C41" s="3" t="s">
        <v>375</v>
      </c>
      <c r="D41" s="3">
        <v>498</v>
      </c>
      <c r="E41" s="3">
        <v>499</v>
      </c>
      <c r="F41" s="3">
        <v>516</v>
      </c>
      <c r="G41" s="3">
        <v>530</v>
      </c>
      <c r="H41" s="3">
        <v>535</v>
      </c>
      <c r="I41" s="3">
        <v>535</v>
      </c>
      <c r="J41" s="3">
        <v>737</v>
      </c>
      <c r="K41" s="3">
        <v>806</v>
      </c>
      <c r="L41" s="3">
        <v>801</v>
      </c>
      <c r="M41" s="3">
        <v>795</v>
      </c>
    </row>
    <row r="43" spans="3:13" x14ac:dyDescent="0.2">
      <c r="C43" s="3" t="s">
        <v>376</v>
      </c>
      <c r="D43" s="3" t="s">
        <v>377</v>
      </c>
      <c r="E43" s="3" t="s">
        <v>378</v>
      </c>
      <c r="F43" s="3" t="s">
        <v>379</v>
      </c>
      <c r="G43" s="3" t="s">
        <v>380</v>
      </c>
      <c r="H43" s="3" t="s">
        <v>381</v>
      </c>
      <c r="I43" s="3" t="s">
        <v>382</v>
      </c>
      <c r="J43" s="3" t="s">
        <v>383</v>
      </c>
      <c r="K43" s="3" t="s">
        <v>384</v>
      </c>
      <c r="L43" s="3" t="s">
        <v>385</v>
      </c>
      <c r="M43" s="3" t="s">
        <v>386</v>
      </c>
    </row>
    <row r="44" spans="3:13" x14ac:dyDescent="0.2">
      <c r="C44" s="3" t="s">
        <v>387</v>
      </c>
      <c r="D44" s="3" t="s">
        <v>388</v>
      </c>
      <c r="E44" s="3" t="s">
        <v>389</v>
      </c>
      <c r="F44" s="3" t="s">
        <v>390</v>
      </c>
      <c r="G44" s="3" t="s">
        <v>391</v>
      </c>
      <c r="H44" s="3" t="s">
        <v>392</v>
      </c>
      <c r="I44" s="3" t="s">
        <v>393</v>
      </c>
      <c r="J44" s="3" t="s">
        <v>394</v>
      </c>
      <c r="K44" s="3" t="s">
        <v>395</v>
      </c>
      <c r="L44" s="3" t="s">
        <v>396</v>
      </c>
      <c r="M44" s="3" t="s">
        <v>397</v>
      </c>
    </row>
    <row r="46" spans="3:13" x14ac:dyDescent="0.2">
      <c r="C46" s="3" t="s">
        <v>398</v>
      </c>
      <c r="D46" s="3" t="s">
        <v>257</v>
      </c>
      <c r="E46" s="3" t="s">
        <v>258</v>
      </c>
      <c r="F46" s="3" t="s">
        <v>259</v>
      </c>
      <c r="G46" s="3" t="s">
        <v>260</v>
      </c>
      <c r="H46" s="3" t="s">
        <v>261</v>
      </c>
      <c r="I46" s="3" t="s">
        <v>262</v>
      </c>
      <c r="J46" s="3" t="s">
        <v>263</v>
      </c>
      <c r="K46" s="3" t="s">
        <v>264</v>
      </c>
      <c r="L46" s="3" t="s">
        <v>265</v>
      </c>
      <c r="M46" s="3" t="s">
        <v>266</v>
      </c>
    </row>
    <row r="47" spans="3:13" x14ac:dyDescent="0.2">
      <c r="C47" s="3" t="s">
        <v>399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400</v>
      </c>
      <c r="D48" s="3" t="s">
        <v>388</v>
      </c>
      <c r="E48" s="3" t="s">
        <v>389</v>
      </c>
      <c r="F48" s="3" t="s">
        <v>390</v>
      </c>
      <c r="G48" s="3" t="s">
        <v>391</v>
      </c>
      <c r="H48" s="3" t="s">
        <v>392</v>
      </c>
      <c r="I48" s="3" t="s">
        <v>393</v>
      </c>
      <c r="J48" s="3" t="s">
        <v>394</v>
      </c>
      <c r="K48" s="3" t="s">
        <v>395</v>
      </c>
      <c r="L48" s="3" t="s">
        <v>396</v>
      </c>
      <c r="M48" s="3" t="s">
        <v>397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F69-68E3-4C39-9C6C-8D295C949B33}">
  <dimension ref="C1:M41"/>
  <sheetViews>
    <sheetView workbookViewId="0">
      <selection activeCell="O22" sqref="O2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401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361</v>
      </c>
      <c r="D12" s="3" t="s">
        <v>362</v>
      </c>
      <c r="E12" s="3">
        <v>588.29999999999995</v>
      </c>
      <c r="F12" s="3">
        <v>305.24599999999998</v>
      </c>
      <c r="G12" s="3">
        <v>-844.63400000000001</v>
      </c>
      <c r="H12" s="3">
        <v>-143.32</v>
      </c>
      <c r="I12" s="3">
        <v>465.45800000000003</v>
      </c>
      <c r="J12" s="3" t="s">
        <v>363</v>
      </c>
      <c r="K12" s="3" t="s">
        <v>364</v>
      </c>
      <c r="L12" s="3" t="s">
        <v>365</v>
      </c>
      <c r="M12" s="3">
        <v>-580.84500000000003</v>
      </c>
    </row>
    <row r="13" spans="3:13" x14ac:dyDescent="0.2">
      <c r="C13" s="3" t="s">
        <v>402</v>
      </c>
      <c r="D13" s="3" t="s">
        <v>403</v>
      </c>
      <c r="E13" s="3" t="s">
        <v>404</v>
      </c>
      <c r="F13" s="3" t="s">
        <v>405</v>
      </c>
      <c r="G13" s="3" t="s">
        <v>406</v>
      </c>
      <c r="H13" s="3" t="s">
        <v>407</v>
      </c>
      <c r="I13" s="3" t="s">
        <v>408</v>
      </c>
      <c r="J13" s="3" t="s">
        <v>409</v>
      </c>
      <c r="K13" s="3" t="s">
        <v>410</v>
      </c>
      <c r="L13" s="3" t="s">
        <v>411</v>
      </c>
      <c r="M13" s="3" t="s">
        <v>412</v>
      </c>
    </row>
    <row r="14" spans="3:13" x14ac:dyDescent="0.2">
      <c r="C14" s="3" t="s">
        <v>413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414</v>
      </c>
      <c r="D15" s="3">
        <v>54.18</v>
      </c>
      <c r="E15" s="3">
        <v>59.061999999999998</v>
      </c>
      <c r="F15" s="3">
        <v>106.836</v>
      </c>
      <c r="G15" s="3">
        <v>93.997</v>
      </c>
      <c r="H15" s="3">
        <v>88.003</v>
      </c>
      <c r="I15" s="3">
        <v>103.738</v>
      </c>
      <c r="J15" s="3">
        <v>157.11699999999999</v>
      </c>
      <c r="K15" s="3">
        <v>91.614000000000004</v>
      </c>
      <c r="L15" s="3">
        <v>91.046000000000006</v>
      </c>
      <c r="M15" s="3">
        <v>98.837999999999994</v>
      </c>
    </row>
    <row r="16" spans="3:13" x14ac:dyDescent="0.2">
      <c r="C16" s="3" t="s">
        <v>415</v>
      </c>
      <c r="D16" s="3">
        <v>260.27800000000002</v>
      </c>
      <c r="E16" s="3">
        <v>-38.216000000000001</v>
      </c>
      <c r="F16" s="3">
        <v>134.58600000000001</v>
      </c>
      <c r="G16" s="3">
        <v>-132.93899999999999</v>
      </c>
      <c r="H16" s="3">
        <v>44.002000000000002</v>
      </c>
      <c r="I16" s="3">
        <v>-148.78299999999999</v>
      </c>
      <c r="J16" s="3">
        <v>-250.60900000000001</v>
      </c>
      <c r="K16" s="3">
        <v>36.9</v>
      </c>
      <c r="L16" s="3">
        <v>179.56299999999999</v>
      </c>
      <c r="M16" s="3">
        <v>6.77</v>
      </c>
    </row>
    <row r="17" spans="3:13" x14ac:dyDescent="0.2">
      <c r="C17" s="3" t="s">
        <v>416</v>
      </c>
      <c r="D17" s="3">
        <v>-802.08199999999999</v>
      </c>
      <c r="E17" s="3">
        <v>-459.75400000000002</v>
      </c>
      <c r="F17" s="3">
        <v>-398.20699999999999</v>
      </c>
      <c r="G17" s="3">
        <v>-441.78800000000001</v>
      </c>
      <c r="H17" s="3">
        <v>-256.46699999999998</v>
      </c>
      <c r="I17" s="3">
        <v>-341.245</v>
      </c>
      <c r="J17" s="3">
        <v>-171.40100000000001</v>
      </c>
      <c r="K17" s="3">
        <v>-176.86600000000001</v>
      </c>
      <c r="L17" s="3">
        <v>-171.976</v>
      </c>
      <c r="M17" s="3">
        <v>-217.98599999999999</v>
      </c>
    </row>
    <row r="18" spans="3:13" x14ac:dyDescent="0.2">
      <c r="C18" s="3" t="s">
        <v>417</v>
      </c>
      <c r="D18" s="3">
        <v>-101.98699999999999</v>
      </c>
      <c r="E18" s="3">
        <v>-230.45599999999999</v>
      </c>
      <c r="F18" s="3">
        <v>-16.649999999999999</v>
      </c>
      <c r="G18" s="3">
        <v>-183.96600000000001</v>
      </c>
      <c r="H18" s="3">
        <v>-341.95600000000002</v>
      </c>
      <c r="I18" s="3">
        <v>-424.50900000000001</v>
      </c>
      <c r="J18" s="3">
        <v>-227.23599999999999</v>
      </c>
      <c r="K18" s="3">
        <v>97.975999999999999</v>
      </c>
      <c r="L18" s="3">
        <v>-276.93200000000002</v>
      </c>
      <c r="M18" s="3">
        <v>-601.154</v>
      </c>
    </row>
    <row r="19" spans="3:13" x14ac:dyDescent="0.2">
      <c r="C19" s="3" t="s">
        <v>418</v>
      </c>
      <c r="D19" s="3" t="s">
        <v>419</v>
      </c>
      <c r="E19" s="3">
        <v>533.87</v>
      </c>
      <c r="F19" s="3" t="s">
        <v>420</v>
      </c>
      <c r="G19" s="3" t="s">
        <v>421</v>
      </c>
      <c r="H19" s="3" t="s">
        <v>422</v>
      </c>
      <c r="I19" s="3">
        <v>683.85500000000002</v>
      </c>
      <c r="J19" s="3" t="s">
        <v>423</v>
      </c>
      <c r="K19" s="3">
        <v>-542.05100000000004</v>
      </c>
      <c r="L19" s="3" t="s">
        <v>424</v>
      </c>
      <c r="M19" s="3" t="s">
        <v>425</v>
      </c>
    </row>
    <row r="20" spans="3:13" x14ac:dyDescent="0.2">
      <c r="C20" s="3" t="s">
        <v>426</v>
      </c>
      <c r="D20" s="3" t="s">
        <v>427</v>
      </c>
      <c r="E20" s="3" t="s">
        <v>428</v>
      </c>
      <c r="F20" s="3" t="s">
        <v>429</v>
      </c>
      <c r="G20" s="3" t="s">
        <v>430</v>
      </c>
      <c r="H20" s="3" t="s">
        <v>431</v>
      </c>
      <c r="I20" s="3" t="s">
        <v>432</v>
      </c>
      <c r="J20" s="3" t="s">
        <v>433</v>
      </c>
      <c r="K20" s="3" t="s">
        <v>434</v>
      </c>
      <c r="L20" s="3" t="s">
        <v>435</v>
      </c>
      <c r="M20" s="3" t="s">
        <v>436</v>
      </c>
    </row>
    <row r="22" spans="3:13" x14ac:dyDescent="0.2">
      <c r="C22" s="3" t="s">
        <v>437</v>
      </c>
      <c r="D22" s="3" t="s">
        <v>438</v>
      </c>
      <c r="E22" s="3" t="s">
        <v>439</v>
      </c>
      <c r="F22" s="3" t="s">
        <v>440</v>
      </c>
      <c r="G22" s="3" t="s">
        <v>441</v>
      </c>
      <c r="H22" s="3" t="s">
        <v>442</v>
      </c>
      <c r="I22" s="3" t="s">
        <v>443</v>
      </c>
      <c r="J22" s="3" t="s">
        <v>444</v>
      </c>
      <c r="K22" s="3" t="s">
        <v>445</v>
      </c>
      <c r="L22" s="3" t="s">
        <v>446</v>
      </c>
      <c r="M22" s="3" t="s">
        <v>447</v>
      </c>
    </row>
    <row r="23" spans="3:13" x14ac:dyDescent="0.2">
      <c r="C23" s="3" t="s">
        <v>448</v>
      </c>
      <c r="D23" s="3">
        <v>-13.811</v>
      </c>
      <c r="E23" s="3">
        <v>-32.426000000000002</v>
      </c>
      <c r="F23" s="3" t="s">
        <v>449</v>
      </c>
      <c r="G23" s="3" t="s">
        <v>3</v>
      </c>
      <c r="H23" s="3" t="s">
        <v>3</v>
      </c>
      <c r="I23" s="3">
        <v>-191.09700000000001</v>
      </c>
      <c r="J23" s="3">
        <v>164.90799999999999</v>
      </c>
      <c r="K23" s="3" t="s">
        <v>3</v>
      </c>
      <c r="L23" s="3">
        <v>-414.76600000000002</v>
      </c>
      <c r="M23" s="3">
        <v>-20.309000000000001</v>
      </c>
    </row>
    <row r="24" spans="3:13" x14ac:dyDescent="0.2">
      <c r="C24" s="3" t="s">
        <v>450</v>
      </c>
      <c r="D24" s="3">
        <v>637.41600000000005</v>
      </c>
      <c r="E24" s="3">
        <v>649.67700000000002</v>
      </c>
      <c r="F24" s="3">
        <v>129.036</v>
      </c>
      <c r="G24" s="3" t="s">
        <v>451</v>
      </c>
      <c r="H24" s="3">
        <v>-100.575</v>
      </c>
      <c r="I24" s="3">
        <v>-6.8250000000000002</v>
      </c>
      <c r="J24" s="3">
        <v>142.834</v>
      </c>
      <c r="K24" s="3" t="s">
        <v>452</v>
      </c>
      <c r="L24" s="3">
        <v>142.892</v>
      </c>
      <c r="M24" s="3" t="s">
        <v>453</v>
      </c>
    </row>
    <row r="25" spans="3:13" x14ac:dyDescent="0.2">
      <c r="C25" s="3" t="s">
        <v>454</v>
      </c>
      <c r="D25" s="3" t="s">
        <v>455</v>
      </c>
      <c r="E25" s="3">
        <v>-587.14099999999996</v>
      </c>
      <c r="F25" s="3" t="s">
        <v>456</v>
      </c>
      <c r="G25" s="3">
        <v>-99.369</v>
      </c>
      <c r="H25" s="3" t="s">
        <v>457</v>
      </c>
      <c r="I25" s="3" t="s">
        <v>458</v>
      </c>
      <c r="J25" s="3" t="s">
        <v>459</v>
      </c>
      <c r="K25" s="3">
        <v>115.79</v>
      </c>
      <c r="L25" s="3" t="s">
        <v>460</v>
      </c>
      <c r="M25" s="3" t="s">
        <v>461</v>
      </c>
    </row>
    <row r="27" spans="3:13" x14ac:dyDescent="0.2">
      <c r="C27" s="3" t="s">
        <v>462</v>
      </c>
      <c r="D27" s="3">
        <v>-648.04</v>
      </c>
      <c r="E27" s="3">
        <v>-132.02000000000001</v>
      </c>
      <c r="F27" s="3">
        <v>-72.149000000000001</v>
      </c>
      <c r="G27" s="3">
        <v>-89.968999999999994</v>
      </c>
      <c r="H27" s="3">
        <v>-168.46299999999999</v>
      </c>
      <c r="I27" s="3">
        <v>-410.85899999999998</v>
      </c>
      <c r="J27" s="3" t="s">
        <v>463</v>
      </c>
      <c r="K27" s="3" t="s">
        <v>464</v>
      </c>
      <c r="L27" s="3" t="s">
        <v>465</v>
      </c>
      <c r="M27" s="3" t="s">
        <v>466</v>
      </c>
    </row>
    <row r="28" spans="3:13" x14ac:dyDescent="0.2">
      <c r="C28" s="3" t="s">
        <v>467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>
        <v>-1.143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468</v>
      </c>
      <c r="D29" s="3" t="s">
        <v>469</v>
      </c>
      <c r="E29" s="3">
        <v>693.68399999999997</v>
      </c>
      <c r="F29" s="3" t="s">
        <v>3</v>
      </c>
      <c r="G29" s="3" t="s">
        <v>3</v>
      </c>
      <c r="H29" s="3" t="s">
        <v>3</v>
      </c>
      <c r="I29" s="3" t="s">
        <v>3</v>
      </c>
      <c r="J29" s="3">
        <v>895.95799999999997</v>
      </c>
      <c r="K29" s="3" t="s">
        <v>470</v>
      </c>
      <c r="L29" s="3" t="s">
        <v>471</v>
      </c>
      <c r="M29" s="3" t="s">
        <v>3</v>
      </c>
    </row>
    <row r="30" spans="3:13" x14ac:dyDescent="0.2">
      <c r="C30" s="3" t="s">
        <v>472</v>
      </c>
      <c r="D30" s="3" t="s">
        <v>473</v>
      </c>
      <c r="E30" s="3">
        <v>-794.43600000000004</v>
      </c>
      <c r="F30" s="3">
        <v>-317.733</v>
      </c>
      <c r="G30" s="3" t="s">
        <v>474</v>
      </c>
      <c r="H30" s="3">
        <v>-482.76100000000002</v>
      </c>
      <c r="I30" s="3">
        <v>-5.46</v>
      </c>
      <c r="J30" s="3" t="s">
        <v>475</v>
      </c>
      <c r="K30" s="3" t="s">
        <v>476</v>
      </c>
      <c r="L30" s="3" t="s">
        <v>477</v>
      </c>
      <c r="M30" s="3">
        <v>-209.86199999999999</v>
      </c>
    </row>
    <row r="31" spans="3:13" x14ac:dyDescent="0.2">
      <c r="C31" s="3" t="s">
        <v>478</v>
      </c>
      <c r="D31" s="3" t="s">
        <v>3</v>
      </c>
      <c r="E31" s="3" t="s">
        <v>3</v>
      </c>
      <c r="F31" s="3" t="s">
        <v>3</v>
      </c>
      <c r="G31" s="3">
        <v>-6.7140000000000004</v>
      </c>
      <c r="H31" s="3">
        <v>-17.600999999999999</v>
      </c>
      <c r="I31" s="3">
        <v>-188.36699999999999</v>
      </c>
      <c r="J31" s="3">
        <v>-686.90099999999995</v>
      </c>
      <c r="K31" s="3">
        <v>-724.00699999999995</v>
      </c>
      <c r="L31" s="3">
        <v>-704.34299999999996</v>
      </c>
      <c r="M31" s="3">
        <v>-52.804000000000002</v>
      </c>
    </row>
    <row r="32" spans="3:13" x14ac:dyDescent="0.2">
      <c r="C32" s="3" t="s">
        <v>479</v>
      </c>
      <c r="D32" s="3">
        <v>10.624000000000001</v>
      </c>
      <c r="E32" s="3">
        <v>157.49799999999999</v>
      </c>
      <c r="F32" s="3">
        <v>808.90099999999995</v>
      </c>
      <c r="G32" s="3">
        <v>-581.44100000000003</v>
      </c>
      <c r="H32" s="3">
        <v>-170.97800000000001</v>
      </c>
      <c r="I32" s="3">
        <v>-16.38</v>
      </c>
      <c r="J32" s="3">
        <v>-153.22200000000001</v>
      </c>
      <c r="K32" s="3">
        <v>-45.807000000000002</v>
      </c>
      <c r="L32" s="3">
        <v>-228.88</v>
      </c>
      <c r="M32" s="3">
        <v>-563.24300000000005</v>
      </c>
    </row>
    <row r="33" spans="3:13" x14ac:dyDescent="0.2">
      <c r="C33" s="3" t="s">
        <v>480</v>
      </c>
      <c r="D33" s="3">
        <v>-225.22</v>
      </c>
      <c r="E33" s="3">
        <v>-75.275000000000006</v>
      </c>
      <c r="F33" s="3">
        <v>419.01900000000001</v>
      </c>
      <c r="G33" s="3" t="s">
        <v>481</v>
      </c>
      <c r="H33" s="3">
        <v>-839.803</v>
      </c>
      <c r="I33" s="3">
        <v>-621.06600000000003</v>
      </c>
      <c r="J33" s="3" t="s">
        <v>482</v>
      </c>
      <c r="K33" s="3" t="s">
        <v>483</v>
      </c>
      <c r="L33" s="3" t="s">
        <v>484</v>
      </c>
      <c r="M33" s="3" t="s">
        <v>485</v>
      </c>
    </row>
    <row r="35" spans="3:13" x14ac:dyDescent="0.2">
      <c r="C35" s="3" t="s">
        <v>486</v>
      </c>
      <c r="D35" s="3" t="s">
        <v>487</v>
      </c>
      <c r="E35" s="3" t="s">
        <v>26</v>
      </c>
      <c r="F35" s="3" t="s">
        <v>488</v>
      </c>
      <c r="G35" s="3" t="s">
        <v>489</v>
      </c>
      <c r="H35" s="3" t="s">
        <v>490</v>
      </c>
      <c r="I35" s="3" t="s">
        <v>491</v>
      </c>
      <c r="J35" s="3" t="s">
        <v>492</v>
      </c>
      <c r="K35" s="3" t="s">
        <v>493</v>
      </c>
      <c r="L35" s="3" t="s">
        <v>494</v>
      </c>
      <c r="M35" s="3" t="s">
        <v>495</v>
      </c>
    </row>
    <row r="36" spans="3:13" x14ac:dyDescent="0.2">
      <c r="C36" s="3" t="s">
        <v>496</v>
      </c>
      <c r="D36" s="3">
        <v>-25.497</v>
      </c>
      <c r="E36" s="3">
        <v>-19.687000000000001</v>
      </c>
      <c r="F36" s="3">
        <v>-33.299999999999997</v>
      </c>
      <c r="G36" s="3">
        <v>2.6859999999999999</v>
      </c>
      <c r="H36" s="3">
        <v>7.5430000000000001</v>
      </c>
      <c r="I36" s="3">
        <v>-5.46</v>
      </c>
      <c r="J36" s="3">
        <v>-3.895</v>
      </c>
      <c r="K36" s="3">
        <v>7.6349999999999998</v>
      </c>
      <c r="L36" s="3">
        <v>-10.116</v>
      </c>
      <c r="M36" s="3">
        <v>-40.618000000000002</v>
      </c>
    </row>
    <row r="37" spans="3:13" x14ac:dyDescent="0.2">
      <c r="C37" s="3" t="s">
        <v>497</v>
      </c>
      <c r="D37" s="3">
        <v>121.54</v>
      </c>
      <c r="E37" s="3">
        <v>951.37199999999996</v>
      </c>
      <c r="F37" s="3">
        <v>762.94799999999998</v>
      </c>
      <c r="G37" s="3">
        <v>419.73700000000002</v>
      </c>
      <c r="H37" s="3">
        <v>402.94400000000002</v>
      </c>
      <c r="I37" s="3">
        <v>621.66300000000001</v>
      </c>
      <c r="J37" s="3" t="s">
        <v>498</v>
      </c>
      <c r="K37" s="3" t="s">
        <v>499</v>
      </c>
      <c r="L37" s="3">
        <v>-736.26099999999997</v>
      </c>
      <c r="M37" s="3" t="s">
        <v>500</v>
      </c>
    </row>
    <row r="38" spans="3:13" x14ac:dyDescent="0.2">
      <c r="C38" s="3" t="s">
        <v>501</v>
      </c>
      <c r="D38" s="3" t="s">
        <v>26</v>
      </c>
      <c r="E38" s="3" t="s">
        <v>488</v>
      </c>
      <c r="F38" s="3" t="s">
        <v>489</v>
      </c>
      <c r="G38" s="3" t="s">
        <v>490</v>
      </c>
      <c r="H38" s="3" t="s">
        <v>491</v>
      </c>
      <c r="I38" s="3" t="s">
        <v>492</v>
      </c>
      <c r="J38" s="3" t="s">
        <v>493</v>
      </c>
      <c r="K38" s="3" t="s">
        <v>494</v>
      </c>
      <c r="L38" s="3" t="s">
        <v>495</v>
      </c>
      <c r="M38" s="3" t="s">
        <v>502</v>
      </c>
    </row>
    <row r="40" spans="3:13" x14ac:dyDescent="0.2">
      <c r="C40" s="3" t="s">
        <v>503</v>
      </c>
      <c r="D40" s="3">
        <v>-379.26299999999998</v>
      </c>
      <c r="E40" s="3">
        <v>460.91199999999998</v>
      </c>
      <c r="F40" s="3" t="s">
        <v>504</v>
      </c>
      <c r="G40" s="3" t="s">
        <v>505</v>
      </c>
      <c r="H40" s="3" t="s">
        <v>506</v>
      </c>
      <c r="I40" s="3" t="s">
        <v>507</v>
      </c>
      <c r="J40" s="3" t="s">
        <v>508</v>
      </c>
      <c r="K40" s="3" t="s">
        <v>509</v>
      </c>
      <c r="L40" s="3" t="s">
        <v>510</v>
      </c>
      <c r="M40" s="3" t="s">
        <v>511</v>
      </c>
    </row>
    <row r="41" spans="3:13" x14ac:dyDescent="0.2">
      <c r="C41" s="3" t="s">
        <v>512</v>
      </c>
      <c r="D41" s="3">
        <v>262.40300000000002</v>
      </c>
      <c r="E41" s="3">
        <v>310.363</v>
      </c>
      <c r="F41" s="3">
        <v>424.56900000000002</v>
      </c>
      <c r="G41" s="3">
        <v>370.61799999999999</v>
      </c>
      <c r="H41" s="3">
        <v>546.87800000000004</v>
      </c>
      <c r="I41" s="3">
        <v>256.61599999999999</v>
      </c>
      <c r="J41" s="3">
        <v>354.488</v>
      </c>
      <c r="K41" s="3">
        <v>332.10199999999998</v>
      </c>
      <c r="L41" s="3">
        <v>289.577</v>
      </c>
      <c r="M41" s="3">
        <v>232.87899999999999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C1CC-12B3-4F05-9269-60C4B1E49259}">
  <dimension ref="C1:M32"/>
  <sheetViews>
    <sheetView workbookViewId="0">
      <selection activeCell="O15" sqref="O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513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514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>
        <v>56.44</v>
      </c>
      <c r="K12" s="3">
        <v>76.180000000000007</v>
      </c>
      <c r="L12" s="3">
        <v>78.44</v>
      </c>
      <c r="M12" s="3">
        <v>63.83</v>
      </c>
    </row>
    <row r="13" spans="3:13" ht="12.75" x14ac:dyDescent="0.2">
      <c r="C13" s="3" t="s">
        <v>515</v>
      </c>
      <c r="D13" s="3" t="s">
        <v>516</v>
      </c>
      <c r="E13" s="3" t="s">
        <v>517</v>
      </c>
      <c r="F13" s="3" t="s">
        <v>518</v>
      </c>
      <c r="G13" s="3" t="s">
        <v>519</v>
      </c>
      <c r="H13" s="3" t="s">
        <v>520</v>
      </c>
      <c r="I13" s="3" t="s">
        <v>521</v>
      </c>
      <c r="J13" s="3" t="s">
        <v>522</v>
      </c>
      <c r="K13" s="3" t="s">
        <v>523</v>
      </c>
      <c r="L13" s="3" t="s">
        <v>524</v>
      </c>
      <c r="M13" s="3" t="s">
        <v>525</v>
      </c>
    </row>
    <row r="14" spans="3:13" ht="12.75" x14ac:dyDescent="0.2"/>
    <row r="15" spans="3:13" ht="12.75" x14ac:dyDescent="0.2">
      <c r="C15" s="3" t="s">
        <v>526</v>
      </c>
      <c r="D15" s="3" t="s">
        <v>527</v>
      </c>
      <c r="E15" s="3" t="s">
        <v>528</v>
      </c>
      <c r="F15" s="3" t="s">
        <v>529</v>
      </c>
      <c r="G15" s="3" t="s">
        <v>530</v>
      </c>
      <c r="H15" s="3" t="s">
        <v>531</v>
      </c>
      <c r="I15" s="3" t="s">
        <v>532</v>
      </c>
      <c r="J15" s="3" t="s">
        <v>533</v>
      </c>
      <c r="K15" s="3" t="s">
        <v>534</v>
      </c>
      <c r="L15" s="3" t="s">
        <v>535</v>
      </c>
      <c r="M15" s="3" t="s">
        <v>536</v>
      </c>
    </row>
    <row r="16" spans="3:13" ht="12.75" x14ac:dyDescent="0.2">
      <c r="C16" s="3" t="s">
        <v>537</v>
      </c>
      <c r="D16" s="3" t="s">
        <v>538</v>
      </c>
      <c r="E16" s="3" t="s">
        <v>539</v>
      </c>
      <c r="F16" s="3" t="s">
        <v>540</v>
      </c>
      <c r="G16" s="3" t="s">
        <v>541</v>
      </c>
      <c r="H16" s="3" t="s">
        <v>542</v>
      </c>
      <c r="I16" s="3" t="s">
        <v>543</v>
      </c>
      <c r="J16" s="3" t="s">
        <v>544</v>
      </c>
      <c r="K16" s="3" t="s">
        <v>545</v>
      </c>
      <c r="L16" s="3" t="s">
        <v>546</v>
      </c>
      <c r="M16" s="3" t="s">
        <v>547</v>
      </c>
    </row>
    <row r="17" spans="3:13" ht="12.75" x14ac:dyDescent="0.2">
      <c r="C17" s="3" t="s">
        <v>548</v>
      </c>
      <c r="D17" s="3" t="s">
        <v>549</v>
      </c>
      <c r="E17" s="3" t="s">
        <v>550</v>
      </c>
      <c r="F17" s="3" t="s">
        <v>551</v>
      </c>
      <c r="G17" s="3" t="s">
        <v>552</v>
      </c>
      <c r="H17" s="3" t="s">
        <v>553</v>
      </c>
      <c r="I17" s="3" t="s">
        <v>554</v>
      </c>
      <c r="J17" s="3" t="s">
        <v>555</v>
      </c>
      <c r="K17" s="3" t="s">
        <v>556</v>
      </c>
      <c r="L17" s="3" t="s">
        <v>557</v>
      </c>
      <c r="M17" s="3" t="s">
        <v>558</v>
      </c>
    </row>
    <row r="18" spans="3:13" ht="12.75" x14ac:dyDescent="0.2">
      <c r="C18" s="3" t="s">
        <v>559</v>
      </c>
      <c r="D18" s="3" t="s">
        <v>560</v>
      </c>
      <c r="E18" s="3" t="s">
        <v>561</v>
      </c>
      <c r="F18" s="3" t="s">
        <v>558</v>
      </c>
      <c r="G18" s="3" t="s">
        <v>562</v>
      </c>
      <c r="H18" s="3" t="s">
        <v>563</v>
      </c>
      <c r="I18" s="3" t="s">
        <v>564</v>
      </c>
      <c r="J18" s="3" t="s">
        <v>565</v>
      </c>
      <c r="K18" s="3" t="s">
        <v>566</v>
      </c>
      <c r="L18" s="3" t="s">
        <v>567</v>
      </c>
      <c r="M18" s="3" t="s">
        <v>568</v>
      </c>
    </row>
    <row r="19" spans="3:13" ht="12.75" x14ac:dyDescent="0.2">
      <c r="C19" s="3" t="s">
        <v>569</v>
      </c>
      <c r="D19" s="3" t="s">
        <v>570</v>
      </c>
      <c r="E19" s="3" t="s">
        <v>571</v>
      </c>
      <c r="F19" s="3" t="s">
        <v>572</v>
      </c>
      <c r="G19" s="3" t="s">
        <v>573</v>
      </c>
      <c r="H19" s="3" t="s">
        <v>574</v>
      </c>
      <c r="I19" s="3" t="s">
        <v>575</v>
      </c>
      <c r="J19" s="3" t="s">
        <v>576</v>
      </c>
      <c r="K19" s="3" t="s">
        <v>577</v>
      </c>
      <c r="L19" s="3" t="s">
        <v>578</v>
      </c>
      <c r="M19" s="3" t="s">
        <v>573</v>
      </c>
    </row>
    <row r="20" spans="3:13" ht="12.75" x14ac:dyDescent="0.2">
      <c r="C20" s="3" t="s">
        <v>579</v>
      </c>
      <c r="D20" s="3" t="s">
        <v>580</v>
      </c>
      <c r="E20" s="3" t="s">
        <v>581</v>
      </c>
      <c r="F20" s="3" t="s">
        <v>582</v>
      </c>
      <c r="G20" s="3" t="s">
        <v>583</v>
      </c>
      <c r="H20" s="3" t="s">
        <v>584</v>
      </c>
      <c r="I20" s="3" t="s">
        <v>585</v>
      </c>
      <c r="J20" s="3" t="s">
        <v>586</v>
      </c>
      <c r="K20" s="3" t="s">
        <v>587</v>
      </c>
      <c r="L20" s="3" t="s">
        <v>588</v>
      </c>
      <c r="M20" s="3" t="s">
        <v>589</v>
      </c>
    </row>
    <row r="21" spans="3:13" ht="12.75" x14ac:dyDescent="0.2">
      <c r="C21" s="3" t="s">
        <v>590</v>
      </c>
      <c r="D21" s="3" t="s">
        <v>591</v>
      </c>
      <c r="E21" s="3" t="s">
        <v>591</v>
      </c>
      <c r="F21" s="3" t="s">
        <v>592</v>
      </c>
      <c r="G21" s="3" t="s">
        <v>593</v>
      </c>
      <c r="H21" s="3" t="s">
        <v>594</v>
      </c>
      <c r="I21" s="3" t="s">
        <v>595</v>
      </c>
      <c r="J21" s="3" t="s">
        <v>594</v>
      </c>
      <c r="K21" s="3" t="s">
        <v>596</v>
      </c>
      <c r="L21" s="3" t="s">
        <v>596</v>
      </c>
      <c r="M21" s="3" t="s">
        <v>597</v>
      </c>
    </row>
    <row r="22" spans="3:13" ht="12.75" x14ac:dyDescent="0.2">
      <c r="C22" s="3" t="s">
        <v>598</v>
      </c>
      <c r="D22" s="3" t="s">
        <v>599</v>
      </c>
      <c r="E22" s="3" t="s">
        <v>600</v>
      </c>
      <c r="F22" s="3" t="s">
        <v>601</v>
      </c>
      <c r="G22" s="3" t="s">
        <v>602</v>
      </c>
      <c r="H22" s="3" t="s">
        <v>603</v>
      </c>
      <c r="I22" s="3" t="s">
        <v>604</v>
      </c>
      <c r="J22" s="3" t="s">
        <v>605</v>
      </c>
      <c r="K22" s="3" t="s">
        <v>605</v>
      </c>
      <c r="L22" s="3" t="s">
        <v>606</v>
      </c>
      <c r="M22" s="3" t="s">
        <v>607</v>
      </c>
    </row>
    <row r="23" spans="3:13" ht="12.75" x14ac:dyDescent="0.2"/>
    <row r="24" spans="3:13" ht="12.75" x14ac:dyDescent="0.2">
      <c r="C24" s="3" t="s">
        <v>608</v>
      </c>
      <c r="D24" s="3" t="s">
        <v>609</v>
      </c>
      <c r="E24" s="3" t="s">
        <v>610</v>
      </c>
      <c r="F24" s="3" t="s">
        <v>611</v>
      </c>
      <c r="G24" s="3" t="s">
        <v>612</v>
      </c>
      <c r="H24" s="3" t="s">
        <v>613</v>
      </c>
      <c r="I24" s="3" t="s">
        <v>614</v>
      </c>
      <c r="J24" s="3" t="s">
        <v>615</v>
      </c>
      <c r="K24" s="3" t="s">
        <v>616</v>
      </c>
      <c r="L24" s="3" t="s">
        <v>617</v>
      </c>
      <c r="M24" s="3" t="s">
        <v>618</v>
      </c>
    </row>
    <row r="25" spans="3:13" ht="12.75" x14ac:dyDescent="0.2">
      <c r="C25" s="3" t="s">
        <v>619</v>
      </c>
      <c r="D25" s="3" t="s">
        <v>620</v>
      </c>
      <c r="E25" s="3" t="s">
        <v>591</v>
      </c>
      <c r="F25" s="3" t="s">
        <v>592</v>
      </c>
      <c r="G25" s="3" t="s">
        <v>597</v>
      </c>
      <c r="H25" s="3" t="s">
        <v>621</v>
      </c>
      <c r="I25" s="3" t="s">
        <v>596</v>
      </c>
      <c r="J25" s="3" t="s">
        <v>596</v>
      </c>
      <c r="K25" s="3" t="s">
        <v>599</v>
      </c>
      <c r="L25" s="3" t="s">
        <v>600</v>
      </c>
      <c r="M25" s="3" t="s">
        <v>622</v>
      </c>
    </row>
    <row r="26" spans="3:13" ht="12.75" x14ac:dyDescent="0.2">
      <c r="C26" s="3" t="s">
        <v>623</v>
      </c>
      <c r="D26" s="3" t="s">
        <v>624</v>
      </c>
      <c r="E26" s="3" t="s">
        <v>554</v>
      </c>
      <c r="F26" s="3" t="s">
        <v>606</v>
      </c>
      <c r="G26" s="3" t="s">
        <v>625</v>
      </c>
      <c r="H26" s="3" t="s">
        <v>626</v>
      </c>
      <c r="I26" s="3" t="s">
        <v>627</v>
      </c>
      <c r="J26" s="3" t="s">
        <v>628</v>
      </c>
      <c r="K26" s="3" t="s">
        <v>572</v>
      </c>
      <c r="L26" s="3" t="s">
        <v>578</v>
      </c>
      <c r="M26" s="3" t="s">
        <v>577</v>
      </c>
    </row>
    <row r="27" spans="3:13" ht="12.75" x14ac:dyDescent="0.2">
      <c r="C27" s="3" t="s">
        <v>629</v>
      </c>
      <c r="D27" s="3" t="s">
        <v>595</v>
      </c>
      <c r="E27" s="3" t="s">
        <v>595</v>
      </c>
      <c r="F27" s="3" t="s">
        <v>594</v>
      </c>
      <c r="G27" s="3" t="s">
        <v>604</v>
      </c>
      <c r="H27" s="3" t="s">
        <v>604</v>
      </c>
      <c r="I27" s="3" t="s">
        <v>630</v>
      </c>
      <c r="J27" s="3" t="s">
        <v>631</v>
      </c>
      <c r="K27" s="3" t="s">
        <v>605</v>
      </c>
      <c r="L27" s="3" t="s">
        <v>632</v>
      </c>
      <c r="M27" s="3" t="s">
        <v>633</v>
      </c>
    </row>
    <row r="28" spans="3:13" ht="12.75" x14ac:dyDescent="0.2"/>
    <row r="29" spans="3:13" ht="12.75" x14ac:dyDescent="0.2">
      <c r="C29" s="3" t="s">
        <v>634</v>
      </c>
      <c r="D29" s="3">
        <v>1.4</v>
      </c>
      <c r="E29" s="3">
        <v>1.2</v>
      </c>
      <c r="F29" s="3">
        <v>1.1000000000000001</v>
      </c>
      <c r="G29" s="3">
        <v>1.9</v>
      </c>
      <c r="H29" s="3">
        <v>2.2000000000000002</v>
      </c>
      <c r="I29" s="3">
        <v>2</v>
      </c>
      <c r="J29" s="3">
        <v>1.8</v>
      </c>
      <c r="K29" s="3">
        <v>2.5</v>
      </c>
      <c r="L29" s="3">
        <v>2.4</v>
      </c>
      <c r="M29" s="3">
        <v>1.9</v>
      </c>
    </row>
    <row r="30" spans="3:13" ht="12.75" x14ac:dyDescent="0.2">
      <c r="C30" s="3" t="s">
        <v>635</v>
      </c>
      <c r="D30" s="3">
        <v>2</v>
      </c>
      <c r="E30" s="3">
        <v>7</v>
      </c>
      <c r="F30" s="3">
        <v>5</v>
      </c>
      <c r="G30" s="3">
        <v>5</v>
      </c>
      <c r="H30" s="3">
        <v>6</v>
      </c>
      <c r="I30" s="3">
        <v>6</v>
      </c>
      <c r="J30" s="3">
        <v>5</v>
      </c>
      <c r="K30" s="3">
        <v>7</v>
      </c>
      <c r="L30" s="3">
        <v>7</v>
      </c>
      <c r="M30" s="3">
        <v>4</v>
      </c>
    </row>
    <row r="31" spans="3:13" ht="12.75" x14ac:dyDescent="0.2">
      <c r="C31" s="3" t="s">
        <v>636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>
        <v>0.72719999999999996</v>
      </c>
      <c r="K31" s="3">
        <v>2.0358999999999998</v>
      </c>
      <c r="L31" s="3">
        <v>2.782</v>
      </c>
      <c r="M31" s="3">
        <v>2.9786999999999999</v>
      </c>
    </row>
    <row r="32" spans="3:13" ht="12.75" x14ac:dyDescent="0.2">
      <c r="C32" s="3" t="s">
        <v>637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638</v>
      </c>
      <c r="K32" s="3" t="s">
        <v>639</v>
      </c>
      <c r="L32" s="3" t="s">
        <v>640</v>
      </c>
      <c r="M32" s="3" t="s">
        <v>641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DF3C-52C0-4FFF-A8BC-9CAC4A3A7B78}">
  <dimension ref="A3:BJ22"/>
  <sheetViews>
    <sheetView showGridLines="0" tabSelected="1" topLeftCell="X1" workbookViewId="0">
      <selection activeCell="AN21" sqref="AN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642</v>
      </c>
      <c r="C3" s="9"/>
      <c r="D3" s="9"/>
      <c r="E3" s="9"/>
      <c r="F3" s="9"/>
      <c r="H3" s="9" t="s">
        <v>643</v>
      </c>
      <c r="I3" s="9"/>
      <c r="J3" s="9"/>
      <c r="K3" s="9"/>
      <c r="L3" s="9"/>
      <c r="N3" s="11" t="s">
        <v>644</v>
      </c>
      <c r="O3" s="11"/>
      <c r="P3" s="11"/>
      <c r="Q3" s="11"/>
      <c r="R3" s="11"/>
      <c r="S3" s="11"/>
      <c r="T3" s="11"/>
      <c r="V3" s="9" t="s">
        <v>645</v>
      </c>
      <c r="W3" s="9"/>
      <c r="X3" s="9"/>
      <c r="Y3" s="9"/>
      <c r="AA3" s="9" t="s">
        <v>646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647</v>
      </c>
      <c r="C4" s="15" t="s">
        <v>648</v>
      </c>
      <c r="D4" s="14" t="s">
        <v>649</v>
      </c>
      <c r="E4" s="15" t="s">
        <v>650</v>
      </c>
      <c r="F4" s="14" t="s">
        <v>651</v>
      </c>
      <c r="H4" s="16" t="s">
        <v>652</v>
      </c>
      <c r="I4" s="17" t="s">
        <v>653</v>
      </c>
      <c r="J4" s="16" t="s">
        <v>654</v>
      </c>
      <c r="K4" s="17" t="s">
        <v>655</v>
      </c>
      <c r="L4" s="16" t="s">
        <v>656</v>
      </c>
      <c r="N4" s="18" t="s">
        <v>657</v>
      </c>
      <c r="O4" s="19" t="s">
        <v>658</v>
      </c>
      <c r="P4" s="18" t="s">
        <v>659</v>
      </c>
      <c r="Q4" s="19" t="s">
        <v>660</v>
      </c>
      <c r="R4" s="18" t="s">
        <v>661</v>
      </c>
      <c r="S4" s="19" t="s">
        <v>662</v>
      </c>
      <c r="T4" s="18" t="s">
        <v>663</v>
      </c>
      <c r="V4" s="19" t="s">
        <v>664</v>
      </c>
      <c r="W4" s="18" t="s">
        <v>665</v>
      </c>
      <c r="X4" s="19" t="s">
        <v>666</v>
      </c>
      <c r="Y4" s="18" t="s">
        <v>667</v>
      </c>
      <c r="AA4" s="20" t="s">
        <v>376</v>
      </c>
      <c r="AB4" s="21" t="s">
        <v>548</v>
      </c>
      <c r="AC4" s="20" t="s">
        <v>559</v>
      </c>
      <c r="AD4" s="21" t="s">
        <v>579</v>
      </c>
      <c r="AE4" s="20" t="s">
        <v>590</v>
      </c>
      <c r="AF4" s="21" t="s">
        <v>598</v>
      </c>
      <c r="AG4" s="20" t="s">
        <v>608</v>
      </c>
      <c r="AH4" s="21" t="s">
        <v>619</v>
      </c>
      <c r="AI4" s="20" t="s">
        <v>636</v>
      </c>
      <c r="AJ4" s="22"/>
      <c r="AK4" s="21" t="s">
        <v>634</v>
      </c>
      <c r="AL4" s="20" t="s">
        <v>635</v>
      </c>
    </row>
    <row r="5" spans="1:62" ht="63" x14ac:dyDescent="0.2">
      <c r="A5" s="23" t="s">
        <v>668</v>
      </c>
      <c r="B5" s="18" t="s">
        <v>669</v>
      </c>
      <c r="C5" s="24" t="s">
        <v>670</v>
      </c>
      <c r="D5" s="25" t="s">
        <v>671</v>
      </c>
      <c r="E5" s="19" t="s">
        <v>672</v>
      </c>
      <c r="F5" s="18" t="s">
        <v>669</v>
      </c>
      <c r="H5" s="19" t="s">
        <v>673</v>
      </c>
      <c r="I5" s="18" t="s">
        <v>674</v>
      </c>
      <c r="J5" s="19" t="s">
        <v>675</v>
      </c>
      <c r="K5" s="18" t="s">
        <v>676</v>
      </c>
      <c r="L5" s="19" t="s">
        <v>677</v>
      </c>
      <c r="N5" s="18" t="s">
        <v>678</v>
      </c>
      <c r="O5" s="19" t="s">
        <v>679</v>
      </c>
      <c r="P5" s="18" t="s">
        <v>680</v>
      </c>
      <c r="Q5" s="19" t="s">
        <v>681</v>
      </c>
      <c r="R5" s="18" t="s">
        <v>682</v>
      </c>
      <c r="S5" s="19" t="s">
        <v>683</v>
      </c>
      <c r="T5" s="18" t="s">
        <v>684</v>
      </c>
      <c r="V5" s="19" t="s">
        <v>685</v>
      </c>
      <c r="W5" s="18" t="s">
        <v>686</v>
      </c>
      <c r="X5" s="19" t="s">
        <v>687</v>
      </c>
      <c r="Y5" s="18" t="s">
        <v>688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1.7843068007939904</v>
      </c>
      <c r="C7" s="31">
        <f>(sheet!D18-sheet!D15)/sheet!D35</f>
        <v>0.98102214255139186</v>
      </c>
      <c r="D7" s="31">
        <f>sheet!D12/sheet!D35</f>
        <v>0.56751839486943068</v>
      </c>
      <c r="E7" s="31">
        <f>Sheet2!D20/sheet!D35</f>
        <v>0.56313859861635673</v>
      </c>
      <c r="F7" s="31">
        <f>sheet!D18/sheet!D35</f>
        <v>1.7843068007939904</v>
      </c>
      <c r="G7" s="29"/>
      <c r="H7" s="32">
        <f>Sheet1!D33/sheet!D51</f>
        <v>-0.19629714295714493</v>
      </c>
      <c r="I7" s="32">
        <f>Sheet1!D33/Sheet1!D12</f>
        <v>-0.30116469995570944</v>
      </c>
      <c r="J7" s="32">
        <f>Sheet1!D12/sheet!D27</f>
        <v>0.34193521387626946</v>
      </c>
      <c r="K7" s="32">
        <f>Sheet1!D30/sheet!D27</f>
        <v>-0.1135855553468197</v>
      </c>
      <c r="L7" s="32">
        <f>Sheet1!D38</f>
        <v>-5.54</v>
      </c>
      <c r="M7" s="29"/>
      <c r="N7" s="32">
        <f>sheet!D40/sheet!D27</f>
        <v>0.47539316136228332</v>
      </c>
      <c r="O7" s="32">
        <f>sheet!D51/sheet!D27</f>
        <v>0.52460680038435448</v>
      </c>
      <c r="P7" s="32">
        <f>sheet!D40/sheet!D51</f>
        <v>0.90618947564916297</v>
      </c>
      <c r="Q7" s="31">
        <f>Sheet1!D24/Sheet1!D26</f>
        <v>12.473899940993004</v>
      </c>
      <c r="R7" s="31">
        <f>ABS(Sheet2!D20/(Sheet1!D26+Sheet2!D30))</f>
        <v>1.0881523553098527</v>
      </c>
      <c r="S7" s="31">
        <f>sheet!D40/Sheet1!D43</f>
        <v>3.7302294630054798</v>
      </c>
      <c r="T7" s="31">
        <f>Sheet2!D20/sheet!D40</f>
        <v>0.1319028537306054</v>
      </c>
      <c r="V7" s="31">
        <f>ABS(Sheet1!D15/sheet!D15)</f>
        <v>2.0104501050784047</v>
      </c>
      <c r="W7" s="31">
        <f>Sheet1!D12/sheet!D14</f>
        <v>17.456415093602679</v>
      </c>
      <c r="X7" s="31">
        <f>Sheet1!D12/sheet!D27</f>
        <v>0.34193521387626946</v>
      </c>
      <c r="Y7" s="31">
        <f>Sheet1!D12/(sheet!D18-sheet!D35)</f>
        <v>3.9153088113422099</v>
      </c>
      <c r="AA7" s="17" t="str">
        <f>Sheet1!D43</f>
        <v>3,331.561</v>
      </c>
      <c r="AB7" s="17" t="str">
        <f>Sheet3!D17</f>
        <v>5.4x</v>
      </c>
      <c r="AC7" s="17" t="str">
        <f>Sheet3!D18</f>
        <v>8.3x</v>
      </c>
      <c r="AD7" s="17" t="str">
        <f>Sheet3!D20</f>
        <v>25.9x</v>
      </c>
      <c r="AE7" s="17" t="str">
        <f>Sheet3!D21</f>
        <v>0.9x</v>
      </c>
      <c r="AF7" s="17" t="str">
        <f>Sheet3!D22</f>
        <v>2.1x</v>
      </c>
      <c r="AG7" s="17" t="str">
        <f>Sheet3!D24</f>
        <v>-15.2x</v>
      </c>
      <c r="AH7" s="17" t="str">
        <f>Sheet3!D25</f>
        <v>1.0x</v>
      </c>
      <c r="AI7" s="17" t="str">
        <f>Sheet3!D31</f>
        <v/>
      </c>
      <c r="AK7" s="17">
        <f>Sheet3!D29</f>
        <v>1.4</v>
      </c>
      <c r="AL7" s="17">
        <f>Sheet3!D30</f>
        <v>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2.4745222629661381</v>
      </c>
      <c r="C8" s="34">
        <f>(sheet!E18-sheet!E15)/sheet!E35</f>
        <v>1.5773430741585537</v>
      </c>
      <c r="D8" s="34">
        <f>sheet!E12/sheet!E35</f>
        <v>1.093266463374869</v>
      </c>
      <c r="E8" s="34">
        <f>Sheet2!E20/sheet!E35</f>
        <v>0.65423121678862339</v>
      </c>
      <c r="F8" s="34">
        <f>sheet!E18/sheet!E35</f>
        <v>2.4745222629661381</v>
      </c>
      <c r="G8" s="29"/>
      <c r="H8" s="35">
        <f>Sheet1!E33/sheet!E51</f>
        <v>3.8811245141007596E-2</v>
      </c>
      <c r="I8" s="35">
        <f>Sheet1!E33/Sheet1!E12</f>
        <v>7.4497785770808941E-2</v>
      </c>
      <c r="J8" s="35">
        <f>Sheet1!E12/sheet!E27</f>
        <v>0.27367955303427488</v>
      </c>
      <c r="K8" s="35">
        <f>Sheet1!E30/sheet!E27</f>
        <v>1.8903516931448268E-2</v>
      </c>
      <c r="L8" s="35">
        <f>Sheet1!E38</f>
        <v>1.51</v>
      </c>
      <c r="M8" s="29"/>
      <c r="N8" s="35">
        <f>sheet!E40/sheet!E27</f>
        <v>0.47467491347615026</v>
      </c>
      <c r="O8" s="35">
        <f>sheet!E51/sheet!E27</f>
        <v>0.52532508652384968</v>
      </c>
      <c r="P8" s="35">
        <f>sheet!E40/sheet!E51</f>
        <v>0.90358318240071345</v>
      </c>
      <c r="Q8" s="34">
        <f>Sheet1!E24/Sheet1!E26</f>
        <v>-3.4757577264151682</v>
      </c>
      <c r="R8" s="34">
        <f>ABS(Sheet2!E20/(Sheet1!E26+Sheet2!E30))</f>
        <v>1.4153547640275062</v>
      </c>
      <c r="S8" s="34">
        <f>sheet!E40/Sheet1!E43</f>
        <v>4.610915517850831</v>
      </c>
      <c r="T8" s="34">
        <f>Sheet2!E20/sheet!E40</f>
        <v>0.12158622491274045</v>
      </c>
      <c r="U8" s="12"/>
      <c r="V8" s="34">
        <f>ABS(Sheet1!E15/sheet!E15)</f>
        <v>1.9077077952843482</v>
      </c>
      <c r="W8" s="34">
        <f>Sheet1!E12/sheet!E14</f>
        <v>36.661292194558058</v>
      </c>
      <c r="X8" s="34">
        <f>Sheet1!E12/sheet!E27</f>
        <v>0.27367955303427488</v>
      </c>
      <c r="Y8" s="34">
        <f>Sheet1!E12/(sheet!E18-sheet!E35)</f>
        <v>2.1039800922120637</v>
      </c>
      <c r="Z8" s="12"/>
      <c r="AA8" s="36" t="str">
        <f>Sheet1!E43</f>
        <v>2,970.45</v>
      </c>
      <c r="AB8" s="36" t="str">
        <f>Sheet3!E17</f>
        <v>7.2x</v>
      </c>
      <c r="AC8" s="36" t="str">
        <f>Sheet3!E18</f>
        <v>16.0x</v>
      </c>
      <c r="AD8" s="36" t="str">
        <f>Sheet3!E20</f>
        <v>24.8x</v>
      </c>
      <c r="AE8" s="36" t="str">
        <f>Sheet3!E21</f>
        <v>0.9x</v>
      </c>
      <c r="AF8" s="36" t="str">
        <f>Sheet3!E22</f>
        <v>2.2x</v>
      </c>
      <c r="AG8" s="36" t="str">
        <f>Sheet3!E24</f>
        <v>-13.7x</v>
      </c>
      <c r="AH8" s="36" t="str">
        <f>Sheet3!E25</f>
        <v>0.9x</v>
      </c>
      <c r="AI8" s="36" t="str">
        <f>Sheet3!E31</f>
        <v/>
      </c>
      <c r="AK8" s="36">
        <f>Sheet3!E29</f>
        <v>1.2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3.5190673048732815</v>
      </c>
      <c r="C9" s="31">
        <f>(sheet!F18-sheet!F15)/sheet!F35</f>
        <v>2.5706209484331226</v>
      </c>
      <c r="D9" s="31">
        <f>sheet!F12/sheet!F35</f>
        <v>1.6687849167698221</v>
      </c>
      <c r="E9" s="31">
        <f>Sheet2!F20/sheet!F35</f>
        <v>1.5148304653397615</v>
      </c>
      <c r="F9" s="31">
        <f>sheet!F18/sheet!F35</f>
        <v>3.5190673048732815</v>
      </c>
      <c r="G9" s="29"/>
      <c r="H9" s="32">
        <f>Sheet1!F33/sheet!F51</f>
        <v>1.5393247275926853E-2</v>
      </c>
      <c r="I9" s="32">
        <f>Sheet1!F33/Sheet1!F12</f>
        <v>3.6154524746245795E-2</v>
      </c>
      <c r="J9" s="32">
        <f>Sheet1!F12/sheet!F27</f>
        <v>0.24214087600292905</v>
      </c>
      <c r="K9" s="32">
        <f>Sheet1!F30/sheet!F27</f>
        <v>3.1834346448593831E-3</v>
      </c>
      <c r="L9" s="32">
        <f>Sheet1!F38</f>
        <v>-2.7000000000000001E-3</v>
      </c>
      <c r="M9" s="29"/>
      <c r="N9" s="32">
        <f>sheet!F40/sheet!F27</f>
        <v>0.43127735580415977</v>
      </c>
      <c r="O9" s="32">
        <f>sheet!F51/sheet!F27</f>
        <v>0.56872264419584018</v>
      </c>
      <c r="P9" s="32">
        <f>sheet!F40/sheet!F51</f>
        <v>0.75832633042768216</v>
      </c>
      <c r="Q9" s="31">
        <f>Sheet1!F24/Sheet1!F26</f>
        <v>-1.8591058483196574</v>
      </c>
      <c r="R9" s="31">
        <f>ABS(Sheet2!F20/(Sheet1!F26+Sheet2!F30))</f>
        <v>4.1249982674742549</v>
      </c>
      <c r="S9" s="31">
        <f>sheet!F40/Sheet1!F43</f>
        <v>5.3310374875875084</v>
      </c>
      <c r="T9" s="31">
        <f>Sheet2!F20/sheet!F40</f>
        <v>0.19791477417667874</v>
      </c>
      <c r="V9" s="31">
        <f>ABS(Sheet1!F15/sheet!F15)</f>
        <v>2.6842881721768865</v>
      </c>
      <c r="W9" s="31">
        <f>Sheet1!F12/sheet!F14</f>
        <v>75.123378356734833</v>
      </c>
      <c r="X9" s="31">
        <f>Sheet1!F12/sheet!F27</f>
        <v>0.24214087600292905</v>
      </c>
      <c r="Y9" s="31">
        <f>Sheet1!F12/(sheet!F18-sheet!F35)</f>
        <v>1.7059154305767408</v>
      </c>
      <c r="AA9" s="17" t="str">
        <f>Sheet1!F43</f>
        <v>2,820.747</v>
      </c>
      <c r="AB9" s="17" t="str">
        <f>Sheet3!F17</f>
        <v>5.9x</v>
      </c>
      <c r="AC9" s="17" t="str">
        <f>Sheet3!F18</f>
        <v>9.5x</v>
      </c>
      <c r="AD9" s="17" t="str">
        <f>Sheet3!F20</f>
        <v>10.3x</v>
      </c>
      <c r="AE9" s="17" t="str">
        <f>Sheet3!F21</f>
        <v>0.8x</v>
      </c>
      <c r="AF9" s="17" t="str">
        <f>Sheet3!F22</f>
        <v>2.3x</v>
      </c>
      <c r="AG9" s="17" t="str">
        <f>Sheet3!F24</f>
        <v>30.3x</v>
      </c>
      <c r="AH9" s="17" t="str">
        <f>Sheet3!F25</f>
        <v>0.8x</v>
      </c>
      <c r="AI9" s="17" t="str">
        <f>Sheet3!F31</f>
        <v/>
      </c>
      <c r="AK9" s="17">
        <f>Sheet3!F29</f>
        <v>1.1000000000000001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2.6725713689953126</v>
      </c>
      <c r="C10" s="34">
        <f>(sheet!G18-sheet!G15)/sheet!G35</f>
        <v>1.88399977020641</v>
      </c>
      <c r="D10" s="34">
        <f>sheet!G12/sheet!G35</f>
        <v>1.5748571769006376</v>
      </c>
      <c r="E10" s="34">
        <f>Sheet2!G20/sheet!G35</f>
        <v>1.3045714030388074</v>
      </c>
      <c r="F10" s="34">
        <f>sheet!G18/sheet!G35</f>
        <v>2.6725713689953126</v>
      </c>
      <c r="G10" s="29"/>
      <c r="H10" s="35">
        <f>Sheet1!G33/sheet!G51</f>
        <v>-5.2972894661499202E-2</v>
      </c>
      <c r="I10" s="35">
        <f>Sheet1!G33/Sheet1!G12</f>
        <v>-9.4161696973858969E-2</v>
      </c>
      <c r="J10" s="35">
        <f>Sheet1!G12/sheet!G27</f>
        <v>0.31762637997366011</v>
      </c>
      <c r="K10" s="35">
        <f>Sheet1!G30/sheet!G27</f>
        <v>-5.7771850823029491E-2</v>
      </c>
      <c r="L10" s="35">
        <f>Sheet1!G38</f>
        <v>-0.56999999999999995</v>
      </c>
      <c r="M10" s="29"/>
      <c r="N10" s="35">
        <f>sheet!G40/sheet!G27</f>
        <v>0.43540489419456857</v>
      </c>
      <c r="O10" s="35">
        <f>sheet!G51/sheet!G27</f>
        <v>0.56459514121513421</v>
      </c>
      <c r="P10" s="35">
        <f>sheet!G40/sheet!G51</f>
        <v>0.77118073183818137</v>
      </c>
      <c r="Q10" s="34">
        <f>Sheet1!G24/Sheet1!G26</f>
        <v>-0.11068759788413929</v>
      </c>
      <c r="R10" s="34">
        <f>ABS(Sheet2!G20/(Sheet1!G26+Sheet2!G30))</f>
        <v>1.4504444788249804</v>
      </c>
      <c r="S10" s="34">
        <f>sheet!G40/Sheet1!G43</f>
        <v>3.5451027301683955</v>
      </c>
      <c r="T10" s="34">
        <f>Sheet2!G20/sheet!G40</f>
        <v>0.24931745189958235</v>
      </c>
      <c r="U10" s="12"/>
      <c r="V10" s="34">
        <f>ABS(Sheet1!G15/sheet!G15)</f>
        <v>2.6260865623509249</v>
      </c>
      <c r="W10" s="34">
        <f>Sheet1!G12/sheet!G14</f>
        <v>41.750040725898415</v>
      </c>
      <c r="X10" s="34">
        <f>Sheet1!G12/sheet!G27</f>
        <v>0.31762637997366011</v>
      </c>
      <c r="Y10" s="34">
        <f>Sheet1!G12/(sheet!G18-sheet!G35)</f>
        <v>2.28220038804875</v>
      </c>
      <c r="Z10" s="12"/>
      <c r="AA10" s="36" t="str">
        <f>Sheet1!G43</f>
        <v>3,468.504</v>
      </c>
      <c r="AB10" s="36" t="str">
        <f>Sheet3!G17</f>
        <v>9.8x</v>
      </c>
      <c r="AC10" s="36" t="str">
        <f>Sheet3!G18</f>
        <v>17.7x</v>
      </c>
      <c r="AD10" s="36" t="str">
        <f>Sheet3!G20</f>
        <v>-18.2x</v>
      </c>
      <c r="AE10" s="36" t="str">
        <f>Sheet3!G21</f>
        <v>1.2x</v>
      </c>
      <c r="AF10" s="36" t="str">
        <f>Sheet3!G22</f>
        <v>3.7x</v>
      </c>
      <c r="AG10" s="36" t="str">
        <f>Sheet3!G24</f>
        <v>-172.2x</v>
      </c>
      <c r="AH10" s="36" t="str">
        <f>Sheet3!G25</f>
        <v>1.6x</v>
      </c>
      <c r="AI10" s="36" t="str">
        <f>Sheet3!G31</f>
        <v/>
      </c>
      <c r="AK10" s="36">
        <f>Sheet3!G29</f>
        <v>1.9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3.6237476899687748</v>
      </c>
      <c r="C11" s="31">
        <f>(sheet!H18-sheet!H15)/sheet!H35</f>
        <v>2.6545063816035031</v>
      </c>
      <c r="D11" s="31">
        <f>sheet!H12/sheet!H35</f>
        <v>2.3311867870765703</v>
      </c>
      <c r="E11" s="31">
        <f>Sheet2!H20/sheet!H35</f>
        <v>1.519313226578787</v>
      </c>
      <c r="F11" s="31">
        <f>sheet!H18/sheet!H35</f>
        <v>3.6237476899687748</v>
      </c>
      <c r="G11" s="29"/>
      <c r="H11" s="32">
        <f>Sheet1!H33/sheet!H51</f>
        <v>-9.8967156328056086E-3</v>
      </c>
      <c r="I11" s="32">
        <f>Sheet1!H33/Sheet1!H12</f>
        <v>-1.5449284532767477E-2</v>
      </c>
      <c r="J11" s="32">
        <f>Sheet1!H12/sheet!H27</f>
        <v>0.35740578892427149</v>
      </c>
      <c r="K11" s="32">
        <f>Sheet1!H30/sheet!H27</f>
        <v>-5.2794841413017326E-3</v>
      </c>
      <c r="L11" s="32">
        <f>Sheet1!H38</f>
        <v>-0.18</v>
      </c>
      <c r="M11" s="29"/>
      <c r="N11" s="32">
        <f>sheet!H40/sheet!H27</f>
        <v>0.44207109392472516</v>
      </c>
      <c r="O11" s="32">
        <f>sheet!H51/sheet!H27</f>
        <v>0.5579289060752749</v>
      </c>
      <c r="P11" s="32">
        <f>sheet!H40/sheet!H51</f>
        <v>0.79234305502192715</v>
      </c>
      <c r="Q11" s="31">
        <f>Sheet1!H24/Sheet1!H26</f>
        <v>-5.9577565249214839</v>
      </c>
      <c r="R11" s="31">
        <f>ABS(Sheet2!H20/(Sheet1!H26+Sheet2!H30))</f>
        <v>3.5577915692925908</v>
      </c>
      <c r="S11" s="31">
        <f>sheet!H40/Sheet1!H43</f>
        <v>3.2069568634443675</v>
      </c>
      <c r="T11" s="31">
        <f>Sheet2!H20/sheet!H40</f>
        <v>0.23271615799834988</v>
      </c>
      <c r="V11" s="31">
        <f>ABS(Sheet1!H15/sheet!H15)</f>
        <v>2.9933589356451336</v>
      </c>
      <c r="W11" s="31">
        <f>Sheet1!H12/sheet!H14</f>
        <v>59.507896492443493</v>
      </c>
      <c r="X11" s="31">
        <f>Sheet1!H12/sheet!H27</f>
        <v>0.35740578892427149</v>
      </c>
      <c r="Y11" s="31">
        <f>Sheet1!H12/(sheet!H18-sheet!H35)</f>
        <v>2.011722972745861</v>
      </c>
      <c r="AA11" s="17" t="str">
        <f>Sheet1!H43</f>
        <v>3,577.963</v>
      </c>
      <c r="AB11" s="17" t="str">
        <f>Sheet3!H17</f>
        <v>7.9x</v>
      </c>
      <c r="AC11" s="17" t="str">
        <f>Sheet3!H18</f>
        <v>14.7x</v>
      </c>
      <c r="AD11" s="17" t="str">
        <f>Sheet3!H20</f>
        <v>5.6x</v>
      </c>
      <c r="AE11" s="17" t="str">
        <f>Sheet3!H21</f>
        <v>1.4x</v>
      </c>
      <c r="AF11" s="17" t="str">
        <f>Sheet3!H22</f>
        <v>3.0x</v>
      </c>
      <c r="AG11" s="17" t="str">
        <f>Sheet3!H24</f>
        <v>244.0x</v>
      </c>
      <c r="AH11" s="17" t="str">
        <f>Sheet3!H25</f>
        <v>1.8x</v>
      </c>
      <c r="AI11" s="17" t="str">
        <f>Sheet3!H31</f>
        <v/>
      </c>
      <c r="AK11" s="17">
        <f>Sheet3!H29</f>
        <v>2.2000000000000002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2.9529939706110846</v>
      </c>
      <c r="C12" s="34">
        <f>(sheet!I18-sheet!I15)/sheet!I35</f>
        <v>2.2104087414865168</v>
      </c>
      <c r="D12" s="34">
        <f>sheet!I12/sheet!I35</f>
        <v>1.9009514930803673</v>
      </c>
      <c r="E12" s="34">
        <f>Sheet2!I20/sheet!I35</f>
        <v>1.0223838039962792</v>
      </c>
      <c r="F12" s="34">
        <f>sheet!I18/sheet!I35</f>
        <v>2.9529939706110846</v>
      </c>
      <c r="G12" s="29"/>
      <c r="H12" s="35">
        <f>Sheet1!I33/sheet!I51</f>
        <v>2.9621252859774783E-2</v>
      </c>
      <c r="I12" s="35">
        <f>Sheet1!I33/Sheet1!I12</f>
        <v>4.7015009797781865E-2</v>
      </c>
      <c r="J12" s="35">
        <f>Sheet1!I12/sheet!I27</f>
        <v>0.35013275245007519</v>
      </c>
      <c r="K12" s="35">
        <f>Sheet1!I30/sheet!I27</f>
        <v>1.8344180686636066E-2</v>
      </c>
      <c r="L12" s="35">
        <f>Sheet1!I38</f>
        <v>0.72</v>
      </c>
      <c r="M12" s="29"/>
      <c r="N12" s="35">
        <f>sheet!I40/sheet!I27</f>
        <v>0.44426743646218014</v>
      </c>
      <c r="O12" s="35">
        <f>sheet!I51/sheet!I27</f>
        <v>0.55573256353781975</v>
      </c>
      <c r="P12" s="35">
        <f>sheet!I40/sheet!I51</f>
        <v>0.79942667680647084</v>
      </c>
      <c r="Q12" s="34">
        <f>Sheet1!I24/Sheet1!I26</f>
        <v>-5.6688742043160998</v>
      </c>
      <c r="R12" s="34">
        <f>ABS(Sheet2!I20/(Sheet1!I26+Sheet2!I30))</f>
        <v>11.78708902879398</v>
      </c>
      <c r="S12" s="34">
        <f>sheet!I40/Sheet1!I43</f>
        <v>3.3056755815104011</v>
      </c>
      <c r="T12" s="34">
        <f>Sheet2!I20/sheet!I40</f>
        <v>0.19852218344804387</v>
      </c>
      <c r="U12" s="12"/>
      <c r="V12" s="34">
        <f>ABS(Sheet1!I15/sheet!I15)</f>
        <v>2.9969861891385765</v>
      </c>
      <c r="W12" s="34">
        <f>Sheet1!I12/sheet!I14</f>
        <v>28.555111694379953</v>
      </c>
      <c r="X12" s="34">
        <f>Sheet1!I12/sheet!I27</f>
        <v>0.35013275245007519</v>
      </c>
      <c r="Y12" s="34">
        <f>Sheet1!I12/(sheet!I18-sheet!I35)</f>
        <v>2.0782235955480735</v>
      </c>
      <c r="Z12" s="12"/>
      <c r="AA12" s="36" t="str">
        <f>Sheet1!I43</f>
        <v>3,800.104</v>
      </c>
      <c r="AB12" s="36" t="str">
        <f>Sheet3!I17</f>
        <v>7.5x</v>
      </c>
      <c r="AC12" s="36" t="str">
        <f>Sheet3!I18</f>
        <v>18.1x</v>
      </c>
      <c r="AD12" s="36" t="str">
        <f>Sheet3!I20</f>
        <v>17.0x</v>
      </c>
      <c r="AE12" s="36" t="str">
        <f>Sheet3!I21</f>
        <v>1.3x</v>
      </c>
      <c r="AF12" s="36" t="str">
        <f>Sheet3!I22</f>
        <v>2.8x</v>
      </c>
      <c r="AG12" s="36" t="str">
        <f>Sheet3!I24</f>
        <v>-69.4x</v>
      </c>
      <c r="AH12" s="36" t="str">
        <f>Sheet3!I25</f>
        <v>1.7x</v>
      </c>
      <c r="AI12" s="36" t="str">
        <f>Sheet3!I31</f>
        <v/>
      </c>
      <c r="AK12" s="36">
        <f>Sheet3!I29</f>
        <v>2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2.6297690044137703</v>
      </c>
      <c r="C13" s="31">
        <f>(sheet!J18-sheet!J15)/sheet!J35</f>
        <v>1.8641505583488513</v>
      </c>
      <c r="D13" s="31">
        <f>sheet!J12/sheet!J35</f>
        <v>0.94046108704223164</v>
      </c>
      <c r="E13" s="31">
        <f>Sheet2!J20/sheet!J35</f>
        <v>1.2016769032506389</v>
      </c>
      <c r="F13" s="31">
        <f>sheet!J18/sheet!J35</f>
        <v>2.6297690044137703</v>
      </c>
      <c r="G13" s="29"/>
      <c r="H13" s="32">
        <f>Sheet1!J33/sheet!J51</f>
        <v>0.12512823684007113</v>
      </c>
      <c r="I13" s="32">
        <f>Sheet1!J33/Sheet1!J12</f>
        <v>0.28798763498244251</v>
      </c>
      <c r="J13" s="32">
        <f>Sheet1!J12/sheet!J27</f>
        <v>0.24365838687242874</v>
      </c>
      <c r="K13" s="32">
        <f>Sheet1!J30/sheet!J27</f>
        <v>7.2146892760947379E-2</v>
      </c>
      <c r="L13" s="32">
        <f>Sheet1!J38</f>
        <v>5.08</v>
      </c>
      <c r="M13" s="29"/>
      <c r="N13" s="32">
        <f>sheet!J40/sheet!J27</f>
        <v>0.43921049036506277</v>
      </c>
      <c r="O13" s="32">
        <f>sheet!J51/sheet!J27</f>
        <v>0.56078950963493723</v>
      </c>
      <c r="P13" s="32">
        <f>sheet!J40/sheet!J51</f>
        <v>0.78320026109436325</v>
      </c>
      <c r="Q13" s="31">
        <f>Sheet1!J24/Sheet1!J26</f>
        <v>-16.524568225431775</v>
      </c>
      <c r="R13" s="31">
        <f>ABS(Sheet2!J20/(Sheet1!J26+Sheet2!J30))</f>
        <v>1.3177009123948027</v>
      </c>
      <c r="S13" s="31">
        <f>sheet!J40/Sheet1!J43</f>
        <v>4.6422529607164815</v>
      </c>
      <c r="T13" s="31">
        <f>Sheet2!J20/sheet!J40</f>
        <v>0.1632397180245683</v>
      </c>
      <c r="V13" s="31">
        <f>ABS(Sheet1!J15/sheet!J15)</f>
        <v>2.9370205432798979</v>
      </c>
      <c r="W13" s="31">
        <f>Sheet1!J12/sheet!J14</f>
        <v>26.112588961817909</v>
      </c>
      <c r="X13" s="31">
        <f>Sheet1!J12/sheet!J27</f>
        <v>0.24365838687242874</v>
      </c>
      <c r="Y13" s="31">
        <f>Sheet1!J12/(sheet!J18-sheet!J35)</f>
        <v>2.5057889178816897</v>
      </c>
      <c r="AA13" s="17" t="str">
        <f>Sheet1!J43</f>
        <v>4,910.889</v>
      </c>
      <c r="AB13" s="17" t="str">
        <f>Sheet3!J17</f>
        <v>11.3x</v>
      </c>
      <c r="AC13" s="17" t="str">
        <f>Sheet3!J18</f>
        <v>23.8x</v>
      </c>
      <c r="AD13" s="17" t="str">
        <f>Sheet3!J20</f>
        <v>27.6x</v>
      </c>
      <c r="AE13" s="17" t="str">
        <f>Sheet3!J21</f>
        <v>1.4x</v>
      </c>
      <c r="AF13" s="17" t="str">
        <f>Sheet3!J22</f>
        <v>4.3x</v>
      </c>
      <c r="AG13" s="17" t="str">
        <f>Sheet3!J24</f>
        <v>15.2x</v>
      </c>
      <c r="AH13" s="17" t="str">
        <f>Sheet3!J25</f>
        <v>1.7x</v>
      </c>
      <c r="AI13" s="17">
        <f>Sheet3!J31</f>
        <v>0.72719999999999996</v>
      </c>
      <c r="AK13" s="17">
        <f>Sheet3!J29</f>
        <v>1.8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2.52448794352315</v>
      </c>
      <c r="C14" s="34">
        <f>(sheet!K18-sheet!K15)/sheet!K35</f>
        <v>1.9931729691006053</v>
      </c>
      <c r="D14" s="34">
        <f>sheet!K12/sheet!K35</f>
        <v>1.6444049068963835</v>
      </c>
      <c r="E14" s="34">
        <f>Sheet2!K20/sheet!K35</f>
        <v>1.4490945774488699</v>
      </c>
      <c r="F14" s="34">
        <f>sheet!K18/sheet!K35</f>
        <v>2.52448794352315</v>
      </c>
      <c r="G14" s="29"/>
      <c r="H14" s="35">
        <f>Sheet1!K33/sheet!K51</f>
        <v>0.11847229261261731</v>
      </c>
      <c r="I14" s="35">
        <f>Sheet1!K33/Sheet1!K12</f>
        <v>0.24606417398084202</v>
      </c>
      <c r="J14" s="35">
        <f>Sheet1!K12/sheet!K27</f>
        <v>0.27791341825924681</v>
      </c>
      <c r="K14" s="35">
        <f>Sheet1!K30/sheet!K27</f>
        <v>6.7465972734189333E-2</v>
      </c>
      <c r="L14" s="35">
        <f>Sheet1!K38</f>
        <v>4.22</v>
      </c>
      <c r="M14" s="29"/>
      <c r="N14" s="35">
        <f>sheet!K40/sheet!K27</f>
        <v>0.42278034640758805</v>
      </c>
      <c r="O14" s="35">
        <f>sheet!K51/sheet!K27</f>
        <v>0.5772196535924119</v>
      </c>
      <c r="P14" s="35">
        <f>sheet!K40/sheet!K51</f>
        <v>0.73244274302919521</v>
      </c>
      <c r="Q14" s="34">
        <f>Sheet1!K24/Sheet1!K26</f>
        <v>-12.410946663544584</v>
      </c>
      <c r="R14" s="34">
        <f>ABS(Sheet2!K20/(Sheet1!K26+Sheet2!K30))</f>
        <v>3.216072820877085</v>
      </c>
      <c r="S14" s="34">
        <f>sheet!K40/Sheet1!K43</f>
        <v>3.0830247370657284</v>
      </c>
      <c r="T14" s="34">
        <f>Sheet2!K20/sheet!K40</f>
        <v>0.27913090968142984</v>
      </c>
      <c r="U14" s="12"/>
      <c r="V14" s="34">
        <f>ABS(Sheet1!K15/sheet!K15)</f>
        <v>3.0055865038777116</v>
      </c>
      <c r="W14" s="34">
        <f>Sheet1!K12/sheet!K14</f>
        <v>25.605772277037094</v>
      </c>
      <c r="X14" s="34">
        <f>Sheet1!K12/sheet!K27</f>
        <v>0.27791341825924681</v>
      </c>
      <c r="Y14" s="34">
        <f>Sheet1!K12/(sheet!K18-sheet!K35)</f>
        <v>2.2385125419481637</v>
      </c>
      <c r="Z14" s="12"/>
      <c r="AA14" s="36" t="str">
        <f>Sheet1!K43</f>
        <v>7,218.439</v>
      </c>
      <c r="AB14" s="36" t="str">
        <f>Sheet3!K17</f>
        <v>9.0x</v>
      </c>
      <c r="AC14" s="36" t="str">
        <f>Sheet3!K18</f>
        <v>16.7x</v>
      </c>
      <c r="AD14" s="36" t="str">
        <f>Sheet3!K20</f>
        <v>13.3x</v>
      </c>
      <c r="AE14" s="36" t="str">
        <f>Sheet3!K21</f>
        <v>1.7x</v>
      </c>
      <c r="AF14" s="36" t="str">
        <f>Sheet3!K22</f>
        <v>4.3x</v>
      </c>
      <c r="AG14" s="36" t="str">
        <f>Sheet3!K24</f>
        <v>20.0x</v>
      </c>
      <c r="AH14" s="36" t="str">
        <f>Sheet3!K25</f>
        <v>2.1x</v>
      </c>
      <c r="AI14" s="36">
        <f>Sheet3!K31</f>
        <v>2.0358999999999998</v>
      </c>
      <c r="AK14" s="36">
        <f>Sheet3!K29</f>
        <v>2.5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2.899773633570049</v>
      </c>
      <c r="C15" s="31">
        <f>(sheet!L18-sheet!L15)/sheet!L35</f>
        <v>2.2264504569789065</v>
      </c>
      <c r="D15" s="31">
        <f>sheet!L12/sheet!L35</f>
        <v>1.880934297121359</v>
      </c>
      <c r="E15" s="31">
        <f>Sheet2!L20/sheet!L35</f>
        <v>1.6122832020733817</v>
      </c>
      <c r="F15" s="31">
        <f>sheet!L18/sheet!L35</f>
        <v>2.899773633570049</v>
      </c>
      <c r="G15" s="29"/>
      <c r="H15" s="32">
        <f>Sheet1!L33/sheet!L51</f>
        <v>5.3336994178460412E-2</v>
      </c>
      <c r="I15" s="32">
        <f>Sheet1!L33/Sheet1!L12</f>
        <v>9.5401733772299949E-2</v>
      </c>
      <c r="J15" s="32">
        <f>Sheet1!L12/sheet!L27</f>
        <v>0.3013016529388835</v>
      </c>
      <c r="K15" s="32">
        <f>Sheet1!L30/sheet!L27</f>
        <v>5.7439999048628995E-3</v>
      </c>
      <c r="L15" s="32">
        <f>Sheet1!L38</f>
        <v>1.76</v>
      </c>
      <c r="M15" s="29"/>
      <c r="N15" s="32">
        <f>sheet!L40/sheet!L27</f>
        <v>0.46107386586780102</v>
      </c>
      <c r="O15" s="32">
        <f>sheet!L51/sheet!L27</f>
        <v>0.53892613413219903</v>
      </c>
      <c r="P15" s="32">
        <f>sheet!L40/sheet!L51</f>
        <v>0.85554185753162815</v>
      </c>
      <c r="Q15" s="31">
        <f>Sheet1!L24/Sheet1!L26</f>
        <v>-5.9960800731885069</v>
      </c>
      <c r="R15" s="31">
        <f>ABS(Sheet2!L20/(Sheet1!L26+Sheet2!L30))</f>
        <v>2.5023395885764814</v>
      </c>
      <c r="S15" s="31">
        <f>sheet!L40/Sheet1!L43</f>
        <v>4.2038660877720053</v>
      </c>
      <c r="T15" s="31">
        <f>Sheet2!L20/sheet!L40</f>
        <v>0.2287868271734578</v>
      </c>
      <c r="V15" s="31">
        <f>ABS(Sheet1!L15/sheet!L15)</f>
        <v>4.0744266422978113</v>
      </c>
      <c r="W15" s="31">
        <f>Sheet1!L12/sheet!L14</f>
        <v>36.267029921599821</v>
      </c>
      <c r="X15" s="31">
        <f>Sheet1!L12/sheet!L27</f>
        <v>0.3013016529388835</v>
      </c>
      <c r="Y15" s="31">
        <f>Sheet1!L12/(sheet!L18-sheet!L35)</f>
        <v>2.4240382323048544</v>
      </c>
      <c r="AA15" s="17" t="str">
        <f>Sheet1!L43</f>
        <v>5,625.894</v>
      </c>
      <c r="AB15" s="17" t="str">
        <f>Sheet3!L17</f>
        <v>7.8x</v>
      </c>
      <c r="AC15" s="17" t="str">
        <f>Sheet3!L18</f>
        <v>12.6x</v>
      </c>
      <c r="AD15" s="17" t="str">
        <f>Sheet3!L20</f>
        <v>13.9x</v>
      </c>
      <c r="AE15" s="17" t="str">
        <f>Sheet3!L21</f>
        <v>1.7x</v>
      </c>
      <c r="AF15" s="17" t="str">
        <f>Sheet3!L22</f>
        <v>3.9x</v>
      </c>
      <c r="AG15" s="17" t="str">
        <f>Sheet3!L24</f>
        <v>25.1x</v>
      </c>
      <c r="AH15" s="17" t="str">
        <f>Sheet3!L25</f>
        <v>2.2x</v>
      </c>
      <c r="AI15" s="17">
        <f>Sheet3!L31</f>
        <v>2.782</v>
      </c>
      <c r="AK15" s="17">
        <f>Sheet3!L29</f>
        <v>2.4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2.2265889685581142</v>
      </c>
      <c r="C16" s="34">
        <f>(sheet!M18-sheet!M15)/sheet!M35</f>
        <v>1.6274776873723074</v>
      </c>
      <c r="D16" s="34">
        <f>sheet!M12/sheet!M35</f>
        <v>0.9832534761960775</v>
      </c>
      <c r="E16" s="34">
        <f>Sheet2!M20/sheet!M35</f>
        <v>1.1004783855648317</v>
      </c>
      <c r="F16" s="34">
        <f>sheet!M18/sheet!M35</f>
        <v>2.2265889685581142</v>
      </c>
      <c r="G16" s="29"/>
      <c r="H16" s="35">
        <f>Sheet1!M33/sheet!M51</f>
        <v>-2.1962849436253023E-2</v>
      </c>
      <c r="I16" s="35">
        <f>Sheet1!M33/Sheet1!M12</f>
        <v>-3.6005064121613306E-2</v>
      </c>
      <c r="J16" s="35">
        <f>Sheet1!M12/sheet!M27</f>
        <v>0.3096252739589101</v>
      </c>
      <c r="K16" s="35">
        <f>Sheet1!M30/sheet!M27</f>
        <v>-9.5889073242724603E-3</v>
      </c>
      <c r="L16" s="35">
        <f>Sheet1!M38</f>
        <v>-0.78</v>
      </c>
      <c r="M16" s="29"/>
      <c r="N16" s="35">
        <f>sheet!M40/sheet!M27</f>
        <v>0.49241204448813253</v>
      </c>
      <c r="O16" s="35">
        <f>sheet!M51/sheet!M27</f>
        <v>0.50758795551186753</v>
      </c>
      <c r="P16" s="35">
        <f>sheet!M40/sheet!M51</f>
        <v>0.9701019087254914</v>
      </c>
      <c r="Q16" s="34">
        <f>Sheet1!M24/Sheet1!M26</f>
        <v>-1.3758370964463986</v>
      </c>
      <c r="R16" s="34">
        <f>ABS(Sheet2!M20/(Sheet1!M26+Sheet2!M30))</f>
        <v>10.592100116374839</v>
      </c>
      <c r="S16" s="34">
        <f>sheet!M40/Sheet1!M43</f>
        <v>4.757469195404302</v>
      </c>
      <c r="T16" s="34">
        <f>Sheet2!M20/sheet!M40</f>
        <v>0.16992980861902904</v>
      </c>
      <c r="U16" s="12"/>
      <c r="V16" s="34">
        <f>ABS(Sheet1!M15/sheet!M15)</f>
        <v>4.2150607084804799</v>
      </c>
      <c r="W16" s="34">
        <f>Sheet1!M12/sheet!M14</f>
        <v>32.554624595900279</v>
      </c>
      <c r="X16" s="34">
        <f>Sheet1!M12/sheet!M27</f>
        <v>0.3096252739589101</v>
      </c>
      <c r="Y16" s="34">
        <f>Sheet1!M12/(sheet!M18-sheet!M35)</f>
        <v>3.3198665823202638</v>
      </c>
      <c r="Z16" s="12"/>
      <c r="AA16" s="36" t="str">
        <f>Sheet1!M43</f>
        <v>5,392.783</v>
      </c>
      <c r="AB16" s="36" t="str">
        <f>Sheet3!M17</f>
        <v>9.5x</v>
      </c>
      <c r="AC16" s="36" t="str">
        <f>Sheet3!M18</f>
        <v>23.5x</v>
      </c>
      <c r="AD16" s="36" t="str">
        <f>Sheet3!M20</f>
        <v>24.2x</v>
      </c>
      <c r="AE16" s="36" t="str">
        <f>Sheet3!M21</f>
        <v>1.6x</v>
      </c>
      <c r="AF16" s="36" t="str">
        <f>Sheet3!M22</f>
        <v>3.2x</v>
      </c>
      <c r="AG16" s="36" t="str">
        <f>Sheet3!M24</f>
        <v>-84.6x</v>
      </c>
      <c r="AH16" s="36" t="str">
        <f>Sheet3!M25</f>
        <v>2.0x</v>
      </c>
      <c r="AI16" s="36">
        <f>Sheet3!M31</f>
        <v>2.9786999999999999</v>
      </c>
      <c r="AK16" s="36">
        <f>Sheet3!M29</f>
        <v>1.9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2023-04-19T15:06:50Z</dcterms:created>
  <dcterms:modified xsi:type="dcterms:W3CDTF">2023-05-07T16:17:08Z</dcterms:modified>
  <cp:category/>
  <dc:identifier/>
  <cp:version/>
</cp:coreProperties>
</file>