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5" documentId="8_{5F32A71A-5382-42FF-B765-07169EE94C83}" xr6:coauthVersionLast="47" xr6:coauthVersionMax="47" xr10:uidLastSave="{5B368459-9AEF-4192-85FB-212CA3CDE4A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<sst xmlns="http://schemas.openxmlformats.org/spreadsheetml/2006/main" count="679" uniqueCount="258">
  <si>
    <t>Osisko Mining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</si>
  <si>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</si>
  <si>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</si>
  <si>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</si>
  <si>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</si>
  <si>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</si>
  <si>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</si>
  <si>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</si>
  <si>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</si>
  <si>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</si>
  <si>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</si>
  <si>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</si>
  <si>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</si>
  <si>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</si>
  <si>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</si>
  <si>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</si>
  <si>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</si>
  <si>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</si>
  <si>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</si>
  <si>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</si>
  <si>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</si>
  <si>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</si>
  <si>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</si>
  <si>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</si>
  <si>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</si>
  <si>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</si>
  <si>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</si>
  <si>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</si>
  <si>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</si>
  <si>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</si>
  <si>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</si>
  <si>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</si>
  <si>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</si>
  <si>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</si>
  <si>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</si>
  <si>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</si>
  <si>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</si>
  <si>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</si>
  <si>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</si>
  <si>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</si>
  <si>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</si>
  <si>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</si>
  <si>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</si>
  <si>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</si>
  <si>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</si>
  <si>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</si>
  <si>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</si>
  <si>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</si>
  <si>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</si>
  <si>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</si>
  <si>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</si>
  <si>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</si>
  <si>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</si>
  <si>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</si>
  <si>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</si>
  <si>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</si>
  <si>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</si>
  <si>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</si>
  <si>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</si>
  <si>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</si>
  <si>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</si>
  <si>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</si>
  <si>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</si>
  <si>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</si>
  <si>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</si>
  <si>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</si>
  <si>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</si>
  <si>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</si>
  <si>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</si>
  <si>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</si>
  <si>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</si>
  <si>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</si>
  <si>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</si>
  <si>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</si>
  <si>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</si>
  <si>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</si>
  <si>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</si>
  <si>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</si>
  <si>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</si>
  <si>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</si>
  <si>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</si>
  <si>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</si>
  <si>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</si>
  <si>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</si>
  <si>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</si>
  <si>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</si>
  <si>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</si>
  <si>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</si>
  <si>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</si>
  <si>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</si>
  <si>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</si>
  <si>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</si>
  <si>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</si>
  <si>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</si>
  <si>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</si>
  <si>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</si>
  <si>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</si>
  <si>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</si>
  <si>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</si>
  <si>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</si>
  <si>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</si>
  <si>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</si>
  <si>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</si>
  <si>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</si>
  <si>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</si>
  <si>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</si>
  <si>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</si>
  <si>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</si>
  <si>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</si>
  <si>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</si>
  <si>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</si>
  <si>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</si>
  <si>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</si>
  <si>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</si>
  <si>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</si>
  <si>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</si>
  <si>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</si>
  <si>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</si>
  <si>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</si>
  <si>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</si>
  <si>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</si>
  <si>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</si>
  <si>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</si>
  <si>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</si>
  <si>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</si>
  <si>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1,173.196</t>
  </si>
  <si>
    <t>1,273.569</t>
  </si>
  <si>
    <t>1,319.323</t>
  </si>
  <si>
    <t>1,216.749</t>
  </si>
  <si>
    <t>Total Enterprise Value (TEV)</t>
  </si>
  <si>
    <t>1,167.294</t>
  </si>
  <si>
    <t>1,195.098</t>
  </si>
  <si>
    <t>1,187.562</t>
  </si>
  <si>
    <t>Enterprise Value (EV)</t>
  </si>
  <si>
    <t>NA</t>
  </si>
  <si>
    <t>1,127.825</t>
  </si>
  <si>
    <t>1,145.417</t>
  </si>
  <si>
    <t>1,483.009</t>
  </si>
  <si>
    <t>EV/EBITDA</t>
  </si>
  <si>
    <t>0.1x</t>
  </si>
  <si>
    <t>0.8x</t>
  </si>
  <si>
    <t>-20.8x</t>
  </si>
  <si>
    <t>-22.2x</t>
  </si>
  <si>
    <t>-25.2x</t>
  </si>
  <si>
    <t>-58.0x</t>
  </si>
  <si>
    <t>-34.8x</t>
  </si>
  <si>
    <t>-65.2x</t>
  </si>
  <si>
    <t>-73.7x</t>
  </si>
  <si>
    <t>EV / EBIT</t>
  </si>
  <si>
    <t>-18.8x</t>
  </si>
  <si>
    <t>-20.2x</t>
  </si>
  <si>
    <t>-24.8x</t>
  </si>
  <si>
    <t>-22.0x</t>
  </si>
  <si>
    <t>-34.3x</t>
  </si>
  <si>
    <t>-63.7x</t>
  </si>
  <si>
    <t>-71.6x</t>
  </si>
  <si>
    <t>EV / LTM EBITDA - CAPEX</t>
  </si>
  <si>
    <t>0.4x</t>
  </si>
  <si>
    <t>-8.2x</t>
  </si>
  <si>
    <t>-4.8x</t>
  </si>
  <si>
    <t>-3.9x</t>
  </si>
  <si>
    <t>-9.1x</t>
  </si>
  <si>
    <t>-6.5x</t>
  </si>
  <si>
    <t>-5.6x</t>
  </si>
  <si>
    <t>EV / Free Cash Flow</t>
  </si>
  <si>
    <t>-11.9x</t>
  </si>
  <si>
    <t>-6.6x</t>
  </si>
  <si>
    <t>-4.0x</t>
  </si>
  <si>
    <t>-9.5x</t>
  </si>
  <si>
    <t>-5.2x</t>
  </si>
  <si>
    <t>-7.5x</t>
  </si>
  <si>
    <t>EV / Invested Capital</t>
  </si>
  <si>
    <t>1.1x</t>
  </si>
  <si>
    <t>1.7x</t>
  </si>
  <si>
    <t>1.4x</t>
  </si>
  <si>
    <t>2.1x</t>
  </si>
  <si>
    <t>1.9x</t>
  </si>
  <si>
    <t>EV / Revenue</t>
  </si>
  <si>
    <t>P/E Ratio</t>
  </si>
  <si>
    <t>-4.2x</t>
  </si>
  <si>
    <t>-19.5x</t>
  </si>
  <si>
    <t>-1,086.0x</t>
  </si>
  <si>
    <t>-34.0x</t>
  </si>
  <si>
    <t>-29.4x</t>
  </si>
  <si>
    <t>-13.5x</t>
  </si>
  <si>
    <t>-75.2x</t>
  </si>
  <si>
    <t>-94.4x</t>
  </si>
  <si>
    <t>-256.5x</t>
  </si>
  <si>
    <t>Price/Book</t>
  </si>
  <si>
    <t>0.0x</t>
  </si>
  <si>
    <t>0.6x</t>
  </si>
  <si>
    <t>1.5x</t>
  </si>
  <si>
    <t>2.0x</t>
  </si>
  <si>
    <t>1.6x</t>
  </si>
  <si>
    <t>2.4x</t>
  </si>
  <si>
    <t>1.8x</t>
  </si>
  <si>
    <t>Price / Operating Cash Flow</t>
  </si>
  <si>
    <t>-5.5x</t>
  </si>
  <si>
    <t>-49.7x</t>
  </si>
  <si>
    <t>-49.5x</t>
  </si>
  <si>
    <t>-46.2x</t>
  </si>
  <si>
    <t>-115.5x</t>
  </si>
  <si>
    <t>49.2x</t>
  </si>
  <si>
    <t>-161.3x</t>
  </si>
  <si>
    <t>121.1x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</si>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</sst>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2F05AA9-0ADF-D594-B07F-3CBF4B7FCC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4" sqref="D14:M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6.069</v>
      </c>
      <c r="E12" s="3">
        <v>10.999000000000001</v>
      </c>
      <c r="F12" s="3">
        <v>55.985999999999997</v>
      </c>
      <c r="G12" s="3">
        <v>81.271000000000001</v>
      </c>
      <c r="H12" s="3">
        <v>111.504</v>
      </c>
      <c r="I12" s="3">
        <v>88.28</v>
      </c>
      <c r="J12" s="3">
        <v>102.30200000000001</v>
      </c>
      <c r="K12" s="3">
        <v>180.02699999999999</v>
      </c>
      <c r="L12" s="3">
        <v>213.08799999999999</v>
      </c>
      <c r="M12" s="3">
        <v>62.904000000000003</v>
      </c>
    </row>
    <row r="13" spans="3:13" ht="12.75" x14ac:dyDescent="0.2">
      <c r="C13" s="3" t="s">
        <v>26</v>
      </c>
      <c r="D13" s="3" t="s">
        <v>27</v>
      </c>
      <c r="E13" s="3">
        <v>3.2000000000000001E-2</v>
      </c>
      <c r="F13" s="3">
        <v>8.7070000000000007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</row>
    <row r="15" spans="3:13" ht="12.75" x14ac:dyDescent="0.2">
      <c r="C15" s="3" t="s">
        <v>29</v>
      </c>
      <c r="D15" s="39">
        <v>6.1669999999999998</v>
      </c>
      <c r="E15" s="39">
        <v>6.1669999999999998</v>
      </c>
      <c r="F15" s="39">
        <v>6.1669999999999998</v>
      </c>
      <c r="G15" s="39">
        <v>6.1669999999999998</v>
      </c>
      <c r="H15" s="39">
        <v>6.1669999999999998</v>
      </c>
      <c r="I15" s="39">
        <v>6.1669999999999998</v>
      </c>
      <c r="J15" s="3">
        <v>6.1669999999999998</v>
      </c>
      <c r="K15" s="39">
        <v>6.1669999999999998</v>
      </c>
      <c r="L15" s="39">
        <v>6.1669999999999998</v>
      </c>
      <c r="M15" s="39">
        <v>6.1669999999999998</v>
      </c>
    </row>
    <row r="16" spans="3:13" ht="12.75" x14ac:dyDescent="0.2">
      <c r="C16" s="3" t="s">
        <v>30</v>
      </c>
      <c r="D16" s="3">
        <v>1.2999999999999999E-2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</row>
    <row r="17" spans="3:13" ht="12.75" x14ac:dyDescent="0.2">
      <c r="C17" s="3" t="s">
        <v>31</v>
      </c>
      <c r="D17" s="3">
        <v>2.4E-2</v>
      </c>
      <c r="E17" s="3">
        <v>0.20899999999999999</v>
      </c>
      <c r="F17" s="3">
        <v>1.6719999999999999</v>
      </c>
      <c r="G17" s="3">
        <v>20.018999999999998</v>
      </c>
      <c r="H17" s="3">
        <v>43.804000000000002</v>
      </c>
      <c r="I17" s="3">
        <v>50.161999999999999</v>
      </c>
      <c r="J17" s="3">
        <v>110.316</v>
      </c>
      <c r="K17" s="3">
        <v>141.76400000000001</v>
      </c>
      <c r="L17" s="3">
        <v>63.036999999999999</v>
      </c>
      <c r="M17" s="3">
        <v>90.119</v>
      </c>
    </row>
    <row r="18" spans="3:13" ht="12.75" x14ac:dyDescent="0.2">
      <c r="C18" s="3" t="s">
        <v>32</v>
      </c>
      <c r="D18" s="3">
        <v>6.1070000000000002</v>
      </c>
      <c r="E18" s="3">
        <v>11.239000000000001</v>
      </c>
      <c r="F18" s="3">
        <v>66.364999999999995</v>
      </c>
      <c r="G18" s="3">
        <v>101.29</v>
      </c>
      <c r="H18" s="3">
        <v>155.30799999999999</v>
      </c>
      <c r="I18" s="3">
        <v>138.44200000000001</v>
      </c>
      <c r="J18" s="3">
        <v>218.785</v>
      </c>
      <c r="K18" s="3">
        <v>321.791</v>
      </c>
      <c r="L18" s="3">
        <v>276.125</v>
      </c>
      <c r="M18" s="3">
        <v>153.023</v>
      </c>
    </row>
    <row r="19" spans="3:13" ht="12.75" x14ac:dyDescent="0.2"/>
    <row r="20" spans="3:13" ht="12.75" x14ac:dyDescent="0.2">
      <c r="C20" s="3" t="s">
        <v>33</v>
      </c>
      <c r="D20" s="3">
        <v>6.1449999999999996</v>
      </c>
      <c r="E20" s="3">
        <v>7.5090000000000003</v>
      </c>
      <c r="F20" s="3">
        <v>51.057000000000002</v>
      </c>
      <c r="G20" s="3">
        <v>145.565</v>
      </c>
      <c r="H20" s="3">
        <v>268.49</v>
      </c>
      <c r="I20" s="3">
        <v>376.87400000000002</v>
      </c>
      <c r="J20" s="3">
        <v>499.97199999999998</v>
      </c>
      <c r="K20" s="3">
        <v>464.34500000000003</v>
      </c>
      <c r="L20" s="3">
        <v>664.51900000000001</v>
      </c>
      <c r="M20" s="3">
        <v>766.43499999999995</v>
      </c>
    </row>
    <row r="21" spans="3:13" ht="12.75" x14ac:dyDescent="0.2">
      <c r="C21" s="3" t="s">
        <v>34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36</v>
      </c>
      <c r="D23" s="3" t="s">
        <v>27</v>
      </c>
      <c r="E23" s="3" t="s">
        <v>27</v>
      </c>
      <c r="F23" s="3">
        <v>0.3</v>
      </c>
      <c r="G23" s="3">
        <v>37.47</v>
      </c>
      <c r="H23" s="3">
        <v>56.618000000000002</v>
      </c>
      <c r="I23" s="3">
        <v>57.148000000000003</v>
      </c>
      <c r="J23" s="3" t="s">
        <v>27</v>
      </c>
      <c r="K23" s="3">
        <v>42.174999999999997</v>
      </c>
      <c r="L23" s="3">
        <v>42.563000000000002</v>
      </c>
      <c r="M23" s="3">
        <v>39.878</v>
      </c>
    </row>
    <row r="24" spans="3:13" ht="12.75" x14ac:dyDescent="0.2">
      <c r="C24" s="3" t="s">
        <v>37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38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39</v>
      </c>
      <c r="D26" s="3">
        <v>1.115</v>
      </c>
      <c r="E26" s="3">
        <v>7.0000000000000007E-2</v>
      </c>
      <c r="F26" s="3">
        <v>1.615</v>
      </c>
      <c r="G26" s="3">
        <v>0.96799999999999997</v>
      </c>
      <c r="H26" s="3">
        <v>0.97299999999999998</v>
      </c>
      <c r="I26" s="3">
        <v>0.40400000000000003</v>
      </c>
      <c r="J26" s="3">
        <v>0.41199999999999998</v>
      </c>
      <c r="K26" s="3">
        <v>0.8</v>
      </c>
      <c r="L26" s="3">
        <v>0</v>
      </c>
      <c r="M26" s="3">
        <v>6</v>
      </c>
    </row>
    <row r="27" spans="3:13" ht="12.75" x14ac:dyDescent="0.2">
      <c r="C27" s="3" t="s">
        <v>40</v>
      </c>
      <c r="D27" s="3">
        <v>13.367000000000001</v>
      </c>
      <c r="E27" s="3">
        <v>18.818000000000001</v>
      </c>
      <c r="F27" s="3">
        <v>119.337</v>
      </c>
      <c r="G27" s="3">
        <v>285.29300000000001</v>
      </c>
      <c r="H27" s="3">
        <v>481.38900000000001</v>
      </c>
      <c r="I27" s="3">
        <v>572.86800000000005</v>
      </c>
      <c r="J27" s="3">
        <v>719.16899999999998</v>
      </c>
      <c r="K27" s="3">
        <v>829.11099999999999</v>
      </c>
      <c r="L27" s="3">
        <v>983.20699999999999</v>
      </c>
      <c r="M27" s="3">
        <v>965.33600000000001</v>
      </c>
    </row>
    <row r="28" spans="3:13" ht="12.75" x14ac:dyDescent="0.2"/>
    <row r="29" spans="3:13" ht="12.75" x14ac:dyDescent="0.2">
      <c r="C29" s="3" t="s">
        <v>41</v>
      </c>
      <c r="D29" s="3" t="s">
        <v>27</v>
      </c>
      <c r="E29" s="3">
        <v>0.48699999999999999</v>
      </c>
      <c r="F29" s="3">
        <v>2.6970000000000001</v>
      </c>
      <c r="G29" s="3">
        <v>7.1520000000000001</v>
      </c>
      <c r="H29" s="3">
        <v>21.084</v>
      </c>
      <c r="I29" s="3">
        <v>10.26</v>
      </c>
      <c r="J29" s="3">
        <v>24.956</v>
      </c>
      <c r="K29" s="3">
        <v>21.795999999999999</v>
      </c>
      <c r="L29" s="3">
        <v>26.085999999999999</v>
      </c>
      <c r="M29" s="3">
        <v>26.952000000000002</v>
      </c>
    </row>
    <row r="30" spans="3:13" ht="12.75" x14ac:dyDescent="0.2">
      <c r="C30" s="3" t="s">
        <v>42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>
        <v>0.621</v>
      </c>
      <c r="M30" s="3">
        <v>0.64400000000000002</v>
      </c>
    </row>
    <row r="31" spans="3:13" ht="12.75" x14ac:dyDescent="0.2">
      <c r="C31" s="3" t="s">
        <v>43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44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45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2.63</v>
      </c>
      <c r="K33" s="3">
        <v>1.3009999999999999</v>
      </c>
      <c r="L33" s="3">
        <v>0.13400000000000001</v>
      </c>
      <c r="M33" s="3">
        <v>0.38500000000000001</v>
      </c>
    </row>
    <row r="34" spans="3:13" ht="12.75" x14ac:dyDescent="0.2">
      <c r="C34" s="3" t="s">
        <v>46</v>
      </c>
      <c r="D34" s="3">
        <v>0.45700000000000002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21.888000000000002</v>
      </c>
      <c r="L34" s="3">
        <v>0</v>
      </c>
      <c r="M34" s="3">
        <v>0</v>
      </c>
    </row>
    <row r="35" spans="3:13" ht="12.75" x14ac:dyDescent="0.2">
      <c r="C35" s="3" t="s">
        <v>47</v>
      </c>
      <c r="D35" s="3">
        <v>0.45700000000000002</v>
      </c>
      <c r="E35" s="3">
        <v>0.48699999999999999</v>
      </c>
      <c r="F35" s="3">
        <v>2.6970000000000001</v>
      </c>
      <c r="G35" s="3">
        <v>7.1520000000000001</v>
      </c>
      <c r="H35" s="3">
        <v>21.084</v>
      </c>
      <c r="I35" s="3">
        <v>10.26</v>
      </c>
      <c r="J35" s="3">
        <v>27.585999999999999</v>
      </c>
      <c r="K35" s="3">
        <v>44.984999999999999</v>
      </c>
      <c r="L35" s="3">
        <v>26.841000000000001</v>
      </c>
      <c r="M35" s="3">
        <v>27.981000000000002</v>
      </c>
    </row>
    <row r="36" spans="3:13" ht="12.75" x14ac:dyDescent="0.2"/>
    <row r="37" spans="3:13" ht="12.75" x14ac:dyDescent="0.2">
      <c r="C37" s="3" t="s">
        <v>48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>
        <v>132.71</v>
      </c>
      <c r="M37" s="3">
        <v>102.124</v>
      </c>
    </row>
    <row r="38" spans="3:13" ht="12.75" x14ac:dyDescent="0.2">
      <c r="C38" s="3" t="s">
        <v>49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1.413</v>
      </c>
      <c r="K38" s="3">
        <v>0.221</v>
      </c>
      <c r="L38" s="3">
        <v>8.6999999999999994E-2</v>
      </c>
      <c r="M38" s="3">
        <v>0.98899999999999999</v>
      </c>
    </row>
    <row r="39" spans="3:13" ht="12.75" x14ac:dyDescent="0.2">
      <c r="C39" s="3" t="s">
        <v>50</v>
      </c>
      <c r="D39" s="3">
        <v>0</v>
      </c>
      <c r="E39" s="3">
        <v>0</v>
      </c>
      <c r="F39" s="3">
        <v>2.9649999999999999</v>
      </c>
      <c r="G39" s="3">
        <v>5.657</v>
      </c>
      <c r="H39" s="3">
        <v>31.88</v>
      </c>
      <c r="I39" s="3">
        <v>31.585000000000001</v>
      </c>
      <c r="J39" s="3">
        <v>81.349999999999994</v>
      </c>
      <c r="K39" s="3">
        <v>87.072999999999993</v>
      </c>
      <c r="L39" s="3">
        <v>123.76300000000001</v>
      </c>
      <c r="M39" s="3">
        <v>134.00800000000001</v>
      </c>
    </row>
    <row r="40" spans="3:13" ht="12.75" x14ac:dyDescent="0.2">
      <c r="C40" s="3" t="s">
        <v>51</v>
      </c>
      <c r="D40" s="3">
        <v>0.45700000000000002</v>
      </c>
      <c r="E40" s="3">
        <v>0.48699999999999999</v>
      </c>
      <c r="F40" s="3">
        <v>5.6619999999999999</v>
      </c>
      <c r="G40" s="3">
        <v>12.808999999999999</v>
      </c>
      <c r="H40" s="3">
        <v>52.963999999999999</v>
      </c>
      <c r="I40" s="3">
        <v>41.844999999999999</v>
      </c>
      <c r="J40" s="3">
        <v>110.349</v>
      </c>
      <c r="K40" s="3">
        <v>132.279</v>
      </c>
      <c r="L40" s="3">
        <v>283.40100000000001</v>
      </c>
      <c r="M40" s="3">
        <v>265.10199999999998</v>
      </c>
    </row>
    <row r="41" spans="3:13" ht="12.75" x14ac:dyDescent="0.2"/>
    <row r="42" spans="3:13" ht="12.75" x14ac:dyDescent="0.2">
      <c r="C42" s="3" t="s">
        <v>52</v>
      </c>
      <c r="D42" s="3">
        <v>18.678999999999998</v>
      </c>
      <c r="E42" s="3">
        <v>52.14</v>
      </c>
      <c r="F42" s="3">
        <v>150.989</v>
      </c>
      <c r="G42" s="3">
        <v>303.10000000000002</v>
      </c>
      <c r="H42" s="3">
        <v>456.23099999999999</v>
      </c>
      <c r="I42" s="3">
        <v>580.61599999999999</v>
      </c>
      <c r="J42" s="3">
        <v>673.16300000000001</v>
      </c>
      <c r="K42" s="3">
        <v>850.57899999999995</v>
      </c>
      <c r="L42" s="3">
        <v>854.43899999999996</v>
      </c>
      <c r="M42" s="3">
        <v>869.59699999999998</v>
      </c>
    </row>
    <row r="43" spans="3:13" ht="12.75" x14ac:dyDescent="0.2">
      <c r="C43" s="3" t="s">
        <v>53</v>
      </c>
      <c r="D43" s="3">
        <v>2.577</v>
      </c>
      <c r="E43" s="3">
        <v>3.444</v>
      </c>
      <c r="F43" s="3">
        <v>5.7590000000000003</v>
      </c>
      <c r="G43" s="3">
        <v>13.42</v>
      </c>
      <c r="H43" s="3">
        <v>28.760999999999999</v>
      </c>
      <c r="I43" s="3">
        <v>55.606000000000002</v>
      </c>
      <c r="J43" s="3">
        <v>55.389000000000003</v>
      </c>
      <c r="K43" s="3">
        <v>55.610999999999997</v>
      </c>
      <c r="L43" s="3">
        <v>63.192</v>
      </c>
      <c r="M43" s="3">
        <v>68.171000000000006</v>
      </c>
    </row>
    <row r="44" spans="3:13" ht="12.75" x14ac:dyDescent="0.2">
      <c r="C44" s="3" t="s">
        <v>54</v>
      </c>
      <c r="D44" s="3">
        <v>-8.6519999999999992</v>
      </c>
      <c r="E44" s="3">
        <v>-37.506</v>
      </c>
      <c r="F44" s="3">
        <v>-50.509</v>
      </c>
      <c r="G44" s="3">
        <v>-55.734999999999999</v>
      </c>
      <c r="H44" s="3">
        <v>-73.771000000000001</v>
      </c>
      <c r="I44" s="3">
        <v>-107.767</v>
      </c>
      <c r="J44" s="3">
        <v>-194.405</v>
      </c>
      <c r="K44" s="3">
        <v>-225.267</v>
      </c>
      <c r="L44" s="3">
        <v>-248.17500000000001</v>
      </c>
      <c r="M44" s="3">
        <v>-254.01499999999999</v>
      </c>
    </row>
    <row r="45" spans="3:13" ht="12.75" x14ac:dyDescent="0.2">
      <c r="C45" s="3" t="s">
        <v>55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56</v>
      </c>
      <c r="D46" s="3">
        <v>0.30499999999999999</v>
      </c>
      <c r="E46" s="3">
        <v>0.254</v>
      </c>
      <c r="F46" s="3">
        <v>7.4359999999999999</v>
      </c>
      <c r="G46" s="3">
        <v>11.699</v>
      </c>
      <c r="H46" s="3">
        <v>17.204000000000001</v>
      </c>
      <c r="I46" s="3">
        <v>2.5680000000000001</v>
      </c>
      <c r="J46" s="3">
        <v>0</v>
      </c>
      <c r="K46" s="3">
        <v>15.909000000000001</v>
      </c>
      <c r="L46" s="3">
        <v>30.35</v>
      </c>
      <c r="M46" s="3">
        <v>16.481000000000002</v>
      </c>
    </row>
    <row r="47" spans="3:13" ht="12.75" x14ac:dyDescent="0.2">
      <c r="C47" s="3" t="s">
        <v>57</v>
      </c>
      <c r="D47" s="3">
        <v>12.91</v>
      </c>
      <c r="E47" s="3">
        <v>18.332000000000001</v>
      </c>
      <c r="F47" s="3">
        <v>113.675</v>
      </c>
      <c r="G47" s="3">
        <v>272.48399999999998</v>
      </c>
      <c r="H47" s="3">
        <v>428.42500000000001</v>
      </c>
      <c r="I47" s="3">
        <v>531.02300000000002</v>
      </c>
      <c r="J47" s="3">
        <v>534.14700000000005</v>
      </c>
      <c r="K47" s="3">
        <v>696.83199999999999</v>
      </c>
      <c r="L47" s="3">
        <v>699.80600000000004</v>
      </c>
      <c r="M47" s="3">
        <v>700.23400000000004</v>
      </c>
    </row>
    <row r="48" spans="3:13" ht="12.75" x14ac:dyDescent="0.2">
      <c r="C48" s="3" t="s">
        <v>58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59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>
        <v>74.673000000000002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60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61</v>
      </c>
      <c r="D51" s="3">
        <v>12.91</v>
      </c>
      <c r="E51" s="3">
        <v>18.332000000000001</v>
      </c>
      <c r="F51" s="3">
        <v>113.675</v>
      </c>
      <c r="G51" s="3">
        <v>272.48399999999998</v>
      </c>
      <c r="H51" s="3">
        <v>428.42500000000001</v>
      </c>
      <c r="I51" s="3">
        <v>531.02300000000002</v>
      </c>
      <c r="J51" s="3">
        <v>608.82000000000005</v>
      </c>
      <c r="K51" s="3">
        <v>696.83199999999999</v>
      </c>
      <c r="L51" s="3">
        <v>699.80600000000004</v>
      </c>
      <c r="M51" s="3">
        <v>700.23400000000004</v>
      </c>
    </row>
    <row r="52" spans="3:13" ht="12.75" x14ac:dyDescent="0.2"/>
    <row r="53" spans="3:13" ht="12.75" x14ac:dyDescent="0.2">
      <c r="C53" s="3" t="s">
        <v>62</v>
      </c>
      <c r="D53" s="3">
        <v>13.367000000000001</v>
      </c>
      <c r="E53" s="3">
        <v>18.818000000000001</v>
      </c>
      <c r="F53" s="3">
        <v>119.337</v>
      </c>
      <c r="G53" s="3">
        <v>285.29300000000001</v>
      </c>
      <c r="H53" s="3">
        <v>481.38900000000001</v>
      </c>
      <c r="I53" s="3">
        <v>572.86800000000005</v>
      </c>
      <c r="J53" s="3">
        <v>719.16899999999998</v>
      </c>
      <c r="K53" s="3">
        <v>829.11099999999999</v>
      </c>
      <c r="L53" s="3">
        <v>983.20699999999999</v>
      </c>
      <c r="M53" s="3">
        <v>965.33600000000001</v>
      </c>
    </row>
    <row r="54" spans="3:13" ht="12.75" x14ac:dyDescent="0.2"/>
    <row r="55" spans="3:13" ht="12.75" x14ac:dyDescent="0.2">
      <c r="C55" s="3" t="s">
        <v>63</v>
      </c>
      <c r="D55" s="3">
        <v>6.069</v>
      </c>
      <c r="E55" s="3">
        <v>11.03</v>
      </c>
      <c r="F55" s="3">
        <v>64.692999999999998</v>
      </c>
      <c r="G55" s="3">
        <v>96.290999999999997</v>
      </c>
      <c r="H55" s="3">
        <v>133.58000000000001</v>
      </c>
      <c r="I55" s="3">
        <v>102.48</v>
      </c>
      <c r="J55" s="3">
        <v>157.55799999999999</v>
      </c>
      <c r="K55" s="3">
        <v>254.965</v>
      </c>
      <c r="L55" s="3">
        <v>233.61500000000001</v>
      </c>
      <c r="M55" s="3">
        <v>78.582999999999998</v>
      </c>
    </row>
    <row r="56" spans="3:13" ht="12.75" x14ac:dyDescent="0.2">
      <c r="C56" s="3" t="s">
        <v>64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4.0430000000000001</v>
      </c>
      <c r="K56" s="3">
        <v>1.522</v>
      </c>
      <c r="L56" s="3">
        <v>132.93100000000001</v>
      </c>
      <c r="M56" s="3">
        <v>103.498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6E6A-8A93-4463-9124-2CB8DDB198F6}">
  <dimension ref="C1:M48"/>
  <sheetViews>
    <sheetView workbookViewId="0">
      <selection activeCell="D12" sqref="D12:M1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66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</row>
    <row r="13" spans="3:13" x14ac:dyDescent="0.2">
      <c r="C13" s="3" t="s">
        <v>67</v>
      </c>
      <c r="D13" s="3" t="s">
        <v>68</v>
      </c>
      <c r="E13" s="3" t="s">
        <v>68</v>
      </c>
      <c r="F13" s="3" t="s">
        <v>68</v>
      </c>
      <c r="G13" s="3" t="s">
        <v>68</v>
      </c>
      <c r="H13" s="3" t="s">
        <v>68</v>
      </c>
      <c r="I13" s="3" t="s">
        <v>68</v>
      </c>
      <c r="J13" s="3" t="s">
        <v>68</v>
      </c>
      <c r="K13" s="3" t="s">
        <v>68</v>
      </c>
      <c r="L13" s="3" t="s">
        <v>68</v>
      </c>
      <c r="M13" s="3" t="s">
        <v>68</v>
      </c>
    </row>
    <row r="15" spans="3:13" x14ac:dyDescent="0.2">
      <c r="C15" s="3" t="s">
        <v>69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x14ac:dyDescent="0.2">
      <c r="C16" s="3" t="s">
        <v>70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71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9" spans="3:13" x14ac:dyDescent="0.2">
      <c r="C19" s="3" t="s">
        <v>72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73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74</v>
      </c>
      <c r="D21" s="3">
        <v>-0.72699999999999998</v>
      </c>
      <c r="E21" s="3">
        <v>-0.88200000000000001</v>
      </c>
      <c r="F21" s="3">
        <v>-2.1800000000000002</v>
      </c>
      <c r="G21" s="3">
        <v>-3.456</v>
      </c>
      <c r="H21" s="3">
        <v>-5.9349999999999996</v>
      </c>
      <c r="I21" s="3">
        <v>-5.4139999999999997</v>
      </c>
      <c r="J21" s="3">
        <v>-5.61</v>
      </c>
      <c r="K21" s="3">
        <v>-4.5830000000000002</v>
      </c>
      <c r="L21" s="3">
        <v>-3.7639999999999998</v>
      </c>
      <c r="M21" s="3">
        <v>-4.9400000000000004</v>
      </c>
    </row>
    <row r="22" spans="3:13" x14ac:dyDescent="0.2">
      <c r="C22" s="3" t="s">
        <v>75</v>
      </c>
      <c r="D22" s="3">
        <v>-1.623</v>
      </c>
      <c r="E22" s="3">
        <v>-1.9590000000000001</v>
      </c>
      <c r="F22" s="3">
        <v>-3.282</v>
      </c>
      <c r="G22" s="3">
        <v>-0.71</v>
      </c>
      <c r="H22" s="3">
        <v>5.0010000000000003</v>
      </c>
      <c r="I22" s="3">
        <v>-17.033999999999999</v>
      </c>
      <c r="J22" s="3">
        <v>-47.100999999999999</v>
      </c>
      <c r="K22" s="3">
        <v>8.3230000000000004</v>
      </c>
      <c r="L22" s="3">
        <v>6.6449999999999996</v>
      </c>
      <c r="M22" s="3">
        <v>13.728999999999999</v>
      </c>
    </row>
    <row r="23" spans="3:13" x14ac:dyDescent="0.2">
      <c r="C23" s="3" t="s">
        <v>76</v>
      </c>
      <c r="D23" s="3">
        <v>-2.35</v>
      </c>
      <c r="E23" s="3">
        <v>-2.8410000000000002</v>
      </c>
      <c r="F23" s="3">
        <v>-5.4619999999999997</v>
      </c>
      <c r="G23" s="3">
        <v>-4.1660000000000004</v>
      </c>
      <c r="H23" s="3">
        <v>-0.93400000000000005</v>
      </c>
      <c r="I23" s="3">
        <v>-22.448</v>
      </c>
      <c r="J23" s="3">
        <v>-52.710999999999999</v>
      </c>
      <c r="K23" s="3">
        <v>3.74</v>
      </c>
      <c r="L23" s="3">
        <v>2.8809999999999998</v>
      </c>
      <c r="M23" s="3">
        <v>8.7889999999999997</v>
      </c>
    </row>
    <row r="24" spans="3:13" x14ac:dyDescent="0.2">
      <c r="C24" s="3" t="s">
        <v>77</v>
      </c>
      <c r="D24" s="3">
        <v>-2.35</v>
      </c>
      <c r="E24" s="3">
        <v>-2.8410000000000002</v>
      </c>
      <c r="F24" s="3">
        <v>-5.4619999999999997</v>
      </c>
      <c r="G24" s="3">
        <v>-4.1660000000000004</v>
      </c>
      <c r="H24" s="3">
        <v>-0.93400000000000005</v>
      </c>
      <c r="I24" s="3">
        <v>-22.448</v>
      </c>
      <c r="J24" s="3">
        <v>-52.710999999999999</v>
      </c>
      <c r="K24" s="3">
        <v>3.74</v>
      </c>
      <c r="L24" s="3">
        <v>2.8809999999999998</v>
      </c>
      <c r="M24" s="3">
        <v>8.7889999999999997</v>
      </c>
    </row>
    <row r="26" spans="3:13" x14ac:dyDescent="0.2">
      <c r="C26" s="3" t="s">
        <v>78</v>
      </c>
      <c r="D26" s="3">
        <v>4.2000000000000003E-2</v>
      </c>
      <c r="E26" s="3">
        <v>0.1</v>
      </c>
      <c r="F26" s="3">
        <v>0.24399999999999999</v>
      </c>
      <c r="G26" s="3">
        <v>0.52700000000000002</v>
      </c>
      <c r="H26" s="3">
        <v>1.341</v>
      </c>
      <c r="I26" s="3">
        <v>1.246</v>
      </c>
      <c r="J26" s="3">
        <v>1.224</v>
      </c>
      <c r="K26" s="3">
        <v>0.77900000000000003</v>
      </c>
      <c r="L26" s="3">
        <v>0.26600000000000001</v>
      </c>
      <c r="M26" s="3">
        <v>-4.7850000000000001</v>
      </c>
    </row>
    <row r="27" spans="3:13" x14ac:dyDescent="0.2">
      <c r="C27" s="3" t="s">
        <v>79</v>
      </c>
      <c r="D27" s="3">
        <v>-2.3079999999999998</v>
      </c>
      <c r="E27" s="3">
        <v>-2.7410000000000001</v>
      </c>
      <c r="F27" s="3">
        <v>-5.218</v>
      </c>
      <c r="G27" s="3">
        <v>-3.6389999999999998</v>
      </c>
      <c r="H27" s="3">
        <v>0.40699999999999997</v>
      </c>
      <c r="I27" s="3">
        <v>-21.202000000000002</v>
      </c>
      <c r="J27" s="3">
        <v>-51.487000000000002</v>
      </c>
      <c r="K27" s="3">
        <v>4.5190000000000001</v>
      </c>
      <c r="L27" s="3">
        <v>3.1469999999999998</v>
      </c>
      <c r="M27" s="3">
        <v>4.0039999999999996</v>
      </c>
    </row>
    <row r="28" spans="3:13" x14ac:dyDescent="0.2">
      <c r="C28" s="3" t="s">
        <v>80</v>
      </c>
      <c r="D28" s="3" t="s">
        <v>3</v>
      </c>
      <c r="E28" s="3">
        <v>-16.594999999999999</v>
      </c>
      <c r="F28" s="3">
        <v>-7.7850000000000001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81</v>
      </c>
      <c r="D29" s="3">
        <v>0</v>
      </c>
      <c r="E29" s="3">
        <v>0</v>
      </c>
      <c r="F29" s="3">
        <v>0</v>
      </c>
      <c r="G29" s="3">
        <v>-1.587</v>
      </c>
      <c r="H29" s="3">
        <v>-18.443000000000001</v>
      </c>
      <c r="I29" s="3">
        <v>-12.794</v>
      </c>
      <c r="J29" s="3">
        <v>-27.356000000000002</v>
      </c>
      <c r="K29" s="3">
        <v>-17.506</v>
      </c>
      <c r="L29" s="3">
        <v>-26.055</v>
      </c>
      <c r="M29" s="3">
        <v>-9.8439999999999994</v>
      </c>
    </row>
    <row r="30" spans="3:13" x14ac:dyDescent="0.2">
      <c r="C30" s="3" t="s">
        <v>82</v>
      </c>
      <c r="D30" s="3">
        <v>-2.3079999999999998</v>
      </c>
      <c r="E30" s="3">
        <v>-19.337</v>
      </c>
      <c r="F30" s="3">
        <v>-13.003</v>
      </c>
      <c r="G30" s="3">
        <v>-5.226</v>
      </c>
      <c r="H30" s="3">
        <v>-18.036000000000001</v>
      </c>
      <c r="I30" s="3">
        <v>-33.996000000000002</v>
      </c>
      <c r="J30" s="3">
        <v>-78.843000000000004</v>
      </c>
      <c r="K30" s="3">
        <v>-12.987</v>
      </c>
      <c r="L30" s="3">
        <v>-22.908000000000001</v>
      </c>
      <c r="M30" s="3">
        <v>-5.84</v>
      </c>
    </row>
    <row r="32" spans="3:13" x14ac:dyDescent="0.2">
      <c r="C32" s="3" t="s">
        <v>83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>
        <v>1.913</v>
      </c>
      <c r="K32" s="3">
        <v>-6.7859999999999996</v>
      </c>
      <c r="L32" s="3" t="s">
        <v>3</v>
      </c>
      <c r="M32" s="3" t="s">
        <v>3</v>
      </c>
    </row>
    <row r="33" spans="3:13" x14ac:dyDescent="0.2">
      <c r="C33" s="3" t="s">
        <v>84</v>
      </c>
      <c r="D33" s="3">
        <v>-2.3079999999999998</v>
      </c>
      <c r="E33" s="3">
        <v>-19.337</v>
      </c>
      <c r="F33" s="3">
        <v>-13.003</v>
      </c>
      <c r="G33" s="3">
        <v>-5.226</v>
      </c>
      <c r="H33" s="3">
        <v>-18.036000000000001</v>
      </c>
      <c r="I33" s="3">
        <v>-33.996000000000002</v>
      </c>
      <c r="J33" s="3">
        <v>-76.930000000000007</v>
      </c>
      <c r="K33" s="3">
        <v>-19.773</v>
      </c>
      <c r="L33" s="3">
        <v>-22.908000000000001</v>
      </c>
      <c r="M33" s="3">
        <v>-5.84</v>
      </c>
    </row>
    <row r="35" spans="3:13" x14ac:dyDescent="0.2">
      <c r="C35" s="3" t="s">
        <v>85</v>
      </c>
      <c r="D35" s="3">
        <v>0</v>
      </c>
      <c r="E35" s="3">
        <v>16.594999999999999</v>
      </c>
      <c r="F35" s="3">
        <v>7.7850000000000001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86</v>
      </c>
      <c r="D36" s="3">
        <v>-2.3079999999999998</v>
      </c>
      <c r="E36" s="3">
        <v>-2.7410000000000001</v>
      </c>
      <c r="F36" s="3">
        <v>-5.218</v>
      </c>
      <c r="G36" s="3">
        <v>-5.226</v>
      </c>
      <c r="H36" s="3">
        <v>-18.036000000000001</v>
      </c>
      <c r="I36" s="3">
        <v>-33.996000000000002</v>
      </c>
      <c r="J36" s="3">
        <v>-76.930000000000007</v>
      </c>
      <c r="K36" s="3">
        <v>-19.773</v>
      </c>
      <c r="L36" s="3">
        <v>-22.908000000000001</v>
      </c>
      <c r="M36" s="3">
        <v>-5.84</v>
      </c>
    </row>
    <row r="38" spans="3:13" x14ac:dyDescent="0.2">
      <c r="C38" s="3" t="s">
        <v>87</v>
      </c>
      <c r="D38" s="3">
        <v>-1.99</v>
      </c>
      <c r="E38" s="3">
        <v>-0.7</v>
      </c>
      <c r="F38" s="3">
        <v>-0.24</v>
      </c>
      <c r="G38" s="3">
        <v>-4.2000000000000003E-2</v>
      </c>
      <c r="H38" s="3">
        <v>-9.6000000000000002E-2</v>
      </c>
      <c r="I38" s="3">
        <v>-0.15</v>
      </c>
      <c r="J38" s="3">
        <v>-0.28999999999999998</v>
      </c>
      <c r="K38" s="3">
        <v>-6.2E-2</v>
      </c>
      <c r="L38" s="3">
        <v>-6.5000000000000002E-2</v>
      </c>
      <c r="M38" s="3">
        <v>-1.7000000000000001E-2</v>
      </c>
    </row>
    <row r="39" spans="3:13" x14ac:dyDescent="0.2">
      <c r="C39" s="3" t="s">
        <v>88</v>
      </c>
      <c r="D39" s="3">
        <v>-1.99</v>
      </c>
      <c r="E39" s="3">
        <v>-0.7</v>
      </c>
      <c r="F39" s="3">
        <v>-0.24</v>
      </c>
      <c r="G39" s="3">
        <v>-4.2000000000000003E-2</v>
      </c>
      <c r="H39" s="3">
        <v>-9.6000000000000002E-2</v>
      </c>
      <c r="I39" s="3">
        <v>-0.15</v>
      </c>
      <c r="J39" s="3">
        <v>-0.28999999999999998</v>
      </c>
      <c r="K39" s="3">
        <v>-6.2E-2</v>
      </c>
      <c r="L39" s="3">
        <v>-6.5000000000000002E-2</v>
      </c>
      <c r="M39" s="3">
        <v>-1.7000000000000001E-2</v>
      </c>
    </row>
    <row r="40" spans="3:13" x14ac:dyDescent="0.2">
      <c r="C40" s="3" t="s">
        <v>89</v>
      </c>
      <c r="D40" s="3">
        <v>1.157</v>
      </c>
      <c r="E40" s="3">
        <v>3.9289999999999998</v>
      </c>
      <c r="F40" s="3">
        <v>22.175000000000001</v>
      </c>
      <c r="G40" s="3">
        <v>123.58499999999999</v>
      </c>
      <c r="H40" s="3">
        <v>188.05500000000001</v>
      </c>
      <c r="I40" s="3">
        <v>220.44900000000001</v>
      </c>
      <c r="J40" s="3">
        <v>268.10399999999998</v>
      </c>
      <c r="K40" s="3">
        <v>317.72699999999998</v>
      </c>
      <c r="L40" s="3">
        <v>351.51499999999999</v>
      </c>
      <c r="M40" s="3">
        <v>348.12599999999998</v>
      </c>
    </row>
    <row r="41" spans="3:13" x14ac:dyDescent="0.2">
      <c r="C41" s="3" t="s">
        <v>90</v>
      </c>
      <c r="D41" s="3">
        <v>1.157</v>
      </c>
      <c r="E41" s="3">
        <v>3.9289999999999998</v>
      </c>
      <c r="F41" s="3">
        <v>22.175000000000001</v>
      </c>
      <c r="G41" s="3">
        <v>123.58499999999999</v>
      </c>
      <c r="H41" s="3">
        <v>188.05500000000001</v>
      </c>
      <c r="I41" s="3">
        <v>220.44900000000001</v>
      </c>
      <c r="J41" s="3">
        <v>268.10399999999998</v>
      </c>
      <c r="K41" s="3">
        <v>317.72699999999998</v>
      </c>
      <c r="L41" s="3">
        <v>351.51499999999999</v>
      </c>
      <c r="M41" s="3">
        <v>348.12599999999998</v>
      </c>
    </row>
    <row r="43" spans="3:13" x14ac:dyDescent="0.2">
      <c r="C43" s="3" t="s">
        <v>91</v>
      </c>
      <c r="D43" s="3">
        <v>-2.206</v>
      </c>
      <c r="E43" s="3">
        <v>-2.819</v>
      </c>
      <c r="F43" s="3">
        <v>-6.343</v>
      </c>
      <c r="G43" s="3">
        <v>-13.781000000000001</v>
      </c>
      <c r="H43" s="3">
        <v>-26.064</v>
      </c>
      <c r="I43" s="3">
        <v>-24.547999999999998</v>
      </c>
      <c r="J43" s="3">
        <v>-21.346</v>
      </c>
      <c r="K43" s="3">
        <v>-26.483000000000001</v>
      </c>
      <c r="L43" s="3">
        <v>-22.768999999999998</v>
      </c>
      <c r="M43" s="3">
        <v>-20.123000000000001</v>
      </c>
    </row>
    <row r="44" spans="3:13" x14ac:dyDescent="0.2">
      <c r="C44" s="3" t="s">
        <v>92</v>
      </c>
      <c r="D44" s="3">
        <v>-2.661</v>
      </c>
      <c r="E44" s="3">
        <v>-2.827</v>
      </c>
      <c r="F44" s="3">
        <v>-7.5659999999999998</v>
      </c>
      <c r="G44" s="3">
        <v>-13.843999999999999</v>
      </c>
      <c r="H44" s="3">
        <v>-28.82</v>
      </c>
      <c r="I44" s="3">
        <v>-31.488</v>
      </c>
      <c r="J44" s="3">
        <v>-46.441000000000003</v>
      </c>
      <c r="K44" s="3">
        <v>-26.902000000000001</v>
      </c>
      <c r="L44" s="3">
        <v>-23.190999999999999</v>
      </c>
      <c r="M44" s="3">
        <v>-20.699000000000002</v>
      </c>
    </row>
    <row r="46" spans="3:13" x14ac:dyDescent="0.2">
      <c r="C46" s="3" t="s">
        <v>93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94</v>
      </c>
      <c r="D47" s="3">
        <v>-2.35</v>
      </c>
      <c r="E47" s="3">
        <v>-2.8410000000000002</v>
      </c>
      <c r="F47" s="3">
        <v>-5.4740000000000002</v>
      </c>
      <c r="G47" s="3">
        <v>-2.3359999999999999</v>
      </c>
      <c r="H47" s="3">
        <v>-1.542</v>
      </c>
      <c r="I47" s="3">
        <v>-25.495000000000001</v>
      </c>
      <c r="J47" s="3">
        <v>-31.11</v>
      </c>
      <c r="K47" s="3">
        <v>5.6150000000000002</v>
      </c>
      <c r="L47" s="3">
        <v>2.3220000000000001</v>
      </c>
      <c r="M47" s="3">
        <v>-11.474</v>
      </c>
    </row>
    <row r="48" spans="3:13" x14ac:dyDescent="0.2">
      <c r="C48" s="3" t="s">
        <v>95</v>
      </c>
      <c r="D48" s="3">
        <v>-2.661</v>
      </c>
      <c r="E48" s="3">
        <v>-2.827</v>
      </c>
      <c r="F48" s="3">
        <v>-7.5659999999999998</v>
      </c>
      <c r="G48" s="3">
        <v>-13.843999999999999</v>
      </c>
      <c r="H48" s="3">
        <v>-28.82</v>
      </c>
      <c r="I48" s="3">
        <v>-31.488</v>
      </c>
      <c r="J48" s="3">
        <v>-46.441000000000003</v>
      </c>
      <c r="K48" s="3">
        <v>-26.902000000000001</v>
      </c>
      <c r="L48" s="3">
        <v>-23.190999999999999</v>
      </c>
      <c r="M48" s="3">
        <v>-20.699000000000002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2AE0-2E34-44C8-A473-C099C6EFA327}">
  <dimension ref="C1:M41"/>
  <sheetViews>
    <sheetView topLeftCell="A5" workbookViewId="0">
      <selection activeCell="J30" sqref="D30:J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96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84</v>
      </c>
      <c r="D12" s="3">
        <v>-2.3079999999999998</v>
      </c>
      <c r="E12" s="3">
        <v>-19.337</v>
      </c>
      <c r="F12" s="3">
        <v>-13.003</v>
      </c>
      <c r="G12" s="3">
        <v>-5.226</v>
      </c>
      <c r="H12" s="3">
        <v>-18.036000000000001</v>
      </c>
      <c r="I12" s="3">
        <v>-33.996000000000002</v>
      </c>
      <c r="J12" s="3">
        <v>-76.930000000000007</v>
      </c>
      <c r="K12" s="3">
        <v>-19.773</v>
      </c>
      <c r="L12" s="3">
        <v>-22.908000000000001</v>
      </c>
      <c r="M12" s="3">
        <v>-5.84</v>
      </c>
    </row>
    <row r="13" spans="3:13" x14ac:dyDescent="0.2">
      <c r="C13" s="3" t="s">
        <v>97</v>
      </c>
      <c r="D13" s="3">
        <v>0.45500000000000002</v>
      </c>
      <c r="E13" s="3">
        <v>8.0000000000000002E-3</v>
      </c>
      <c r="F13" s="3">
        <v>1.2230000000000001</v>
      </c>
      <c r="G13" s="3">
        <v>6.3E-2</v>
      </c>
      <c r="H13" s="3">
        <v>2.7559999999999998</v>
      </c>
      <c r="I13" s="3">
        <v>6.94</v>
      </c>
      <c r="J13" s="3">
        <v>25.094999999999999</v>
      </c>
      <c r="K13" s="3">
        <v>0.41899999999999998</v>
      </c>
      <c r="L13" s="3">
        <v>0.42199999999999999</v>
      </c>
      <c r="M13" s="3">
        <v>0.57599999999999996</v>
      </c>
    </row>
    <row r="14" spans="3:13" x14ac:dyDescent="0.2">
      <c r="C14" s="3" t="s">
        <v>98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99</v>
      </c>
      <c r="D15" s="3">
        <v>0.79600000000000004</v>
      </c>
      <c r="E15" s="3">
        <v>0.94199999999999995</v>
      </c>
      <c r="F15" s="3">
        <v>2.19</v>
      </c>
      <c r="G15" s="3">
        <v>5.2889999999999997</v>
      </c>
      <c r="H15" s="3">
        <v>14.141</v>
      </c>
      <c r="I15" s="3">
        <v>11.63</v>
      </c>
      <c r="J15" s="3">
        <v>9.5760000000000005</v>
      </c>
      <c r="K15" s="3">
        <v>13.597</v>
      </c>
      <c r="L15" s="3">
        <v>12.948</v>
      </c>
      <c r="M15" s="3">
        <v>7.7270000000000003</v>
      </c>
    </row>
    <row r="16" spans="3:13" x14ac:dyDescent="0.2">
      <c r="C16" s="3" t="s">
        <v>100</v>
      </c>
      <c r="D16" s="3">
        <v>8.5999999999999993E-2</v>
      </c>
      <c r="E16" s="3">
        <v>6.6000000000000003E-2</v>
      </c>
      <c r="F16" s="3">
        <v>0.53500000000000003</v>
      </c>
      <c r="G16" s="3">
        <v>-0.68100000000000005</v>
      </c>
      <c r="H16" s="3">
        <v>0.13400000000000001</v>
      </c>
      <c r="I16" s="3">
        <v>-8.9999999999999993E-3</v>
      </c>
      <c r="J16" s="3">
        <v>-0.99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101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102</v>
      </c>
      <c r="D18" s="3">
        <v>1.4E-2</v>
      </c>
      <c r="E18" s="3">
        <v>9.6000000000000002E-2</v>
      </c>
      <c r="F18" s="3">
        <v>-3.5000000000000003E-2</v>
      </c>
      <c r="G18" s="3">
        <v>2.1000000000000001E-2</v>
      </c>
      <c r="H18" s="3">
        <v>-0.45300000000000001</v>
      </c>
      <c r="I18" s="3">
        <v>0.184</v>
      </c>
      <c r="J18" s="3">
        <v>-0.28799999999999998</v>
      </c>
      <c r="K18" s="3">
        <v>5.8959999999999999</v>
      </c>
      <c r="L18" s="3">
        <v>6.2E-2</v>
      </c>
      <c r="M18" s="3">
        <v>-0.85199999999999998</v>
      </c>
    </row>
    <row r="19" spans="3:13" x14ac:dyDescent="0.2">
      <c r="C19" s="3" t="s">
        <v>103</v>
      </c>
      <c r="D19" s="3">
        <v>-0.60599999999999998</v>
      </c>
      <c r="E19" s="3">
        <v>14.154999999999999</v>
      </c>
      <c r="F19" s="3">
        <v>3.3889999999999998</v>
      </c>
      <c r="G19" s="3">
        <v>-11.172000000000001</v>
      </c>
      <c r="H19" s="3">
        <v>-15.872999999999999</v>
      </c>
      <c r="I19" s="3">
        <v>7.7439999999999998</v>
      </c>
      <c r="J19" s="3">
        <v>39.935000000000002</v>
      </c>
      <c r="K19" s="3">
        <v>14.673999999999999</v>
      </c>
      <c r="L19" s="3">
        <v>10.153</v>
      </c>
      <c r="M19" s="3">
        <v>10.755000000000001</v>
      </c>
    </row>
    <row r="20" spans="3:13" x14ac:dyDescent="0.2">
      <c r="C20" s="3" t="s">
        <v>104</v>
      </c>
      <c r="D20" s="3">
        <v>-1.5629999999999999</v>
      </c>
      <c r="E20" s="3">
        <v>-4.07</v>
      </c>
      <c r="F20" s="3">
        <v>-5.7009999999999996</v>
      </c>
      <c r="G20" s="3">
        <v>-11.706</v>
      </c>
      <c r="H20" s="3">
        <v>-17.331</v>
      </c>
      <c r="I20" s="3">
        <v>-7.5069999999999997</v>
      </c>
      <c r="J20" s="3">
        <v>-3.6019999999999999</v>
      </c>
      <c r="K20" s="3">
        <v>14.813000000000001</v>
      </c>
      <c r="L20" s="3">
        <v>0.67700000000000005</v>
      </c>
      <c r="M20" s="3">
        <v>12.366</v>
      </c>
    </row>
    <row r="22" spans="3:13" x14ac:dyDescent="0.2">
      <c r="C22" s="3" t="s">
        <v>105</v>
      </c>
      <c r="D22" s="3">
        <v>-2.1349999999999998</v>
      </c>
      <c r="E22" s="3">
        <v>-0.624</v>
      </c>
      <c r="F22" s="3">
        <v>-3.7930000000000001</v>
      </c>
      <c r="G22" s="3">
        <v>-32.475999999999999</v>
      </c>
      <c r="H22" s="3">
        <v>-119.126</v>
      </c>
      <c r="I22" s="3">
        <v>-116.315</v>
      </c>
      <c r="J22" s="3">
        <v>-113.529</v>
      </c>
      <c r="K22" s="3">
        <v>-129.39500000000001</v>
      </c>
      <c r="L22" s="3">
        <v>-184.191</v>
      </c>
      <c r="M22" s="3">
        <v>-160.85499999999999</v>
      </c>
    </row>
    <row r="23" spans="3:13" x14ac:dyDescent="0.2">
      <c r="C23" s="3" t="s">
        <v>106</v>
      </c>
      <c r="D23" s="3" t="s">
        <v>3</v>
      </c>
      <c r="E23" s="3">
        <v>4.399</v>
      </c>
      <c r="F23" s="3">
        <v>28.725000000000001</v>
      </c>
      <c r="G23" s="3">
        <v>-0.56000000000000005</v>
      </c>
      <c r="H23" s="3" t="s">
        <v>3</v>
      </c>
      <c r="I23" s="3">
        <v>2.742</v>
      </c>
      <c r="J23" s="3">
        <v>-2.6360000000000001</v>
      </c>
      <c r="K23" s="3">
        <v>-0.14799999999999999</v>
      </c>
      <c r="L23" s="3">
        <v>-0.1</v>
      </c>
      <c r="M23" s="3" t="s">
        <v>3</v>
      </c>
    </row>
    <row r="24" spans="3:13" x14ac:dyDescent="0.2">
      <c r="C24" s="3" t="s">
        <v>107</v>
      </c>
      <c r="D24" s="3">
        <v>0.222</v>
      </c>
      <c r="E24" s="3">
        <v>0.23899999999999999</v>
      </c>
      <c r="F24" s="3">
        <v>-6.1239999999999997</v>
      </c>
      <c r="G24" s="3">
        <v>-21.466000000000001</v>
      </c>
      <c r="H24" s="3">
        <v>-22.346</v>
      </c>
      <c r="I24" s="3">
        <v>-1.8029999999999999</v>
      </c>
      <c r="J24" s="3">
        <v>-2.2989999999999999</v>
      </c>
      <c r="K24" s="3">
        <v>-39.64</v>
      </c>
      <c r="L24" s="3">
        <v>30.445</v>
      </c>
      <c r="M24" s="3">
        <v>-10.821999999999999</v>
      </c>
    </row>
    <row r="25" spans="3:13" x14ac:dyDescent="0.2">
      <c r="C25" s="3" t="s">
        <v>108</v>
      </c>
      <c r="D25" s="3">
        <v>-1.913</v>
      </c>
      <c r="E25" s="3">
        <v>4.0140000000000002</v>
      </c>
      <c r="F25" s="3">
        <v>18.808</v>
      </c>
      <c r="G25" s="3">
        <v>-54.502000000000002</v>
      </c>
      <c r="H25" s="3">
        <v>-141.47200000000001</v>
      </c>
      <c r="I25" s="3">
        <v>-115.376</v>
      </c>
      <c r="J25" s="3">
        <v>-118.464</v>
      </c>
      <c r="K25" s="3">
        <v>-169.18299999999999</v>
      </c>
      <c r="L25" s="3">
        <v>-153.846</v>
      </c>
      <c r="M25" s="3">
        <v>-171.67699999999999</v>
      </c>
    </row>
    <row r="27" spans="3:13" x14ac:dyDescent="0.2">
      <c r="C27" s="3" t="s">
        <v>109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110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111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>
        <v>154</v>
      </c>
      <c r="M29" s="3" t="s">
        <v>3</v>
      </c>
    </row>
    <row r="30" spans="3:13" x14ac:dyDescent="0.2">
      <c r="C30" s="3" t="s">
        <v>112</v>
      </c>
      <c r="D30" s="39">
        <v>-1.8839999999999999</v>
      </c>
      <c r="E30" s="39">
        <v>-1.8839999999999999</v>
      </c>
      <c r="F30" s="39">
        <v>-1.8839999999999999</v>
      </c>
      <c r="G30" s="39">
        <v>-1.8839999999999999</v>
      </c>
      <c r="H30" s="39">
        <v>-1.8839999999999999</v>
      </c>
      <c r="I30" s="39">
        <v>-1.8839999999999999</v>
      </c>
      <c r="J30" s="39">
        <v>-1.8839999999999999</v>
      </c>
      <c r="K30" s="3">
        <v>-2.621</v>
      </c>
      <c r="L30" s="3">
        <v>-1.36</v>
      </c>
      <c r="M30" s="3">
        <v>-0.159</v>
      </c>
    </row>
    <row r="31" spans="3:13" x14ac:dyDescent="0.2">
      <c r="C31" s="3" t="s">
        <v>113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>
        <v>-0.88100000000000001</v>
      </c>
      <c r="L31" s="3">
        <v>-41.354999999999997</v>
      </c>
      <c r="M31" s="3">
        <v>-24.411999999999999</v>
      </c>
    </row>
    <row r="32" spans="3:13" x14ac:dyDescent="0.2">
      <c r="C32" s="3" t="s">
        <v>114</v>
      </c>
      <c r="D32" s="3">
        <v>3.149</v>
      </c>
      <c r="E32" s="3" t="s">
        <v>3</v>
      </c>
      <c r="F32" s="3">
        <v>31.88</v>
      </c>
      <c r="G32" s="3">
        <v>91.492999999999995</v>
      </c>
      <c r="H32" s="3">
        <v>189.036</v>
      </c>
      <c r="I32" s="3">
        <v>99.659000000000006</v>
      </c>
      <c r="J32" s="3">
        <v>137.97200000000001</v>
      </c>
      <c r="K32" s="3">
        <v>235.59700000000001</v>
      </c>
      <c r="L32" s="3">
        <v>74.944999999999993</v>
      </c>
      <c r="M32" s="3">
        <v>33.698</v>
      </c>
    </row>
    <row r="33" spans="3:13" x14ac:dyDescent="0.2">
      <c r="C33" s="3" t="s">
        <v>115</v>
      </c>
      <c r="D33" s="3">
        <v>3.149</v>
      </c>
      <c r="E33" s="3" t="s">
        <v>3</v>
      </c>
      <c r="F33" s="3">
        <v>31.88</v>
      </c>
      <c r="G33" s="3">
        <v>91.492999999999995</v>
      </c>
      <c r="H33" s="3">
        <v>189.036</v>
      </c>
      <c r="I33" s="3">
        <v>99.659000000000006</v>
      </c>
      <c r="J33" s="3">
        <v>136.08799999999999</v>
      </c>
      <c r="K33" s="3">
        <v>232.095</v>
      </c>
      <c r="L33" s="3">
        <v>186.23</v>
      </c>
      <c r="M33" s="3">
        <v>9.1270000000000007</v>
      </c>
    </row>
    <row r="35" spans="3:13" x14ac:dyDescent="0.2">
      <c r="C35" s="3" t="s">
        <v>116</v>
      </c>
      <c r="D35" s="3">
        <v>6.1859999999999999</v>
      </c>
      <c r="E35" s="3">
        <v>6.069</v>
      </c>
      <c r="F35" s="3">
        <v>10.999000000000001</v>
      </c>
      <c r="G35" s="3">
        <v>55.985999999999997</v>
      </c>
      <c r="H35" s="3">
        <v>81.271000000000001</v>
      </c>
      <c r="I35" s="3">
        <v>111.504</v>
      </c>
      <c r="J35" s="3">
        <v>88.28</v>
      </c>
      <c r="K35" s="3">
        <v>102.30200000000001</v>
      </c>
      <c r="L35" s="3">
        <v>180.02699999999999</v>
      </c>
      <c r="M35" s="3">
        <v>213.08799999999999</v>
      </c>
    </row>
    <row r="36" spans="3:13" x14ac:dyDescent="0.2">
      <c r="C36" s="3" t="s">
        <v>117</v>
      </c>
      <c r="D36" s="3">
        <v>0.21099999999999999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118</v>
      </c>
      <c r="D37" s="3">
        <v>-0.32800000000000001</v>
      </c>
      <c r="E37" s="3">
        <v>4.9290000000000003</v>
      </c>
      <c r="F37" s="3">
        <v>44.987000000000002</v>
      </c>
      <c r="G37" s="3">
        <v>25.285</v>
      </c>
      <c r="H37" s="3">
        <v>30.233000000000001</v>
      </c>
      <c r="I37" s="3">
        <v>-23.224</v>
      </c>
      <c r="J37" s="3">
        <v>14.022</v>
      </c>
      <c r="K37" s="3">
        <v>77.724999999999994</v>
      </c>
      <c r="L37" s="3">
        <v>33.061</v>
      </c>
      <c r="M37" s="3">
        <v>-150.184</v>
      </c>
    </row>
    <row r="38" spans="3:13" x14ac:dyDescent="0.2">
      <c r="C38" s="3" t="s">
        <v>119</v>
      </c>
      <c r="D38" s="3">
        <v>6.069</v>
      </c>
      <c r="E38" s="3">
        <v>10.999000000000001</v>
      </c>
      <c r="F38" s="3">
        <v>55.985999999999997</v>
      </c>
      <c r="G38" s="3">
        <v>81.271000000000001</v>
      </c>
      <c r="H38" s="3">
        <v>111.504</v>
      </c>
      <c r="I38" s="3">
        <v>88.28</v>
      </c>
      <c r="J38" s="3">
        <v>102.30200000000001</v>
      </c>
      <c r="K38" s="3">
        <v>180.02699999999999</v>
      </c>
      <c r="L38" s="3">
        <v>213.08799999999999</v>
      </c>
      <c r="M38" s="3">
        <v>62.904000000000003</v>
      </c>
    </row>
    <row r="40" spans="3:13" x14ac:dyDescent="0.2">
      <c r="C40" s="3" t="s">
        <v>120</v>
      </c>
      <c r="D40" s="3">
        <v>-3.6989999999999998</v>
      </c>
      <c r="E40" s="3">
        <v>-4.694</v>
      </c>
      <c r="F40" s="3">
        <v>-9.4939999999999998</v>
      </c>
      <c r="G40" s="3">
        <v>-44.182000000000002</v>
      </c>
      <c r="H40" s="3">
        <v>-136.45699999999999</v>
      </c>
      <c r="I40" s="3">
        <v>-123.822</v>
      </c>
      <c r="J40" s="3">
        <v>-117.131</v>
      </c>
      <c r="K40" s="3">
        <v>-114.58199999999999</v>
      </c>
      <c r="L40" s="3">
        <v>-183.51400000000001</v>
      </c>
      <c r="M40" s="3">
        <v>-148.489</v>
      </c>
    </row>
    <row r="41" spans="3:13" x14ac:dyDescent="0.2">
      <c r="C41" s="3" t="s">
        <v>121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>
        <v>0.90600000000000003</v>
      </c>
      <c r="L41" s="3">
        <v>0.74099999999999999</v>
      </c>
      <c r="M41" s="3">
        <v>7.3150000000000004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044-FE07-42E5-AAED-7D60EC3F1C5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122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123</v>
      </c>
      <c r="D12" s="3" t="s">
        <v>3</v>
      </c>
      <c r="E12" s="3">
        <v>2.4</v>
      </c>
      <c r="F12" s="3">
        <v>1.19</v>
      </c>
      <c r="G12" s="3">
        <v>2.44</v>
      </c>
      <c r="H12" s="3">
        <v>3.39</v>
      </c>
      <c r="I12" s="3">
        <v>3.07</v>
      </c>
      <c r="J12" s="3">
        <v>4.05</v>
      </c>
      <c r="K12" s="3">
        <v>3.7</v>
      </c>
      <c r="L12" s="3">
        <v>3.81</v>
      </c>
      <c r="M12" s="3">
        <v>3.5</v>
      </c>
    </row>
    <row r="13" spans="3:13" ht="12.75" x14ac:dyDescent="0.2">
      <c r="C13" s="3" t="s">
        <v>124</v>
      </c>
      <c r="D13" s="3" t="s">
        <v>3</v>
      </c>
      <c r="E13" s="3">
        <v>11.986000000000001</v>
      </c>
      <c r="F13" s="3">
        <v>69.846000000000004</v>
      </c>
      <c r="G13" s="3">
        <v>392.125</v>
      </c>
      <c r="H13" s="3">
        <v>703.57799999999997</v>
      </c>
      <c r="I13" s="3">
        <v>789.57100000000003</v>
      </c>
      <c r="J13" s="3" t="s">
        <v>125</v>
      </c>
      <c r="K13" s="3" t="s">
        <v>126</v>
      </c>
      <c r="L13" s="3" t="s">
        <v>127</v>
      </c>
      <c r="M13" s="3" t="s">
        <v>128</v>
      </c>
    </row>
    <row r="14" spans="3:13" ht="12.75" x14ac:dyDescent="0.2"/>
    <row r="15" spans="3:13" ht="12.75" x14ac:dyDescent="0.2">
      <c r="C15" s="3" t="s">
        <v>129</v>
      </c>
      <c r="D15" s="3" t="s">
        <v>3</v>
      </c>
      <c r="E15" s="3">
        <v>-0.28000000000000003</v>
      </c>
      <c r="F15" s="3">
        <v>-3.597</v>
      </c>
      <c r="G15" s="3">
        <v>293.94200000000001</v>
      </c>
      <c r="H15" s="3">
        <v>604.64599999999996</v>
      </c>
      <c r="I15" s="3">
        <v>687.98699999999997</v>
      </c>
      <c r="J15" s="3" t="s">
        <v>130</v>
      </c>
      <c r="K15" s="3">
        <v>988.11800000000005</v>
      </c>
      <c r="L15" s="3" t="s">
        <v>131</v>
      </c>
      <c r="M15" s="3" t="s">
        <v>132</v>
      </c>
    </row>
    <row r="16" spans="3:13" ht="12.75" x14ac:dyDescent="0.2">
      <c r="C16" s="3" t="s">
        <v>133</v>
      </c>
      <c r="D16" s="3" t="s">
        <v>134</v>
      </c>
      <c r="E16" s="3">
        <v>-0.28000000000000003</v>
      </c>
      <c r="F16" s="3">
        <v>-3.8969999999999998</v>
      </c>
      <c r="G16" s="3">
        <v>255.464</v>
      </c>
      <c r="H16" s="3">
        <v>548.85900000000004</v>
      </c>
      <c r="I16" s="3">
        <v>628.94100000000003</v>
      </c>
      <c r="J16" s="3" t="s">
        <v>135</v>
      </c>
      <c r="K16" s="3">
        <v>945.72900000000004</v>
      </c>
      <c r="L16" s="3" t="s">
        <v>136</v>
      </c>
      <c r="M16" s="3" t="s">
        <v>137</v>
      </c>
    </row>
    <row r="17" spans="3:13" ht="12.75" x14ac:dyDescent="0.2">
      <c r="C17" s="3" t="s">
        <v>138</v>
      </c>
      <c r="D17" s="3" t="s">
        <v>134</v>
      </c>
      <c r="E17" s="3" t="s">
        <v>139</v>
      </c>
      <c r="F17" s="3" t="s">
        <v>140</v>
      </c>
      <c r="G17" s="3" t="s">
        <v>141</v>
      </c>
      <c r="H17" s="3" t="s">
        <v>142</v>
      </c>
      <c r="I17" s="3" t="s">
        <v>143</v>
      </c>
      <c r="J17" s="3" t="s">
        <v>144</v>
      </c>
      <c r="K17" s="3" t="s">
        <v>145</v>
      </c>
      <c r="L17" s="3" t="s">
        <v>146</v>
      </c>
      <c r="M17" s="3" t="s">
        <v>147</v>
      </c>
    </row>
    <row r="18" spans="3:13" ht="12.75" x14ac:dyDescent="0.2">
      <c r="C18" s="3" t="s">
        <v>148</v>
      </c>
      <c r="D18" s="3" t="s">
        <v>134</v>
      </c>
      <c r="E18" s="3" t="s">
        <v>139</v>
      </c>
      <c r="F18" s="3" t="s">
        <v>140</v>
      </c>
      <c r="G18" s="3" t="s">
        <v>149</v>
      </c>
      <c r="H18" s="3" t="s">
        <v>150</v>
      </c>
      <c r="I18" s="3" t="s">
        <v>151</v>
      </c>
      <c r="J18" s="3" t="s">
        <v>152</v>
      </c>
      <c r="K18" s="3" t="s">
        <v>153</v>
      </c>
      <c r="L18" s="3" t="s">
        <v>154</v>
      </c>
      <c r="M18" s="3" t="s">
        <v>155</v>
      </c>
    </row>
    <row r="19" spans="3:13" ht="12.75" x14ac:dyDescent="0.2">
      <c r="C19" s="3" t="s">
        <v>156</v>
      </c>
      <c r="D19" s="3" t="s">
        <v>134</v>
      </c>
      <c r="E19" s="3" t="s">
        <v>139</v>
      </c>
      <c r="F19" s="3" t="s">
        <v>157</v>
      </c>
      <c r="G19" s="3" t="s">
        <v>158</v>
      </c>
      <c r="H19" s="3" t="s">
        <v>159</v>
      </c>
      <c r="I19" s="3" t="s">
        <v>160</v>
      </c>
      <c r="J19" s="3" t="s">
        <v>161</v>
      </c>
      <c r="K19" s="3" t="s">
        <v>162</v>
      </c>
      <c r="L19" s="3" t="s">
        <v>163</v>
      </c>
      <c r="M19" s="3" t="s">
        <v>158</v>
      </c>
    </row>
    <row r="20" spans="3:13" ht="12.75" x14ac:dyDescent="0.2">
      <c r="C20" s="3" t="s">
        <v>164</v>
      </c>
      <c r="D20" s="3" t="s">
        <v>68</v>
      </c>
      <c r="E20" s="3" t="s">
        <v>68</v>
      </c>
      <c r="F20" s="3" t="s">
        <v>68</v>
      </c>
      <c r="G20" s="3" t="s">
        <v>165</v>
      </c>
      <c r="H20" s="3" t="s">
        <v>166</v>
      </c>
      <c r="I20" s="3" t="s">
        <v>167</v>
      </c>
      <c r="J20" s="3" t="s">
        <v>168</v>
      </c>
      <c r="K20" s="3" t="s">
        <v>161</v>
      </c>
      <c r="L20" s="3" t="s">
        <v>169</v>
      </c>
      <c r="M20" s="3" t="s">
        <v>170</v>
      </c>
    </row>
    <row r="21" spans="3:13" ht="12.75" x14ac:dyDescent="0.2">
      <c r="C21" s="3" t="s">
        <v>171</v>
      </c>
      <c r="D21" s="3" t="s">
        <v>68</v>
      </c>
      <c r="E21" s="3" t="s">
        <v>68</v>
      </c>
      <c r="F21" s="3" t="s">
        <v>68</v>
      </c>
      <c r="G21" s="3" t="s">
        <v>172</v>
      </c>
      <c r="H21" s="3" t="s">
        <v>173</v>
      </c>
      <c r="I21" s="3" t="s">
        <v>174</v>
      </c>
      <c r="J21" s="3" t="s">
        <v>175</v>
      </c>
      <c r="K21" s="3" t="s">
        <v>174</v>
      </c>
      <c r="L21" s="3" t="s">
        <v>173</v>
      </c>
      <c r="M21" s="3" t="s">
        <v>176</v>
      </c>
    </row>
    <row r="22" spans="3:13" ht="12.75" x14ac:dyDescent="0.2">
      <c r="C22" s="3" t="s">
        <v>177</v>
      </c>
      <c r="D22" s="3" t="s">
        <v>134</v>
      </c>
      <c r="E22" s="3" t="s">
        <v>134</v>
      </c>
      <c r="F22" s="3" t="s">
        <v>134</v>
      </c>
      <c r="G22" s="3" t="s">
        <v>134</v>
      </c>
      <c r="H22" s="3" t="s">
        <v>134</v>
      </c>
      <c r="I22" s="3" t="s">
        <v>134</v>
      </c>
      <c r="J22" s="3" t="s">
        <v>134</v>
      </c>
      <c r="K22" s="3" t="s">
        <v>134</v>
      </c>
      <c r="L22" s="3" t="s">
        <v>134</v>
      </c>
      <c r="M22" s="3" t="s">
        <v>134</v>
      </c>
    </row>
    <row r="23" spans="3:13" ht="12.75" x14ac:dyDescent="0.2"/>
    <row r="24" spans="3:13" ht="12.75" x14ac:dyDescent="0.2">
      <c r="C24" s="3" t="s">
        <v>178</v>
      </c>
      <c r="D24" s="3" t="s">
        <v>134</v>
      </c>
      <c r="E24" s="3" t="s">
        <v>179</v>
      </c>
      <c r="F24" s="3" t="s">
        <v>180</v>
      </c>
      <c r="G24" s="3" t="s">
        <v>181</v>
      </c>
      <c r="H24" s="3" t="s">
        <v>182</v>
      </c>
      <c r="I24" s="3" t="s">
        <v>183</v>
      </c>
      <c r="J24" s="3" t="s">
        <v>184</v>
      </c>
      <c r="K24" s="3" t="s">
        <v>185</v>
      </c>
      <c r="L24" s="3" t="s">
        <v>186</v>
      </c>
      <c r="M24" s="3" t="s">
        <v>187</v>
      </c>
    </row>
    <row r="25" spans="3:13" ht="12.75" x14ac:dyDescent="0.2">
      <c r="C25" s="3" t="s">
        <v>188</v>
      </c>
      <c r="D25" s="3" t="s">
        <v>189</v>
      </c>
      <c r="E25" s="3" t="s">
        <v>190</v>
      </c>
      <c r="F25" s="3" t="s">
        <v>190</v>
      </c>
      <c r="G25" s="3" t="s">
        <v>191</v>
      </c>
      <c r="H25" s="3" t="s">
        <v>192</v>
      </c>
      <c r="I25" s="3" t="s">
        <v>193</v>
      </c>
      <c r="J25" s="3" t="s">
        <v>194</v>
      </c>
      <c r="K25" s="3" t="s">
        <v>195</v>
      </c>
      <c r="L25" s="3" t="s">
        <v>176</v>
      </c>
      <c r="M25" s="3" t="s">
        <v>175</v>
      </c>
    </row>
    <row r="26" spans="3:13" ht="12.75" x14ac:dyDescent="0.2">
      <c r="C26" s="3" t="s">
        <v>196</v>
      </c>
      <c r="D26" s="3" t="s">
        <v>189</v>
      </c>
      <c r="E26" s="3" t="s">
        <v>197</v>
      </c>
      <c r="F26" s="3" t="s">
        <v>184</v>
      </c>
      <c r="G26" s="3" t="s">
        <v>198</v>
      </c>
      <c r="H26" s="3" t="s">
        <v>199</v>
      </c>
      <c r="I26" s="3" t="s">
        <v>200</v>
      </c>
      <c r="J26" s="3" t="s">
        <v>201</v>
      </c>
      <c r="K26" s="3" t="s">
        <v>202</v>
      </c>
      <c r="L26" s="3" t="s">
        <v>203</v>
      </c>
      <c r="M26" s="3" t="s">
        <v>204</v>
      </c>
    </row>
    <row r="27" spans="3:13" ht="12.75" x14ac:dyDescent="0.2">
      <c r="C27" s="3" t="s">
        <v>205</v>
      </c>
      <c r="D27" s="3" t="s">
        <v>134</v>
      </c>
      <c r="E27" s="3" t="s">
        <v>134</v>
      </c>
      <c r="F27" s="3" t="s">
        <v>134</v>
      </c>
      <c r="G27" s="3" t="s">
        <v>134</v>
      </c>
      <c r="H27" s="3" t="s">
        <v>134</v>
      </c>
      <c r="I27" s="3" t="s">
        <v>134</v>
      </c>
      <c r="J27" s="3" t="s">
        <v>134</v>
      </c>
      <c r="K27" s="3" t="s">
        <v>134</v>
      </c>
      <c r="L27" s="3" t="s">
        <v>134</v>
      </c>
      <c r="M27" s="3" t="s">
        <v>134</v>
      </c>
    </row>
    <row r="28" spans="3:13" ht="12.75" x14ac:dyDescent="0.2"/>
    <row r="29" spans="3:13" ht="12.75" x14ac:dyDescent="0.2">
      <c r="C29" s="3" t="s">
        <v>206</v>
      </c>
      <c r="D29" s="3">
        <v>32.299999999999997</v>
      </c>
      <c r="E29" s="3">
        <v>39</v>
      </c>
      <c r="F29" s="3">
        <v>26</v>
      </c>
      <c r="G29" s="3">
        <v>26.8</v>
      </c>
      <c r="H29" s="3">
        <v>12.7</v>
      </c>
      <c r="I29" s="3">
        <v>17.100000000000001</v>
      </c>
      <c r="J29" s="3">
        <v>9.5</v>
      </c>
      <c r="K29" s="3">
        <v>9.9</v>
      </c>
      <c r="L29" s="3">
        <v>6.5</v>
      </c>
      <c r="M29" s="3">
        <v>5.9</v>
      </c>
    </row>
    <row r="30" spans="3:13" ht="12.75" x14ac:dyDescent="0.2">
      <c r="C30" s="3" t="s">
        <v>207</v>
      </c>
      <c r="D30" s="3">
        <v>3</v>
      </c>
      <c r="E30" s="3">
        <v>2</v>
      </c>
      <c r="F30" s="3">
        <v>4</v>
      </c>
      <c r="G30" s="3">
        <v>3</v>
      </c>
      <c r="H30" s="3">
        <v>1</v>
      </c>
      <c r="I30" s="3">
        <v>3</v>
      </c>
      <c r="J30" s="3">
        <v>1</v>
      </c>
      <c r="K30" s="3">
        <v>4</v>
      </c>
      <c r="L30" s="3">
        <v>3</v>
      </c>
      <c r="M30" s="3">
        <v>5</v>
      </c>
    </row>
    <row r="31" spans="3:13" ht="12.75" x14ac:dyDescent="0.2">
      <c r="C31" s="3" t="s">
        <v>208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209</v>
      </c>
      <c r="D32" s="3" t="s">
        <v>3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  <c r="M32" s="3" t="s">
        <v>210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C721-4449-4E92-BB87-BF0F6D5364AF}">
  <dimension ref="A3:BJ22"/>
  <sheetViews>
    <sheetView showGridLines="0" tabSelected="1" topLeftCell="U1" workbookViewId="0">
      <selection activeCell="AJ23" sqref="AJ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211</v>
      </c>
      <c r="C3" s="9"/>
      <c r="D3" s="9"/>
      <c r="E3" s="9"/>
      <c r="F3" s="9"/>
      <c r="H3" s="9" t="s">
        <v>212</v>
      </c>
      <c r="I3" s="9"/>
      <c r="J3" s="9"/>
      <c r="K3" s="9"/>
      <c r="L3" s="9"/>
      <c r="N3" s="11" t="s">
        <v>213</v>
      </c>
      <c r="O3" s="11"/>
      <c r="P3" s="11"/>
      <c r="Q3" s="11"/>
      <c r="R3" s="11"/>
      <c r="S3" s="11"/>
      <c r="T3" s="11"/>
      <c r="V3" s="9" t="s">
        <v>214</v>
      </c>
      <c r="W3" s="9"/>
      <c r="X3" s="9"/>
      <c r="Y3" s="9"/>
      <c r="AA3" s="9" t="s">
        <v>215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216</v>
      </c>
      <c r="C4" s="15" t="s">
        <v>217</v>
      </c>
      <c r="D4" s="14" t="s">
        <v>218</v>
      </c>
      <c r="E4" s="15" t="s">
        <v>219</v>
      </c>
      <c r="F4" s="14" t="s">
        <v>220</v>
      </c>
      <c r="H4" s="16" t="s">
        <v>221</v>
      </c>
      <c r="I4" s="17" t="s">
        <v>222</v>
      </c>
      <c r="J4" s="16" t="s">
        <v>223</v>
      </c>
      <c r="K4" s="17" t="s">
        <v>224</v>
      </c>
      <c r="L4" s="16" t="s">
        <v>225</v>
      </c>
      <c r="N4" s="18" t="s">
        <v>226</v>
      </c>
      <c r="O4" s="19" t="s">
        <v>227</v>
      </c>
      <c r="P4" s="18" t="s">
        <v>228</v>
      </c>
      <c r="Q4" s="19" t="s">
        <v>229</v>
      </c>
      <c r="R4" s="18" t="s">
        <v>230</v>
      </c>
      <c r="S4" s="19" t="s">
        <v>231</v>
      </c>
      <c r="T4" s="18" t="s">
        <v>232</v>
      </c>
      <c r="V4" s="19" t="s">
        <v>233</v>
      </c>
      <c r="W4" s="18" t="s">
        <v>234</v>
      </c>
      <c r="X4" s="19" t="s">
        <v>235</v>
      </c>
      <c r="Y4" s="18" t="s">
        <v>236</v>
      </c>
      <c r="AA4" s="20" t="s">
        <v>91</v>
      </c>
      <c r="AB4" s="21" t="s">
        <v>138</v>
      </c>
      <c r="AC4" s="20" t="s">
        <v>148</v>
      </c>
      <c r="AD4" s="21" t="s">
        <v>164</v>
      </c>
      <c r="AE4" s="20" t="s">
        <v>171</v>
      </c>
      <c r="AF4" s="21" t="s">
        <v>177</v>
      </c>
      <c r="AG4" s="20" t="s">
        <v>178</v>
      </c>
      <c r="AH4" s="21" t="s">
        <v>188</v>
      </c>
      <c r="AI4" s="20" t="s">
        <v>208</v>
      </c>
      <c r="AJ4" s="22"/>
      <c r="AK4" s="21" t="s">
        <v>206</v>
      </c>
      <c r="AL4" s="20" t="s">
        <v>207</v>
      </c>
    </row>
    <row r="5" spans="1:62" ht="63" x14ac:dyDescent="0.2">
      <c r="A5" s="23" t="s">
        <v>237</v>
      </c>
      <c r="B5" s="18" t="s">
        <v>238</v>
      </c>
      <c r="C5" s="24" t="s">
        <v>239</v>
      </c>
      <c r="D5" s="25" t="s">
        <v>240</v>
      </c>
      <c r="E5" s="19" t="s">
        <v>241</v>
      </c>
      <c r="F5" s="18" t="s">
        <v>238</v>
      </c>
      <c r="H5" s="19" t="s">
        <v>242</v>
      </c>
      <c r="I5" s="18" t="s">
        <v>243</v>
      </c>
      <c r="J5" s="19" t="s">
        <v>244</v>
      </c>
      <c r="K5" s="18" t="s">
        <v>245</v>
      </c>
      <c r="L5" s="19" t="s">
        <v>246</v>
      </c>
      <c r="N5" s="18" t="s">
        <v>247</v>
      </c>
      <c r="O5" s="19" t="s">
        <v>248</v>
      </c>
      <c r="P5" s="18" t="s">
        <v>249</v>
      </c>
      <c r="Q5" s="19" t="s">
        <v>250</v>
      </c>
      <c r="R5" s="18" t="s">
        <v>251</v>
      </c>
      <c r="S5" s="19" t="s">
        <v>252</v>
      </c>
      <c r="T5" s="18" t="s">
        <v>253</v>
      </c>
      <c r="V5" s="19" t="s">
        <v>254</v>
      </c>
      <c r="W5" s="18" t="s">
        <v>255</v>
      </c>
      <c r="X5" s="19" t="s">
        <v>256</v>
      </c>
      <c r="Y5" s="18" t="s">
        <v>257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13.363238512035011</v>
      </c>
      <c r="C7" s="31">
        <f>(sheet!D18-sheet!D15)/sheet!D35</f>
        <v>-0.13129102844638862</v>
      </c>
      <c r="D7" s="31">
        <f>sheet!D12/sheet!D35</f>
        <v>13.280087527352297</v>
      </c>
      <c r="E7" s="31">
        <f>Sheet2!D20/sheet!D35</f>
        <v>-3.4201312910284463</v>
      </c>
      <c r="F7" s="31">
        <f>sheet!D18/sheet!D35</f>
        <v>13.363238512035011</v>
      </c>
      <c r="G7" s="29"/>
      <c r="H7" s="32">
        <f>Sheet1!D33/sheet!D51</f>
        <v>-0.17877614252517426</v>
      </c>
      <c r="I7" s="32" t="e">
        <f>Sheet1!D33/Sheet1!D12</f>
        <v>#DIV/0!</v>
      </c>
      <c r="J7" s="32">
        <f>Sheet1!D12/sheet!D27</f>
        <v>0</v>
      </c>
      <c r="K7" s="32">
        <f>Sheet1!D30/sheet!D27</f>
        <v>-0.17266402334106379</v>
      </c>
      <c r="L7" s="32">
        <f>Sheet1!D38</f>
        <v>-1.99</v>
      </c>
      <c r="M7" s="29"/>
      <c r="N7" s="32">
        <f>sheet!D40/sheet!D27</f>
        <v>3.4188673599162112E-2</v>
      </c>
      <c r="O7" s="32">
        <f>sheet!D51/sheet!D27</f>
        <v>0.96581132640083778</v>
      </c>
      <c r="P7" s="32">
        <f>sheet!D40/sheet!D51</f>
        <v>3.5398915569326103E-2</v>
      </c>
      <c r="Q7" s="31">
        <f>Sheet1!D24/Sheet1!D26</f>
        <v>-55.952380952380949</v>
      </c>
      <c r="R7" s="31">
        <f>ABS(Sheet2!D20/(Sheet1!D26+Sheet2!D30))</f>
        <v>0.84853420195439744</v>
      </c>
      <c r="S7" s="31">
        <f>sheet!D40/Sheet1!D43</f>
        <v>-0.20716228467815051</v>
      </c>
      <c r="T7" s="31">
        <f>Sheet2!D20/sheet!D40</f>
        <v>-3.4201312910284463</v>
      </c>
      <c r="V7" s="31">
        <f>ABS(Sheet1!D15/sheet!D15)</f>
        <v>0</v>
      </c>
      <c r="W7" s="31" t="e">
        <f>Sheet1!D12/sheet!D14</f>
        <v>#DIV/0!</v>
      </c>
      <c r="X7" s="31">
        <f>Sheet1!D12/sheet!D27</f>
        <v>0</v>
      </c>
      <c r="Y7" s="31">
        <f>Sheet1!D12/(sheet!D18-sheet!D35)</f>
        <v>0</v>
      </c>
      <c r="AA7" s="17">
        <f>Sheet1!D43</f>
        <v>-2.206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0.0x</v>
      </c>
      <c r="AI7" s="17" t="str">
        <f>Sheet3!D31</f>
        <v/>
      </c>
      <c r="AK7" s="17">
        <f>Sheet3!D29</f>
        <v>32.299999999999997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23.078028747433265</v>
      </c>
      <c r="C8" s="34">
        <f>(sheet!E18-sheet!E15)/sheet!E35</f>
        <v>10.414784394250516</v>
      </c>
      <c r="D8" s="34">
        <f>sheet!E12/sheet!E35</f>
        <v>22.585215605749489</v>
      </c>
      <c r="E8" s="34">
        <f>Sheet2!E20/sheet!E35</f>
        <v>-8.3572895277207397</v>
      </c>
      <c r="F8" s="34">
        <f>sheet!E18/sheet!E35</f>
        <v>23.078028747433265</v>
      </c>
      <c r="G8" s="29"/>
      <c r="H8" s="35">
        <f>Sheet1!E33/sheet!E51</f>
        <v>-1.0548221688850097</v>
      </c>
      <c r="I8" s="35" t="e">
        <f>Sheet1!E33/Sheet1!E12</f>
        <v>#DIV/0!</v>
      </c>
      <c r="J8" s="35">
        <f>Sheet1!E12/sheet!E27</f>
        <v>0</v>
      </c>
      <c r="K8" s="35">
        <f>Sheet1!E30/sheet!E27</f>
        <v>-1.0275799766181315</v>
      </c>
      <c r="L8" s="35">
        <f>Sheet1!E38</f>
        <v>-0.7</v>
      </c>
      <c r="M8" s="29"/>
      <c r="N8" s="35">
        <f>sheet!E40/sheet!E27</f>
        <v>2.5879477096397065E-2</v>
      </c>
      <c r="O8" s="35">
        <f>sheet!E51/sheet!E27</f>
        <v>0.97417366351365708</v>
      </c>
      <c r="P8" s="35">
        <f>sheet!E40/sheet!E51</f>
        <v>2.6565568404974906E-2</v>
      </c>
      <c r="Q8" s="34">
        <f>Sheet1!E24/Sheet1!E26</f>
        <v>-28.41</v>
      </c>
      <c r="R8" s="34">
        <f>ABS(Sheet2!E20/(Sheet1!E26+Sheet2!E30))</f>
        <v>2.2813901345291483</v>
      </c>
      <c r="S8" s="34">
        <f>sheet!E40/Sheet1!E43</f>
        <v>-0.17275629655906349</v>
      </c>
      <c r="T8" s="34">
        <f>Sheet2!E20/sheet!E40</f>
        <v>-8.3572895277207397</v>
      </c>
      <c r="U8" s="12"/>
      <c r="V8" s="34">
        <f>ABS(Sheet1!E15/sheet!E15)</f>
        <v>0</v>
      </c>
      <c r="W8" s="34" t="e">
        <f>Sheet1!E12/sheet!E14</f>
        <v>#DIV/0!</v>
      </c>
      <c r="X8" s="34">
        <f>Sheet1!E12/sheet!E27</f>
        <v>0</v>
      </c>
      <c r="Y8" s="34">
        <f>Sheet1!E12/(sheet!E18-sheet!E35)</f>
        <v>0</v>
      </c>
      <c r="Z8" s="12"/>
      <c r="AA8" s="36">
        <f>Sheet1!E43</f>
        <v>-2.819</v>
      </c>
      <c r="AB8" s="36" t="str">
        <f>Sheet3!E17</f>
        <v>0.1x</v>
      </c>
      <c r="AC8" s="36" t="str">
        <f>Sheet3!E18</f>
        <v>0.1x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-4.2x</v>
      </c>
      <c r="AH8" s="36" t="str">
        <f>Sheet3!E25</f>
        <v>0.6x</v>
      </c>
      <c r="AI8" s="36" t="str">
        <f>Sheet3!E31</f>
        <v/>
      </c>
      <c r="AK8" s="36">
        <f>Sheet3!E29</f>
        <v>39</v>
      </c>
      <c r="AL8" s="36">
        <f>Sheet3!E30</f>
        <v>2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24.606970708194286</v>
      </c>
      <c r="C9" s="31">
        <f>(sheet!F18-sheet!F15)/sheet!F35</f>
        <v>22.320355951056726</v>
      </c>
      <c r="D9" s="31">
        <f>sheet!F12/sheet!F35</f>
        <v>20.758620689655171</v>
      </c>
      <c r="E9" s="31">
        <f>Sheet2!F20/sheet!F35</f>
        <v>-2.1138301816833516</v>
      </c>
      <c r="F9" s="31">
        <f>sheet!F18/sheet!F35</f>
        <v>24.606970708194286</v>
      </c>
      <c r="G9" s="29"/>
      <c r="H9" s="32">
        <f>Sheet1!F33/sheet!F51</f>
        <v>-0.11438750824719596</v>
      </c>
      <c r="I9" s="32" t="e">
        <f>Sheet1!F33/Sheet1!F12</f>
        <v>#DIV/0!</v>
      </c>
      <c r="J9" s="32">
        <f>Sheet1!F12/sheet!F27</f>
        <v>0</v>
      </c>
      <c r="K9" s="32">
        <f>Sheet1!F30/sheet!F27</f>
        <v>-0.10896033920745452</v>
      </c>
      <c r="L9" s="32">
        <f>Sheet1!F38</f>
        <v>-0.24</v>
      </c>
      <c r="M9" s="29"/>
      <c r="N9" s="32">
        <f>sheet!F40/sheet!F27</f>
        <v>4.7445469552611509E-2</v>
      </c>
      <c r="O9" s="32">
        <f>sheet!F51/sheet!F27</f>
        <v>0.95255453044738847</v>
      </c>
      <c r="P9" s="32">
        <f>sheet!F40/sheet!F51</f>
        <v>4.9808665053881679E-2</v>
      </c>
      <c r="Q9" s="31">
        <f>Sheet1!F24/Sheet1!F26</f>
        <v>-22.385245901639344</v>
      </c>
      <c r="R9" s="31">
        <f>ABS(Sheet2!F20/(Sheet1!F26+Sheet2!F30))</f>
        <v>3.4762195121951218</v>
      </c>
      <c r="S9" s="31">
        <f>sheet!F40/Sheet1!F43</f>
        <v>-0.8926375532082611</v>
      </c>
      <c r="T9" s="31">
        <f>Sheet2!F20/sheet!F40</f>
        <v>-1.0068880254327093</v>
      </c>
      <c r="V9" s="31">
        <f>ABS(Sheet1!F15/sheet!F15)</f>
        <v>0</v>
      </c>
      <c r="W9" s="31" t="e">
        <f>Sheet1!F12/sheet!F14</f>
        <v>#DIV/0!</v>
      </c>
      <c r="X9" s="31">
        <f>Sheet1!F12/sheet!F27</f>
        <v>0</v>
      </c>
      <c r="Y9" s="31">
        <f>Sheet1!F12/(sheet!F18-sheet!F35)</f>
        <v>0</v>
      </c>
      <c r="AA9" s="17">
        <f>Sheet1!F43</f>
        <v>-6.343</v>
      </c>
      <c r="AB9" s="17" t="str">
        <f>Sheet3!F17</f>
        <v>0.8x</v>
      </c>
      <c r="AC9" s="17" t="str">
        <f>Sheet3!F18</f>
        <v>0.8x</v>
      </c>
      <c r="AD9" s="17" t="str">
        <f>Sheet3!F20</f>
        <v>NM</v>
      </c>
      <c r="AE9" s="17" t="str">
        <f>Sheet3!F21</f>
        <v>NM</v>
      </c>
      <c r="AF9" s="17" t="str">
        <f>Sheet3!F22</f>
        <v>NA</v>
      </c>
      <c r="AG9" s="17" t="str">
        <f>Sheet3!F24</f>
        <v>-19.5x</v>
      </c>
      <c r="AH9" s="17" t="str">
        <f>Sheet3!F25</f>
        <v>0.6x</v>
      </c>
      <c r="AI9" s="17" t="str">
        <f>Sheet3!F31</f>
        <v/>
      </c>
      <c r="AK9" s="17">
        <f>Sheet3!F29</f>
        <v>26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14.162472035794185</v>
      </c>
      <c r="C10" s="34">
        <f>(sheet!G18-sheet!G15)/sheet!G35</f>
        <v>13.300195749440716</v>
      </c>
      <c r="D10" s="34">
        <f>sheet!G12/sheet!G35</f>
        <v>11.363394854586129</v>
      </c>
      <c r="E10" s="34">
        <f>Sheet2!G20/sheet!G35</f>
        <v>-1.636744966442953</v>
      </c>
      <c r="F10" s="34">
        <f>sheet!G18/sheet!G35</f>
        <v>14.162472035794185</v>
      </c>
      <c r="G10" s="29"/>
      <c r="H10" s="35">
        <f>Sheet1!G33/sheet!G51</f>
        <v>-1.91791077641256E-2</v>
      </c>
      <c r="I10" s="35" t="e">
        <f>Sheet1!G33/Sheet1!G12</f>
        <v>#DIV/0!</v>
      </c>
      <c r="J10" s="35">
        <f>Sheet1!G12/sheet!G27</f>
        <v>0</v>
      </c>
      <c r="K10" s="35">
        <f>Sheet1!G30/sheet!G27</f>
        <v>-1.8318009905605816E-2</v>
      </c>
      <c r="L10" s="35">
        <f>Sheet1!G38</f>
        <v>-4.2000000000000003E-2</v>
      </c>
      <c r="M10" s="29"/>
      <c r="N10" s="35">
        <f>sheet!G40/sheet!G27</f>
        <v>4.4897701661099285E-2</v>
      </c>
      <c r="O10" s="35">
        <f>sheet!G51/sheet!G27</f>
        <v>0.95510229833890059</v>
      </c>
      <c r="P10" s="35">
        <f>sheet!G40/sheet!G51</f>
        <v>4.7008264705450595E-2</v>
      </c>
      <c r="Q10" s="34">
        <f>Sheet1!G24/Sheet1!G26</f>
        <v>-7.9051233396584442</v>
      </c>
      <c r="R10" s="34">
        <f>ABS(Sheet2!G20/(Sheet1!G26+Sheet2!G30))</f>
        <v>8.6263817243920418</v>
      </c>
      <c r="S10" s="34">
        <f>sheet!G40/Sheet1!G43</f>
        <v>-0.92946810826500248</v>
      </c>
      <c r="T10" s="34">
        <f>Sheet2!G20/sheet!G40</f>
        <v>-0.9138886720274807</v>
      </c>
      <c r="U10" s="12"/>
      <c r="V10" s="34">
        <f>ABS(Sheet1!G15/sheet!G15)</f>
        <v>0</v>
      </c>
      <c r="W10" s="34" t="e">
        <f>Sheet1!G12/sheet!G14</f>
        <v>#DIV/0!</v>
      </c>
      <c r="X10" s="34">
        <f>Sheet1!G12/sheet!G27</f>
        <v>0</v>
      </c>
      <c r="Y10" s="34">
        <f>Sheet1!G12/(sheet!G18-sheet!G35)</f>
        <v>0</v>
      </c>
      <c r="Z10" s="12"/>
      <c r="AA10" s="36">
        <f>Sheet1!G43</f>
        <v>-13.781000000000001</v>
      </c>
      <c r="AB10" s="36" t="str">
        <f>Sheet3!G17</f>
        <v>-20.8x</v>
      </c>
      <c r="AC10" s="36" t="str">
        <f>Sheet3!G18</f>
        <v>-18.8x</v>
      </c>
      <c r="AD10" s="36" t="str">
        <f>Sheet3!G20</f>
        <v>-11.9x</v>
      </c>
      <c r="AE10" s="36" t="str">
        <f>Sheet3!G21</f>
        <v>1.1x</v>
      </c>
      <c r="AF10" s="36" t="str">
        <f>Sheet3!G22</f>
        <v>NA</v>
      </c>
      <c r="AG10" s="36" t="str">
        <f>Sheet3!G24</f>
        <v>-1,086.0x</v>
      </c>
      <c r="AH10" s="36" t="str">
        <f>Sheet3!G25</f>
        <v>1.5x</v>
      </c>
      <c r="AI10" s="36" t="str">
        <f>Sheet3!G31</f>
        <v/>
      </c>
      <c r="AK10" s="36">
        <f>Sheet3!G29</f>
        <v>26.8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7.3661544298994492</v>
      </c>
      <c r="C11" s="31">
        <f>(sheet!H18-sheet!H15)/sheet!H35</f>
        <v>7.0736577499525701</v>
      </c>
      <c r="D11" s="31">
        <f>sheet!H12/sheet!H35</f>
        <v>5.2885600455321571</v>
      </c>
      <c r="E11" s="31">
        <f>Sheet2!H20/sheet!H35</f>
        <v>-0.82199772339214572</v>
      </c>
      <c r="F11" s="31">
        <f>sheet!H18/sheet!H35</f>
        <v>7.3661544298994492</v>
      </c>
      <c r="G11" s="29"/>
      <c r="H11" s="32">
        <f>Sheet1!H33/sheet!H51</f>
        <v>-4.2098383614401588E-2</v>
      </c>
      <c r="I11" s="32" t="e">
        <f>Sheet1!H33/Sheet1!H12</f>
        <v>#DIV/0!</v>
      </c>
      <c r="J11" s="32">
        <f>Sheet1!H12/sheet!H27</f>
        <v>0</v>
      </c>
      <c r="K11" s="32">
        <f>Sheet1!H30/sheet!H27</f>
        <v>-3.7466581080996868E-2</v>
      </c>
      <c r="L11" s="32">
        <f>Sheet1!H38</f>
        <v>-9.6000000000000002E-2</v>
      </c>
      <c r="M11" s="29"/>
      <c r="N11" s="32">
        <f>sheet!H40/sheet!H27</f>
        <v>0.11002328678054546</v>
      </c>
      <c r="O11" s="32">
        <f>sheet!H51/sheet!H27</f>
        <v>0.8899767132194546</v>
      </c>
      <c r="P11" s="32">
        <f>sheet!H40/sheet!H51</f>
        <v>0.12362490517593511</v>
      </c>
      <c r="Q11" s="31">
        <f>Sheet1!H24/Sheet1!H26</f>
        <v>-0.69649515287099184</v>
      </c>
      <c r="R11" s="31">
        <f>ABS(Sheet2!H20/(Sheet1!H26+Sheet2!H30))</f>
        <v>31.917127071823209</v>
      </c>
      <c r="S11" s="31">
        <f>sheet!H40/Sheet1!H43</f>
        <v>-2.0320748925721301</v>
      </c>
      <c r="T11" s="31">
        <f>Sheet2!H20/sheet!H40</f>
        <v>-0.32722226417944261</v>
      </c>
      <c r="V11" s="31">
        <f>ABS(Sheet1!H15/sheet!H15)</f>
        <v>0</v>
      </c>
      <c r="W11" s="31" t="e">
        <f>Sheet1!H12/sheet!H14</f>
        <v>#DIV/0!</v>
      </c>
      <c r="X11" s="31">
        <f>Sheet1!H12/sheet!H27</f>
        <v>0</v>
      </c>
      <c r="Y11" s="31">
        <f>Sheet1!H12/(sheet!H18-sheet!H35)</f>
        <v>0</v>
      </c>
      <c r="AA11" s="17">
        <f>Sheet1!H43</f>
        <v>-26.064</v>
      </c>
      <c r="AB11" s="17" t="str">
        <f>Sheet3!H17</f>
        <v>-22.2x</v>
      </c>
      <c r="AC11" s="17" t="str">
        <f>Sheet3!H18</f>
        <v>-20.2x</v>
      </c>
      <c r="AD11" s="17" t="str">
        <f>Sheet3!H20</f>
        <v>-6.6x</v>
      </c>
      <c r="AE11" s="17" t="str">
        <f>Sheet3!H21</f>
        <v>1.7x</v>
      </c>
      <c r="AF11" s="17" t="str">
        <f>Sheet3!H22</f>
        <v>NA</v>
      </c>
      <c r="AG11" s="17" t="str">
        <f>Sheet3!H24</f>
        <v>-34.0x</v>
      </c>
      <c r="AH11" s="17" t="str">
        <f>Sheet3!H25</f>
        <v>2.0x</v>
      </c>
      <c r="AI11" s="17" t="str">
        <f>Sheet3!H31</f>
        <v/>
      </c>
      <c r="AK11" s="17">
        <f>Sheet3!H29</f>
        <v>12.7</v>
      </c>
      <c r="AL11" s="17">
        <f>Sheet3!H30</f>
        <v>1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13.49337231968811</v>
      </c>
      <c r="C12" s="34">
        <f>(sheet!I18-sheet!I15)/sheet!I35</f>
        <v>12.892300194931774</v>
      </c>
      <c r="D12" s="34">
        <f>sheet!I12/sheet!I35</f>
        <v>8.6042884990253405</v>
      </c>
      <c r="E12" s="34">
        <f>Sheet2!I20/sheet!I35</f>
        <v>-0.73167641325536059</v>
      </c>
      <c r="F12" s="34">
        <f>sheet!I18/sheet!I35</f>
        <v>13.49337231968811</v>
      </c>
      <c r="G12" s="29"/>
      <c r="H12" s="35">
        <f>Sheet1!I33/sheet!I51</f>
        <v>-6.4019825883247991E-2</v>
      </c>
      <c r="I12" s="35" t="e">
        <f>Sheet1!I33/Sheet1!I12</f>
        <v>#DIV/0!</v>
      </c>
      <c r="J12" s="35">
        <f>Sheet1!I12/sheet!I27</f>
        <v>0</v>
      </c>
      <c r="K12" s="35">
        <f>Sheet1!I30/sheet!I27</f>
        <v>-5.9343513689017365E-2</v>
      </c>
      <c r="L12" s="35">
        <f>Sheet1!I38</f>
        <v>-0.15</v>
      </c>
      <c r="M12" s="29"/>
      <c r="N12" s="35">
        <f>sheet!I40/sheet!I27</f>
        <v>7.3044750274059642E-2</v>
      </c>
      <c r="O12" s="35">
        <f>sheet!I51/sheet!I27</f>
        <v>0.92695524972594034</v>
      </c>
      <c r="P12" s="35">
        <f>sheet!I40/sheet!I51</f>
        <v>7.8800729911887052E-2</v>
      </c>
      <c r="Q12" s="34">
        <f>Sheet1!I24/Sheet1!I26</f>
        <v>-18.016051364365971</v>
      </c>
      <c r="R12" s="34">
        <f>ABS(Sheet2!I20/(Sheet1!I26+Sheet2!I30))</f>
        <v>11.766457680250785</v>
      </c>
      <c r="S12" s="34">
        <f>sheet!I40/Sheet1!I43</f>
        <v>-1.7046195209385695</v>
      </c>
      <c r="T12" s="34">
        <f>Sheet2!I20/sheet!I40</f>
        <v>-0.17940016728402436</v>
      </c>
      <c r="U12" s="12"/>
      <c r="V12" s="34">
        <f>ABS(Sheet1!I15/sheet!I15)</f>
        <v>0</v>
      </c>
      <c r="W12" s="34" t="e">
        <f>Sheet1!I12/sheet!I14</f>
        <v>#DIV/0!</v>
      </c>
      <c r="X12" s="34">
        <f>Sheet1!I12/sheet!I27</f>
        <v>0</v>
      </c>
      <c r="Y12" s="34">
        <f>Sheet1!I12/(sheet!I18-sheet!I35)</f>
        <v>0</v>
      </c>
      <c r="Z12" s="12"/>
      <c r="AA12" s="36">
        <f>Sheet1!I43</f>
        <v>-24.547999999999998</v>
      </c>
      <c r="AB12" s="36" t="str">
        <f>Sheet3!I17</f>
        <v>-25.2x</v>
      </c>
      <c r="AC12" s="36" t="str">
        <f>Sheet3!I18</f>
        <v>-24.8x</v>
      </c>
      <c r="AD12" s="36" t="str">
        <f>Sheet3!I20</f>
        <v>-4.0x</v>
      </c>
      <c r="AE12" s="36" t="str">
        <f>Sheet3!I21</f>
        <v>1.4x</v>
      </c>
      <c r="AF12" s="36" t="str">
        <f>Sheet3!I22</f>
        <v>NA</v>
      </c>
      <c r="AG12" s="36" t="str">
        <f>Sheet3!I24</f>
        <v>-29.4x</v>
      </c>
      <c r="AH12" s="36" t="str">
        <f>Sheet3!I25</f>
        <v>1.6x</v>
      </c>
      <c r="AI12" s="36" t="str">
        <f>Sheet3!I31</f>
        <v/>
      </c>
      <c r="AK12" s="36">
        <f>Sheet3!I29</f>
        <v>17.100000000000001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7.9310157326179951</v>
      </c>
      <c r="C13" s="31">
        <f>(sheet!J18-sheet!J15)/sheet!J35</f>
        <v>7.7074603059522948</v>
      </c>
      <c r="D13" s="31">
        <f>sheet!J12/sheet!J35</f>
        <v>3.7084753135648523</v>
      </c>
      <c r="E13" s="31">
        <f>Sheet2!J20/sheet!J35</f>
        <v>-0.13057347930109475</v>
      </c>
      <c r="F13" s="31">
        <f>sheet!J18/sheet!J35</f>
        <v>7.9310157326179951</v>
      </c>
      <c r="G13" s="29"/>
      <c r="H13" s="32">
        <f>Sheet1!J33/sheet!J51</f>
        <v>-0.12635918662330409</v>
      </c>
      <c r="I13" s="32" t="e">
        <f>Sheet1!J33/Sheet1!J12</f>
        <v>#DIV/0!</v>
      </c>
      <c r="J13" s="32">
        <f>Sheet1!J12/sheet!J27</f>
        <v>0</v>
      </c>
      <c r="K13" s="32">
        <f>Sheet1!J30/sheet!J27</f>
        <v>-0.10963069876482441</v>
      </c>
      <c r="L13" s="32">
        <f>Sheet1!J38</f>
        <v>-0.28999999999999998</v>
      </c>
      <c r="M13" s="29"/>
      <c r="N13" s="32">
        <f>sheet!J40/sheet!J27</f>
        <v>0.15343959486574088</v>
      </c>
      <c r="O13" s="32">
        <f>sheet!J51/sheet!J27</f>
        <v>0.84656040513425923</v>
      </c>
      <c r="P13" s="32">
        <f>sheet!J40/sheet!J51</f>
        <v>0.18125061594559969</v>
      </c>
      <c r="Q13" s="31">
        <f>Sheet1!J24/Sheet1!J26</f>
        <v>-43.064542483660134</v>
      </c>
      <c r="R13" s="31">
        <f>ABS(Sheet2!J20/(Sheet1!J26+Sheet2!J30))</f>
        <v>5.457575757575758</v>
      </c>
      <c r="S13" s="31">
        <f>sheet!J40/Sheet1!J43</f>
        <v>-5.1695399606483656</v>
      </c>
      <c r="T13" s="31">
        <f>Sheet2!J20/sheet!J40</f>
        <v>-3.2641890728506824E-2</v>
      </c>
      <c r="V13" s="31">
        <f>ABS(Sheet1!J15/sheet!J15)</f>
        <v>0</v>
      </c>
      <c r="W13" s="31" t="e">
        <f>Sheet1!J12/sheet!J14</f>
        <v>#DIV/0!</v>
      </c>
      <c r="X13" s="31">
        <f>Sheet1!J12/sheet!J27</f>
        <v>0</v>
      </c>
      <c r="Y13" s="31">
        <f>Sheet1!J12/(sheet!J18-sheet!J35)</f>
        <v>0</v>
      </c>
      <c r="AA13" s="17">
        <f>Sheet1!J43</f>
        <v>-21.346</v>
      </c>
      <c r="AB13" s="17" t="str">
        <f>Sheet3!J17</f>
        <v>-58.0x</v>
      </c>
      <c r="AC13" s="17" t="str">
        <f>Sheet3!J18</f>
        <v>-22.0x</v>
      </c>
      <c r="AD13" s="17" t="str">
        <f>Sheet3!J20</f>
        <v>-9.5x</v>
      </c>
      <c r="AE13" s="17" t="str">
        <f>Sheet3!J21</f>
        <v>2.1x</v>
      </c>
      <c r="AF13" s="17" t="str">
        <f>Sheet3!J22</f>
        <v>NA</v>
      </c>
      <c r="AG13" s="17" t="str">
        <f>Sheet3!J24</f>
        <v>-13.5x</v>
      </c>
      <c r="AH13" s="17" t="str">
        <f>Sheet3!J25</f>
        <v>2.4x</v>
      </c>
      <c r="AI13" s="17" t="str">
        <f>Sheet3!J31</f>
        <v/>
      </c>
      <c r="AK13" s="17">
        <f>Sheet3!J29</f>
        <v>9.5</v>
      </c>
      <c r="AL13" s="17">
        <f>Sheet3!J30</f>
        <v>1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7.1532955429587641</v>
      </c>
      <c r="C14" s="34">
        <f>(sheet!K18-sheet!K15)/sheet!K35</f>
        <v>7.016205401800601</v>
      </c>
      <c r="D14" s="34">
        <f>sheet!K12/sheet!K35</f>
        <v>4.0019339779926639</v>
      </c>
      <c r="E14" s="34">
        <f>Sheet2!K20/sheet!K35</f>
        <v>0.32928754029120821</v>
      </c>
      <c r="F14" s="34">
        <f>sheet!K18/sheet!K35</f>
        <v>7.1532955429587641</v>
      </c>
      <c r="G14" s="29"/>
      <c r="H14" s="35">
        <f>Sheet1!K33/sheet!K51</f>
        <v>-2.8375562545922117E-2</v>
      </c>
      <c r="I14" s="35" t="e">
        <f>Sheet1!K33/Sheet1!K12</f>
        <v>#DIV/0!</v>
      </c>
      <c r="J14" s="35">
        <f>Sheet1!K12/sheet!K27</f>
        <v>0</v>
      </c>
      <c r="K14" s="35">
        <f>Sheet1!K30/sheet!K27</f>
        <v>-1.5663765165339745E-2</v>
      </c>
      <c r="L14" s="35">
        <f>Sheet1!K38</f>
        <v>-6.2E-2</v>
      </c>
      <c r="M14" s="29"/>
      <c r="N14" s="35">
        <f>sheet!K40/sheet!K27</f>
        <v>0.15954317335073348</v>
      </c>
      <c r="O14" s="35">
        <f>sheet!K51/sheet!K27</f>
        <v>0.84045682664926646</v>
      </c>
      <c r="P14" s="35">
        <f>sheet!K40/sheet!K51</f>
        <v>0.18982911232549596</v>
      </c>
      <c r="Q14" s="34">
        <f>Sheet1!K24/Sheet1!K26</f>
        <v>4.8010269576379976</v>
      </c>
      <c r="R14" s="34">
        <f>ABS(Sheet2!K20/(Sheet1!K26+Sheet2!K30))</f>
        <v>8.0418023887079269</v>
      </c>
      <c r="S14" s="34">
        <f>sheet!K40/Sheet1!K43</f>
        <v>-4.9948646301400892</v>
      </c>
      <c r="T14" s="34">
        <f>Sheet2!K20/sheet!K40</f>
        <v>0.11198300561691577</v>
      </c>
      <c r="U14" s="12"/>
      <c r="V14" s="34">
        <f>ABS(Sheet1!K15/sheet!K15)</f>
        <v>0</v>
      </c>
      <c r="W14" s="34" t="e">
        <f>Sheet1!K12/sheet!K14</f>
        <v>#DIV/0!</v>
      </c>
      <c r="X14" s="34">
        <f>Sheet1!K12/sheet!K27</f>
        <v>0</v>
      </c>
      <c r="Y14" s="34">
        <f>Sheet1!K12/(sheet!K18-sheet!K35)</f>
        <v>0</v>
      </c>
      <c r="Z14" s="12"/>
      <c r="AA14" s="36">
        <f>Sheet1!K43</f>
        <v>-26.483000000000001</v>
      </c>
      <c r="AB14" s="36" t="str">
        <f>Sheet3!K17</f>
        <v>-34.8x</v>
      </c>
      <c r="AC14" s="36" t="str">
        <f>Sheet3!K18</f>
        <v>-34.3x</v>
      </c>
      <c r="AD14" s="36" t="str">
        <f>Sheet3!K20</f>
        <v>-9.1x</v>
      </c>
      <c r="AE14" s="36" t="str">
        <f>Sheet3!K21</f>
        <v>1.4x</v>
      </c>
      <c r="AF14" s="36" t="str">
        <f>Sheet3!K22</f>
        <v>NA</v>
      </c>
      <c r="AG14" s="36" t="str">
        <f>Sheet3!K24</f>
        <v>-75.2x</v>
      </c>
      <c r="AH14" s="36" t="str">
        <f>Sheet3!K25</f>
        <v>1.8x</v>
      </c>
      <c r="AI14" s="36" t="str">
        <f>Sheet3!K31</f>
        <v/>
      </c>
      <c r="AK14" s="36">
        <f>Sheet3!K29</f>
        <v>9.9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10.287433404120561</v>
      </c>
      <c r="C15" s="31">
        <f>(sheet!L18-sheet!L15)/sheet!L35</f>
        <v>10.057672963004359</v>
      </c>
      <c r="D15" s="31">
        <f>sheet!L12/sheet!L35</f>
        <v>7.9388994448791026</v>
      </c>
      <c r="E15" s="31">
        <f>Sheet2!L20/sheet!L35</f>
        <v>2.5222607205394734E-2</v>
      </c>
      <c r="F15" s="31">
        <f>sheet!L18/sheet!L35</f>
        <v>10.287433404120561</v>
      </c>
      <c r="G15" s="29"/>
      <c r="H15" s="32">
        <f>Sheet1!L33/sheet!L51</f>
        <v>-3.2734786497972297E-2</v>
      </c>
      <c r="I15" s="32" t="e">
        <f>Sheet1!L33/Sheet1!L12</f>
        <v>#DIV/0!</v>
      </c>
      <c r="J15" s="32">
        <f>Sheet1!L12/sheet!L27</f>
        <v>0</v>
      </c>
      <c r="K15" s="32">
        <f>Sheet1!L30/sheet!L27</f>
        <v>-2.3299264549581117E-2</v>
      </c>
      <c r="L15" s="32">
        <f>Sheet1!L38</f>
        <v>-6.5000000000000002E-2</v>
      </c>
      <c r="M15" s="29"/>
      <c r="N15" s="32">
        <f>sheet!L40/sheet!L27</f>
        <v>0.2882414384763331</v>
      </c>
      <c r="O15" s="32">
        <f>sheet!L51/sheet!L27</f>
        <v>0.71175856152366701</v>
      </c>
      <c r="P15" s="32">
        <f>sheet!L40/sheet!L51</f>
        <v>0.4049708061948597</v>
      </c>
      <c r="Q15" s="31">
        <f>Sheet1!L24/Sheet1!L26</f>
        <v>10.830827067669171</v>
      </c>
      <c r="R15" s="31">
        <f>ABS(Sheet2!L20/(Sheet1!L26+Sheet2!L30))</f>
        <v>0.61882998171846437</v>
      </c>
      <c r="S15" s="31">
        <f>sheet!L40/Sheet1!L43</f>
        <v>-12.446791690456324</v>
      </c>
      <c r="T15" s="31">
        <f>Sheet2!L20/sheet!L40</f>
        <v>2.3888412532065873E-3</v>
      </c>
      <c r="V15" s="31">
        <f>ABS(Sheet1!L15/sheet!L15)</f>
        <v>0</v>
      </c>
      <c r="W15" s="31" t="e">
        <f>Sheet1!L12/sheet!L14</f>
        <v>#DIV/0!</v>
      </c>
      <c r="X15" s="31">
        <f>Sheet1!L12/sheet!L27</f>
        <v>0</v>
      </c>
      <c r="Y15" s="31">
        <f>Sheet1!L12/(sheet!L18-sheet!L35)</f>
        <v>0</v>
      </c>
      <c r="AA15" s="17">
        <f>Sheet1!L43</f>
        <v>-22.768999999999998</v>
      </c>
      <c r="AB15" s="17" t="str">
        <f>Sheet3!L17</f>
        <v>-65.2x</v>
      </c>
      <c r="AC15" s="17" t="str">
        <f>Sheet3!L18</f>
        <v>-63.7x</v>
      </c>
      <c r="AD15" s="17" t="str">
        <f>Sheet3!L20</f>
        <v>-5.2x</v>
      </c>
      <c r="AE15" s="17" t="str">
        <f>Sheet3!L21</f>
        <v>1.7x</v>
      </c>
      <c r="AF15" s="17" t="str">
        <f>Sheet3!L22</f>
        <v>NA</v>
      </c>
      <c r="AG15" s="17" t="str">
        <f>Sheet3!L24</f>
        <v>-94.4x</v>
      </c>
      <c r="AH15" s="17" t="str">
        <f>Sheet3!L25</f>
        <v>1.9x</v>
      </c>
      <c r="AI15" s="17" t="str">
        <f>Sheet3!L31</f>
        <v/>
      </c>
      <c r="AK15" s="17">
        <f>Sheet3!L29</f>
        <v>6.5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5.4688181265858971</v>
      </c>
      <c r="C16" s="34">
        <f>(sheet!M18-sheet!M15)/sheet!M35</f>
        <v>5.2484185697437544</v>
      </c>
      <c r="D16" s="34">
        <f>sheet!M12/sheet!M35</f>
        <v>2.248096922911976</v>
      </c>
      <c r="E16" s="34">
        <f>Sheet2!M20/sheet!M35</f>
        <v>0.44194274686394336</v>
      </c>
      <c r="F16" s="34">
        <f>sheet!M18/sheet!M35</f>
        <v>5.4688181265858971</v>
      </c>
      <c r="G16" s="29"/>
      <c r="H16" s="35">
        <f>Sheet1!M33/sheet!M51</f>
        <v>-8.3400691768751589E-3</v>
      </c>
      <c r="I16" s="35" t="e">
        <f>Sheet1!M33/Sheet1!M12</f>
        <v>#DIV/0!</v>
      </c>
      <c r="J16" s="35">
        <f>Sheet1!M12/sheet!M27</f>
        <v>0</v>
      </c>
      <c r="K16" s="35">
        <f>Sheet1!M30/sheet!M27</f>
        <v>-6.0497070450081626E-3</v>
      </c>
      <c r="L16" s="35">
        <f>Sheet1!M38</f>
        <v>-1.7000000000000001E-2</v>
      </c>
      <c r="M16" s="29"/>
      <c r="N16" s="35">
        <f>sheet!M40/sheet!M27</f>
        <v>0.27462147894619071</v>
      </c>
      <c r="O16" s="35">
        <f>sheet!M51/sheet!M27</f>
        <v>0.72537852105380929</v>
      </c>
      <c r="P16" s="35">
        <f>sheet!M40/sheet!M51</f>
        <v>0.37859058543286955</v>
      </c>
      <c r="Q16" s="34">
        <f>Sheet1!M24/Sheet1!M26</f>
        <v>-1.8367816091954021</v>
      </c>
      <c r="R16" s="34">
        <f>ABS(Sheet2!M20/(Sheet1!M26+Sheet2!M30))</f>
        <v>2.5012135922330097</v>
      </c>
      <c r="S16" s="34">
        <f>sheet!M40/Sheet1!M43</f>
        <v>-13.174079411618544</v>
      </c>
      <c r="T16" s="34">
        <f>Sheet2!M20/sheet!M40</f>
        <v>4.6646196558305861E-2</v>
      </c>
      <c r="U16" s="12"/>
      <c r="V16" s="34">
        <f>ABS(Sheet1!M15/sheet!M15)</f>
        <v>0</v>
      </c>
      <c r="W16" s="34" t="e">
        <f>Sheet1!M12/sheet!M14</f>
        <v>#DIV/0!</v>
      </c>
      <c r="X16" s="34">
        <f>Sheet1!M12/sheet!M27</f>
        <v>0</v>
      </c>
      <c r="Y16" s="34">
        <f>Sheet1!M12/(sheet!M18-sheet!M35)</f>
        <v>0</v>
      </c>
      <c r="Z16" s="12"/>
      <c r="AA16" s="36">
        <f>Sheet1!M43</f>
        <v>-20.123000000000001</v>
      </c>
      <c r="AB16" s="36" t="str">
        <f>Sheet3!M17</f>
        <v>-73.7x</v>
      </c>
      <c r="AC16" s="36" t="str">
        <f>Sheet3!M18</f>
        <v>-71.6x</v>
      </c>
      <c r="AD16" s="36" t="str">
        <f>Sheet3!M20</f>
        <v>-7.5x</v>
      </c>
      <c r="AE16" s="36" t="str">
        <f>Sheet3!M21</f>
        <v>1.9x</v>
      </c>
      <c r="AF16" s="36" t="str">
        <f>Sheet3!M22</f>
        <v>NA</v>
      </c>
      <c r="AG16" s="36" t="str">
        <f>Sheet3!M24</f>
        <v>-256.5x</v>
      </c>
      <c r="AH16" s="36" t="str">
        <f>Sheet3!M25</f>
        <v>2.1x</v>
      </c>
      <c r="AI16" s="36" t="str">
        <f>Sheet3!M31</f>
        <v/>
      </c>
      <c r="AK16" s="36">
        <f>Sheet3!M29</f>
        <v>5.9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2023-04-24T09:50:14Z</dcterms:created>
  <dcterms:modified xsi:type="dcterms:W3CDTF">2023-05-07T16:36:53Z</dcterms:modified>
  <cp:category/>
  <dc:identifier/>
  <cp:version/>
</cp:coreProperties>
</file>