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0" documentId="8_{F57EB8C1-5EA5-4EFE-86E5-BF36F3D0A2A8}" xr6:coauthVersionLast="47" xr6:coauthVersionMax="47" xr10:uidLastSave="{930CBDB2-8FA3-480F-B4C5-311448AA38B1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3" l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<sst xmlns="http://schemas.openxmlformats.org/spreadsheetml/2006/main" count="637" uniqueCount="363">
  <si>
    <t>Russel Metals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</si>
  <si>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</si>
  <si>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</si>
  <si>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</si>
  <si>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</si>
  <si>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</si>
  <si>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</si>
  <si>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</si>
  <si>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</si>
  <si>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</si>
  <si>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</si>
  <si>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</si>
  <si>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</si>
  <si>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</si>
  <si>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</si>
  <si>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</si>
  <si>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</si>
  <si>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</si>
  <si>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</si>
  <si>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</si>
  <si>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</si>
  <si>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</si>
  <si>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</si>
  <si>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</si>
  <si>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</si>
  <si>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</si>
  <si>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</si>
  <si>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</si>
  <si>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</si>
  <si>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</si>
  <si>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1,052.5</t>
  </si>
  <si>
    <t>Prepaid Expenses</t>
  </si>
  <si>
    <t>Other Current Assets</t>
  </si>
  <si>
    <t>Total Current Assets</t>
  </si>
  <si>
    <t>1,350.9</t>
  </si>
  <si>
    <t>1,567.9</t>
  </si>
  <si>
    <t>1,224.3</t>
  </si>
  <si>
    <t>1,172.1</t>
  </si>
  <si>
    <t>1,413.6</t>
  </si>
  <si>
    <t>1,763.6</t>
  </si>
  <si>
    <t>1,394.7</t>
  </si>
  <si>
    <t>1,120.1</t>
  </si>
  <si>
    <t>1,719.6</t>
  </si>
  <si>
    <t>1,869.5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</si>
  <si>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</si>
  <si>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</si>
  <si>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</si>
  <si>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</si>
  <si>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</si>
  <si>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</si>
  <si>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</si>
  <si>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</si>
  <si>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1,817.8</t>
  </si>
  <si>
    <t>2,042.8</t>
  </si>
  <si>
    <t>1,607</t>
  </si>
  <si>
    <t>1,508.5</t>
  </si>
  <si>
    <t>1,759.1</t>
  </si>
  <si>
    <t>2,130.4</t>
  </si>
  <si>
    <t>1,924.9</t>
  </si>
  <si>
    <t>1,596.3</t>
  </si>
  <si>
    <t>2,314.5</t>
  </si>
  <si>
    <t>2,506.9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</si>
  <si>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</si>
  <si>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</si>
  <si>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</si>
  <si>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</si>
  <si>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</si>
  <si>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</si>
  <si>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</si>
  <si>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</si>
  <si>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</si>
  <si>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</si>
  <si>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</si>
  <si>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1,077.8</t>
  </si>
  <si>
    <t>1,125.5</t>
  </si>
  <si>
    <t>1,066.2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</si>
  <si>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</si>
  <si>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</si>
  <si>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</si>
  <si>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</si>
  <si>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</si>
  <si>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</si>
  <si>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1,004.9</t>
  </si>
  <si>
    <t>1,248.3</t>
  </si>
  <si>
    <t>1,559.3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</si>
  <si>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</si>
  <si>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</si>
  <si>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</si>
  <si>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</si>
  <si>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</si>
  <si>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</si>
  <si>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</si>
  <si>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</si>
  <si>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</si>
  <si>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3,187.8</t>
  </si>
  <si>
    <t>3,869.3</t>
  </si>
  <si>
    <t>3,111.6</t>
  </si>
  <si>
    <t>2,578.6</t>
  </si>
  <si>
    <t>3,296</t>
  </si>
  <si>
    <t>4,165</t>
  </si>
  <si>
    <t>3,675.9</t>
  </si>
  <si>
    <t>2,688.3</t>
  </si>
  <si>
    <t>4,208.5</t>
  </si>
  <si>
    <t>5,070.6</t>
  </si>
  <si>
    <t>Revenue Growth (YoY)</t>
  </si>
  <si>
    <t>6.3%</t>
  </si>
  <si>
    <t>21.4%</t>
  </si>
  <si>
    <t>-19.6%</t>
  </si>
  <si>
    <t>-17.1%</t>
  </si>
  <si>
    <t>27.8%</t>
  </si>
  <si>
    <t>26.4%</t>
  </si>
  <si>
    <t>-11.7%</t>
  </si>
  <si>
    <t>-26.9%</t>
  </si>
  <si>
    <t>56.5%</t>
  </si>
  <si>
    <t>20.5%</t>
  </si>
  <si>
    <t>Cost of Revenues</t>
  </si>
  <si>
    <t>-2,634.9</t>
  </si>
  <si>
    <t>-3,162.6</t>
  </si>
  <si>
    <t>-2,636.1</t>
  </si>
  <si>
    <t>-2,087</t>
  </si>
  <si>
    <t>-2,644.1</t>
  </si>
  <si>
    <t>-3,294.1</t>
  </si>
  <si>
    <t>-3,050.4</t>
  </si>
  <si>
    <t>-2,182.8</t>
  </si>
  <si>
    <t>-3,010.7</t>
  </si>
  <si>
    <t>-3,963</t>
  </si>
  <si>
    <t>Gross Profit</t>
  </si>
  <si>
    <t>1,197.8</t>
  </si>
  <si>
    <t>1,107.6</t>
  </si>
  <si>
    <t>Gross Profit Margin</t>
  </si>
  <si>
    <t>17.3%</t>
  </si>
  <si>
    <t>18.3%</t>
  </si>
  <si>
    <t>15.3%</t>
  </si>
  <si>
    <t>19.1%</t>
  </si>
  <si>
    <t>19.8%</t>
  </si>
  <si>
    <t>20.9%</t>
  </si>
  <si>
    <t>17.0%</t>
  </si>
  <si>
    <t>18.8%</t>
  </si>
  <si>
    <t>28.5%</t>
  </si>
  <si>
    <t>21.8%</t>
  </si>
  <si>
    <t>R&amp;D Expenses</t>
  </si>
  <si>
    <t>Selling, 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</si>
  <si>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</si>
  <si>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</si>
  <si>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</si>
  <si>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</si>
  <si>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</si>
  <si>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</si>
  <si>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</si>
  <si>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</si>
  <si>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</si>
  <si>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</si>
  <si>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</si>
  <si>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</si>
  <si>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</si>
  <si>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</si>
  <si>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</si>
  <si>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</si>
  <si>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</si>
  <si>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</si>
  <si>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</si>
  <si>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</si>
  <si>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</si>
  <si>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</si>
  <si>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</si>
  <si>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</si>
  <si>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</si>
  <si>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</si>
  <si>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</si>
  <si>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</si>
  <si>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</si>
  <si>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</si>
  <si>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</si>
  <si>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</si>
  <si>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</si>
  <si>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</si>
  <si>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</si>
  <si>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</si>
  <si>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</si>
  <si>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</si>
  <si>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</si>
  <si>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</si>
  <si>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</si>
  <si>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</si>
  <si>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</si>
  <si>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</si>
  <si>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</si>
  <si>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</si>
  <si>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</si>
  <si>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</si>
  <si>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</si>
  <si>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</si>
  <si>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1,911.345</t>
  </si>
  <si>
    <t>1,596.32</t>
  </si>
  <si>
    <t>1,578.633</t>
  </si>
  <si>
    <t>1,802.656</t>
  </si>
  <si>
    <t>1,324.74</t>
  </si>
  <si>
    <t>1,378.385</t>
  </si>
  <si>
    <t>1,413.465</t>
  </si>
  <si>
    <t>2,119.915</t>
  </si>
  <si>
    <t>1,797.003</t>
  </si>
  <si>
    <t>Total Enterprise Value (TEV)</t>
  </si>
  <si>
    <t>2,245.745</t>
  </si>
  <si>
    <t>2,030.32</t>
  </si>
  <si>
    <t>1,375.56</t>
  </si>
  <si>
    <t>1,797.233</t>
  </si>
  <si>
    <t>2,137.856</t>
  </si>
  <si>
    <t>1,861.74</t>
  </si>
  <si>
    <t>1,939.985</t>
  </si>
  <si>
    <t>1,845.465</t>
  </si>
  <si>
    <t>2,185.315</t>
  </si>
  <si>
    <t>2,010.703</t>
  </si>
  <si>
    <t>Enterprise Value (EV)</t>
  </si>
  <si>
    <t>2,238.345</t>
  </si>
  <si>
    <t>2,024.42</t>
  </si>
  <si>
    <t>1,368.56</t>
  </si>
  <si>
    <t>1,790.833</t>
  </si>
  <si>
    <t>2,133.956</t>
  </si>
  <si>
    <t>1,857.34</t>
  </si>
  <si>
    <t>1,936.185</t>
  </si>
  <si>
    <t>1,840.565</t>
  </si>
  <si>
    <t>2,146.815</t>
  </si>
  <si>
    <t>2,133.245</t>
  </si>
  <si>
    <t>EV/EBITDA</t>
  </si>
  <si>
    <t>12.2x</t>
  </si>
  <si>
    <t>8.4x</t>
  </si>
  <si>
    <t>7.2x</t>
  </si>
  <si>
    <t>22.7x</t>
  </si>
  <si>
    <t>10.3x</t>
  </si>
  <si>
    <t>5.4x</t>
  </si>
  <si>
    <t>7.6x</t>
  </si>
  <si>
    <t>26.1x</t>
  </si>
  <si>
    <t>4.2x</t>
  </si>
  <si>
    <t>4.0x</t>
  </si>
  <si>
    <t>EV / EBIT</t>
  </si>
  <si>
    <t>14.7x</t>
  </si>
  <si>
    <t>9.8x</t>
  </si>
  <si>
    <t>8.8x</t>
  </si>
  <si>
    <t>40.5x</t>
  </si>
  <si>
    <t>12.3x</t>
  </si>
  <si>
    <t>6.0x</t>
  </si>
  <si>
    <t>9.0x</t>
  </si>
  <si>
    <t>67.2x</t>
  </si>
  <si>
    <t>4.5x</t>
  </si>
  <si>
    <t>4.4x</t>
  </si>
  <si>
    <t>EV / LTM EBITDA - CAPEX</t>
  </si>
  <si>
    <t>14.2x</t>
  </si>
  <si>
    <t>9.1x</t>
  </si>
  <si>
    <t>30.6x</t>
  </si>
  <si>
    <t>11.8x</t>
  </si>
  <si>
    <t>6.3x</t>
  </si>
  <si>
    <t>45.6x</t>
  </si>
  <si>
    <t>EV / Free Cash Flow</t>
  </si>
  <si>
    <t>33.0x</t>
  </si>
  <si>
    <t>232.0x</t>
  </si>
  <si>
    <t>10.8x</t>
  </si>
  <si>
    <t>5.9x</t>
  </si>
  <si>
    <t>267.9x</t>
  </si>
  <si>
    <t>-20.7x</t>
  </si>
  <si>
    <t>9.7x</t>
  </si>
  <si>
    <t>6.5x</t>
  </si>
  <si>
    <t>6.8x</t>
  </si>
  <si>
    <t>EV / Invested Capital</t>
  </si>
  <si>
    <t>1.7x</t>
  </si>
  <si>
    <t>1.4x</t>
  </si>
  <si>
    <t>0.9x</t>
  </si>
  <si>
    <t>1.5x</t>
  </si>
  <si>
    <t>1.6x</t>
  </si>
  <si>
    <t>1.2x</t>
  </si>
  <si>
    <t>1.3x</t>
  </si>
  <si>
    <t>1.1x</t>
  </si>
  <si>
    <t>EV / Revenue</t>
  </si>
  <si>
    <t>0.7x</t>
  </si>
  <si>
    <t>0.6x</t>
  </si>
  <si>
    <t>0.4x</t>
  </si>
  <si>
    <t>0.5x</t>
  </si>
  <si>
    <t>P/E Ratio</t>
  </si>
  <si>
    <t>23.7x</t>
  </si>
  <si>
    <t>13.9x</t>
  </si>
  <si>
    <t>12.6x</t>
  </si>
  <si>
    <t>-16.6x</t>
  </si>
  <si>
    <t>15.2x</t>
  </si>
  <si>
    <t>6.6x</t>
  </si>
  <si>
    <t>10.7x</t>
  </si>
  <si>
    <t>52.9x</t>
  </si>
  <si>
    <t>5.7x</t>
  </si>
  <si>
    <t>Price/Book</t>
  </si>
  <si>
    <t>2.2x</t>
  </si>
  <si>
    <t>1.0x</t>
  </si>
  <si>
    <t>2.0x</t>
  </si>
  <si>
    <t>1.8x</t>
  </si>
  <si>
    <t>Price / Operating Cash Flow</t>
  </si>
  <si>
    <t>9.3x</t>
  </si>
  <si>
    <t>38.7x</t>
  </si>
  <si>
    <t>4.8x</t>
  </si>
  <si>
    <t>5.2x</t>
  </si>
  <si>
    <t>-1,502.2x</t>
  </si>
  <si>
    <t>-37.1x</t>
  </si>
  <si>
    <t>3.5x</t>
  </si>
  <si>
    <t>5.1x</t>
  </si>
  <si>
    <t>Price / LTM Sales</t>
  </si>
  <si>
    <t>0.3x</t>
  </si>
  <si>
    <t>Altman Z-Score</t>
  </si>
  <si>
    <t>Piotroski Score</t>
  </si>
  <si>
    <t>Dividend Per Share</t>
  </si>
  <si>
    <t>Dividend Yield</t>
  </si>
  <si>
    <t>3.9%</t>
  </si>
  <si>
    <t>9.8%</t>
  </si>
  <si>
    <t>14.7%</t>
  </si>
  <si>
    <t>8.6%</t>
  </si>
  <si>
    <t>7.1%</t>
  </si>
  <si>
    <t>9.2%</t>
  </si>
  <si>
    <t>8.3%</t>
  </si>
  <si>
    <t>7.5%</t>
  </si>
  <si>
    <t>4.8%</t>
  </si>
  <si>
    <t>5.3%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</si>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</sst>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F860E97-A0DF-4FE8-EACF-D9EF4863254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M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116.2</v>
      </c>
      <c r="E12" s="3">
        <v>53.4</v>
      </c>
      <c r="F12" s="3">
        <v>143.4</v>
      </c>
      <c r="G12" s="3">
        <v>181.8</v>
      </c>
      <c r="H12" s="3">
        <v>125.8</v>
      </c>
      <c r="I12" s="3">
        <v>124.3</v>
      </c>
      <c r="J12" s="3">
        <v>16</v>
      </c>
      <c r="K12" s="3">
        <v>26.3</v>
      </c>
      <c r="L12" s="3">
        <v>133.1</v>
      </c>
      <c r="M12" s="3">
        <v>363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447.7</v>
      </c>
      <c r="E14" s="3">
        <v>564.79999999999995</v>
      </c>
      <c r="F14" s="3">
        <v>325.89999999999998</v>
      </c>
      <c r="G14" s="3">
        <v>352</v>
      </c>
      <c r="H14" s="3">
        <v>437.1</v>
      </c>
      <c r="I14" s="3">
        <v>556.6</v>
      </c>
      <c r="J14" s="3">
        <v>449.7</v>
      </c>
      <c r="K14" s="3">
        <v>333.7</v>
      </c>
      <c r="L14" s="3">
        <v>541.29999999999995</v>
      </c>
      <c r="M14" s="3">
        <v>484.7</v>
      </c>
    </row>
    <row r="15" spans="3:13" ht="12.75" x14ac:dyDescent="0.2">
      <c r="C15" s="3" t="s">
        <v>29</v>
      </c>
      <c r="D15" s="3">
        <v>766.3</v>
      </c>
      <c r="E15" s="3">
        <v>930.8</v>
      </c>
      <c r="F15" s="3">
        <v>712.5</v>
      </c>
      <c r="G15" s="3">
        <v>615.79999999999995</v>
      </c>
      <c r="H15" s="3">
        <v>819.9</v>
      </c>
      <c r="I15" s="3" t="s">
        <v>30</v>
      </c>
      <c r="J15" s="3">
        <v>883.6</v>
      </c>
      <c r="K15" s="3">
        <v>716.4</v>
      </c>
      <c r="L15" s="3">
        <v>986</v>
      </c>
      <c r="M15" s="3">
        <v>956.5</v>
      </c>
    </row>
    <row r="16" spans="3:13" ht="12.75" x14ac:dyDescent="0.2">
      <c r="C16" s="3" t="s">
        <v>31</v>
      </c>
      <c r="D16" s="3">
        <v>5.9</v>
      </c>
      <c r="E16" s="3">
        <v>11.6</v>
      </c>
      <c r="F16" s="3">
        <v>10.7</v>
      </c>
      <c r="G16" s="3">
        <v>8.5</v>
      </c>
      <c r="H16" s="3">
        <v>17.2</v>
      </c>
      <c r="I16" s="3">
        <v>14.1</v>
      </c>
      <c r="J16" s="3">
        <v>18.100000000000001</v>
      </c>
      <c r="K16" s="3">
        <v>13.6</v>
      </c>
      <c r="L16" s="3">
        <v>30.3</v>
      </c>
      <c r="M16" s="3">
        <v>35.799999999999997</v>
      </c>
    </row>
    <row r="17" spans="3:13" ht="12.75" x14ac:dyDescent="0.2">
      <c r="C17" s="3" t="s">
        <v>32</v>
      </c>
      <c r="D17" s="3">
        <v>14.8</v>
      </c>
      <c r="E17" s="3">
        <v>7.3</v>
      </c>
      <c r="F17" s="3">
        <v>31.8</v>
      </c>
      <c r="G17" s="3">
        <v>14</v>
      </c>
      <c r="H17" s="3">
        <v>13.6</v>
      </c>
      <c r="I17" s="3">
        <v>16.100000000000001</v>
      </c>
      <c r="J17" s="3">
        <v>27.3</v>
      </c>
      <c r="K17" s="3">
        <v>30.1</v>
      </c>
      <c r="L17" s="3">
        <v>28.9</v>
      </c>
      <c r="M17" s="3">
        <v>29.5</v>
      </c>
    </row>
    <row r="18" spans="3:13" ht="12.75" x14ac:dyDescent="0.2">
      <c r="C18" s="3" t="s">
        <v>33</v>
      </c>
      <c r="D18" s="3" t="s">
        <v>34</v>
      </c>
      <c r="E18" s="3" t="s">
        <v>35</v>
      </c>
      <c r="F18" s="3" t="s">
        <v>36</v>
      </c>
      <c r="G18" s="3" t="s">
        <v>37</v>
      </c>
      <c r="H18" s="3" t="s">
        <v>38</v>
      </c>
      <c r="I18" s="3" t="s">
        <v>39</v>
      </c>
      <c r="J18" s="3" t="s">
        <v>40</v>
      </c>
      <c r="K18" s="3" t="s">
        <v>41</v>
      </c>
      <c r="L18" s="3" t="s">
        <v>42</v>
      </c>
      <c r="M18" s="3" t="s">
        <v>43</v>
      </c>
    </row>
    <row r="19" spans="3:13" ht="12.75" x14ac:dyDescent="0.2"/>
    <row r="20" spans="3:13" ht="12.75" x14ac:dyDescent="0.2">
      <c r="C20" s="3" t="s">
        <v>44</v>
      </c>
      <c r="D20" s="3">
        <v>238.9</v>
      </c>
      <c r="E20" s="3">
        <v>249.8</v>
      </c>
      <c r="F20" s="3">
        <v>267.8</v>
      </c>
      <c r="G20" s="3">
        <v>239.7</v>
      </c>
      <c r="H20" s="3">
        <v>246.8</v>
      </c>
      <c r="I20" s="3">
        <v>268.89999999999998</v>
      </c>
      <c r="J20" s="3">
        <v>379</v>
      </c>
      <c r="K20" s="3">
        <v>350.9</v>
      </c>
      <c r="L20" s="3">
        <v>389.1</v>
      </c>
      <c r="M20" s="3">
        <v>416.5</v>
      </c>
    </row>
    <row r="21" spans="3:13" ht="12.75" x14ac:dyDescent="0.2">
      <c r="C21" s="3" t="s">
        <v>45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46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47</v>
      </c>
      <c r="D23" s="3">
        <v>2.2999999999999998</v>
      </c>
      <c r="E23" s="3">
        <v>2.1</v>
      </c>
      <c r="F23" s="3">
        <v>2.1</v>
      </c>
      <c r="G23" s="3">
        <v>0.7</v>
      </c>
      <c r="H23" s="3" t="s">
        <v>27</v>
      </c>
      <c r="I23" s="3" t="s">
        <v>27</v>
      </c>
      <c r="J23" s="3" t="s">
        <v>27</v>
      </c>
      <c r="K23" s="3" t="s">
        <v>27</v>
      </c>
      <c r="L23" s="3">
        <v>37.6</v>
      </c>
      <c r="M23" s="3">
        <v>46.6</v>
      </c>
    </row>
    <row r="24" spans="3:13" ht="12.75" x14ac:dyDescent="0.2">
      <c r="C24" s="3" t="s">
        <v>48</v>
      </c>
      <c r="D24" s="3">
        <v>126.9</v>
      </c>
      <c r="E24" s="3">
        <v>128.5</v>
      </c>
      <c r="F24" s="3">
        <v>27.6</v>
      </c>
      <c r="G24" s="3">
        <v>27.2</v>
      </c>
      <c r="H24" s="3">
        <v>36.299999999999997</v>
      </c>
      <c r="I24" s="3">
        <v>37.4</v>
      </c>
      <c r="J24" s="3">
        <v>50.6</v>
      </c>
      <c r="K24" s="3">
        <v>39.200000000000003</v>
      </c>
      <c r="L24" s="3">
        <v>49</v>
      </c>
      <c r="M24" s="3">
        <v>50.8</v>
      </c>
    </row>
    <row r="25" spans="3:13" ht="12.75" x14ac:dyDescent="0.2">
      <c r="C25" s="3" t="s">
        <v>49</v>
      </c>
      <c r="D25" s="3">
        <v>91.8</v>
      </c>
      <c r="E25" s="3">
        <v>85.8</v>
      </c>
      <c r="F25" s="3">
        <v>64.400000000000006</v>
      </c>
      <c r="G25" s="3">
        <v>58.5</v>
      </c>
      <c r="H25" s="3">
        <v>54.2</v>
      </c>
      <c r="I25" s="3">
        <v>48.8</v>
      </c>
      <c r="J25" s="3">
        <v>86.4</v>
      </c>
      <c r="K25" s="3">
        <v>70.400000000000006</v>
      </c>
      <c r="L25" s="3">
        <v>83.2</v>
      </c>
      <c r="M25" s="3">
        <v>75.7</v>
      </c>
    </row>
    <row r="26" spans="3:13" ht="12.75" x14ac:dyDescent="0.2">
      <c r="C26" s="3" t="s">
        <v>50</v>
      </c>
      <c r="D26" s="3">
        <v>7</v>
      </c>
      <c r="E26" s="3">
        <v>8.6999999999999993</v>
      </c>
      <c r="F26" s="3">
        <v>20.8</v>
      </c>
      <c r="G26" s="3">
        <v>10.3</v>
      </c>
      <c r="H26" s="3">
        <v>8.1999999999999993</v>
      </c>
      <c r="I26" s="3">
        <v>11.7</v>
      </c>
      <c r="J26" s="3">
        <v>14.2</v>
      </c>
      <c r="K26" s="3">
        <v>15.7</v>
      </c>
      <c r="L26" s="3">
        <v>36</v>
      </c>
      <c r="M26" s="3">
        <v>47.8</v>
      </c>
    </row>
    <row r="27" spans="3:13" ht="12.75" x14ac:dyDescent="0.2">
      <c r="C27" s="3" t="s">
        <v>51</v>
      </c>
      <c r="D27" s="3" t="s">
        <v>52</v>
      </c>
      <c r="E27" s="3" t="s">
        <v>53</v>
      </c>
      <c r="F27" s="3" t="s">
        <v>54</v>
      </c>
      <c r="G27" s="3" t="s">
        <v>55</v>
      </c>
      <c r="H27" s="3" t="s">
        <v>56</v>
      </c>
      <c r="I27" s="3" t="s">
        <v>57</v>
      </c>
      <c r="J27" s="3" t="s">
        <v>58</v>
      </c>
      <c r="K27" s="3" t="s">
        <v>59</v>
      </c>
      <c r="L27" s="3" t="s">
        <v>60</v>
      </c>
      <c r="M27" s="3" t="s">
        <v>61</v>
      </c>
    </row>
    <row r="28" spans="3:13" ht="12.75" x14ac:dyDescent="0.2"/>
    <row r="29" spans="3:13" ht="12.75" x14ac:dyDescent="0.2">
      <c r="C29" s="3" t="s">
        <v>62</v>
      </c>
      <c r="D29" s="3">
        <v>373</v>
      </c>
      <c r="E29" s="3">
        <v>476</v>
      </c>
      <c r="F29" s="3">
        <v>299.2</v>
      </c>
      <c r="G29" s="3">
        <v>309.89999999999998</v>
      </c>
      <c r="H29" s="3">
        <v>362.2</v>
      </c>
      <c r="I29" s="3">
        <v>488.6</v>
      </c>
      <c r="J29" s="3">
        <v>319.89999999999998</v>
      </c>
      <c r="K29" s="3">
        <v>290.39999999999998</v>
      </c>
      <c r="L29" s="3">
        <v>553.5</v>
      </c>
      <c r="M29" s="3">
        <v>477.8</v>
      </c>
    </row>
    <row r="30" spans="3:13" ht="12.75" x14ac:dyDescent="0.2">
      <c r="C30" s="3" t="s">
        <v>63</v>
      </c>
      <c r="D30" s="3">
        <v>7.1</v>
      </c>
      <c r="E30" s="3">
        <v>7.3</v>
      </c>
      <c r="F30" s="3">
        <v>3.9</v>
      </c>
      <c r="G30" s="3">
        <v>3.6</v>
      </c>
      <c r="H30" s="3">
        <v>3.5</v>
      </c>
      <c r="I30" s="3">
        <v>6.1</v>
      </c>
      <c r="J30" s="3">
        <v>6.5</v>
      </c>
      <c r="K30" s="3">
        <v>4.2</v>
      </c>
      <c r="L30" s="3">
        <v>4.2</v>
      </c>
      <c r="M30" s="3">
        <v>4.2</v>
      </c>
    </row>
    <row r="31" spans="3:13" ht="12.75" x14ac:dyDescent="0.2">
      <c r="C31" s="3" t="s">
        <v>64</v>
      </c>
      <c r="D31" s="3" t="s">
        <v>27</v>
      </c>
      <c r="E31" s="3">
        <v>24.2</v>
      </c>
      <c r="F31" s="3">
        <v>94.2</v>
      </c>
      <c r="G31" s="3">
        <v>34.9</v>
      </c>
      <c r="H31" s="3">
        <v>207.7</v>
      </c>
      <c r="I31" s="3">
        <v>128.5</v>
      </c>
      <c r="J31" s="3">
        <v>62.1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65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66</v>
      </c>
      <c r="D33" s="3">
        <v>1.2</v>
      </c>
      <c r="E33" s="3">
        <v>0.5</v>
      </c>
      <c r="F33" s="3">
        <v>0.5</v>
      </c>
      <c r="G33" s="3">
        <v>0.1</v>
      </c>
      <c r="H33" s="3">
        <v>0.1</v>
      </c>
      <c r="I33" s="3" t="s">
        <v>27</v>
      </c>
      <c r="J33" s="3">
        <v>17.100000000000001</v>
      </c>
      <c r="K33" s="3">
        <v>16.899999999999999</v>
      </c>
      <c r="L33" s="3">
        <v>15.8</v>
      </c>
      <c r="M33" s="3">
        <v>14.7</v>
      </c>
    </row>
    <row r="34" spans="3:13" ht="12.75" x14ac:dyDescent="0.2">
      <c r="C34" s="3" t="s">
        <v>67</v>
      </c>
      <c r="D34" s="3">
        <v>4.2</v>
      </c>
      <c r="E34" s="3">
        <v>31.2</v>
      </c>
      <c r="F34" s="3">
        <v>0.4</v>
      </c>
      <c r="G34" s="3">
        <v>5.3</v>
      </c>
      <c r="H34" s="3">
        <v>21.6</v>
      </c>
      <c r="I34" s="3">
        <v>21.5</v>
      </c>
      <c r="J34" s="3">
        <v>0.3</v>
      </c>
      <c r="K34" s="3">
        <v>3.7</v>
      </c>
      <c r="L34" s="3">
        <v>66.7</v>
      </c>
      <c r="M34" s="3">
        <v>4.8</v>
      </c>
    </row>
    <row r="35" spans="3:13" ht="12.75" x14ac:dyDescent="0.2">
      <c r="C35" s="3" t="s">
        <v>68</v>
      </c>
      <c r="D35" s="3">
        <v>385.5</v>
      </c>
      <c r="E35" s="3">
        <v>539.20000000000005</v>
      </c>
      <c r="F35" s="3">
        <v>398.2</v>
      </c>
      <c r="G35" s="3">
        <v>353.8</v>
      </c>
      <c r="H35" s="3">
        <v>595.1</v>
      </c>
      <c r="I35" s="3">
        <v>644.70000000000005</v>
      </c>
      <c r="J35" s="3">
        <v>405.9</v>
      </c>
      <c r="K35" s="3">
        <v>315.2</v>
      </c>
      <c r="L35" s="3">
        <v>640.20000000000005</v>
      </c>
      <c r="M35" s="3">
        <v>501.5</v>
      </c>
    </row>
    <row r="36" spans="3:13" ht="12.75" x14ac:dyDescent="0.2"/>
    <row r="37" spans="3:13" ht="12.75" x14ac:dyDescent="0.2">
      <c r="C37" s="3" t="s">
        <v>69</v>
      </c>
      <c r="D37" s="3">
        <v>455.5</v>
      </c>
      <c r="E37" s="3">
        <v>459.9</v>
      </c>
      <c r="F37" s="3">
        <v>295.10000000000002</v>
      </c>
      <c r="G37" s="3">
        <v>295.7</v>
      </c>
      <c r="H37" s="3">
        <v>296.5</v>
      </c>
      <c r="I37" s="3">
        <v>443.6</v>
      </c>
      <c r="J37" s="3">
        <v>444.8</v>
      </c>
      <c r="K37" s="3">
        <v>293.7</v>
      </c>
      <c r="L37" s="3">
        <v>294.8</v>
      </c>
      <c r="M37" s="3">
        <v>296</v>
      </c>
    </row>
    <row r="38" spans="3:13" ht="12.75" x14ac:dyDescent="0.2">
      <c r="C38" s="3" t="s">
        <v>70</v>
      </c>
      <c r="D38" s="3">
        <v>1.7</v>
      </c>
      <c r="E38" s="3">
        <v>0.6</v>
      </c>
      <c r="F38" s="3">
        <v>0.1</v>
      </c>
      <c r="G38" s="3">
        <v>0.1</v>
      </c>
      <c r="H38" s="3" t="s">
        <v>27</v>
      </c>
      <c r="I38" s="3" t="s">
        <v>27</v>
      </c>
      <c r="J38" s="3">
        <v>94.4</v>
      </c>
      <c r="K38" s="3">
        <v>88.8</v>
      </c>
      <c r="L38" s="3">
        <v>93.7</v>
      </c>
      <c r="M38" s="3">
        <v>112.2</v>
      </c>
    </row>
    <row r="39" spans="3:13" ht="12.75" x14ac:dyDescent="0.2">
      <c r="C39" s="3" t="s">
        <v>71</v>
      </c>
      <c r="D39" s="3">
        <v>92.7</v>
      </c>
      <c r="E39" s="3">
        <v>78.099999999999994</v>
      </c>
      <c r="F39" s="3">
        <v>44.7</v>
      </c>
      <c r="G39" s="3">
        <v>33.6</v>
      </c>
      <c r="H39" s="3">
        <v>40.700000000000003</v>
      </c>
      <c r="I39" s="3">
        <v>37.200000000000003</v>
      </c>
      <c r="J39" s="3">
        <v>35.200000000000003</v>
      </c>
      <c r="K39" s="3">
        <v>33.9</v>
      </c>
      <c r="L39" s="3">
        <v>37.5</v>
      </c>
      <c r="M39" s="3">
        <v>37.9</v>
      </c>
    </row>
    <row r="40" spans="3:13" ht="12.75" x14ac:dyDescent="0.2">
      <c r="C40" s="3" t="s">
        <v>72</v>
      </c>
      <c r="D40" s="3">
        <v>935.4</v>
      </c>
      <c r="E40" s="3" t="s">
        <v>73</v>
      </c>
      <c r="F40" s="3">
        <v>738.1</v>
      </c>
      <c r="G40" s="3">
        <v>683.2</v>
      </c>
      <c r="H40" s="3">
        <v>932.3</v>
      </c>
      <c r="I40" s="3" t="s">
        <v>74</v>
      </c>
      <c r="J40" s="3">
        <v>980.3</v>
      </c>
      <c r="K40" s="3">
        <v>731.6</v>
      </c>
      <c r="L40" s="3" t="s">
        <v>75</v>
      </c>
      <c r="M40" s="3">
        <v>947.6</v>
      </c>
    </row>
    <row r="41" spans="3:13" ht="12.75" x14ac:dyDescent="0.2"/>
    <row r="42" spans="3:13" ht="12.75" x14ac:dyDescent="0.2">
      <c r="C42" s="3" t="s">
        <v>76</v>
      </c>
      <c r="D42" s="3">
        <v>509.5</v>
      </c>
      <c r="E42" s="3">
        <v>531.20000000000005</v>
      </c>
      <c r="F42" s="3">
        <v>531.70000000000005</v>
      </c>
      <c r="G42" s="3">
        <v>532.4</v>
      </c>
      <c r="H42" s="3">
        <v>536.6</v>
      </c>
      <c r="I42" s="3">
        <v>542.1</v>
      </c>
      <c r="J42" s="3">
        <v>543.70000000000005</v>
      </c>
      <c r="K42" s="3">
        <v>546.20000000000005</v>
      </c>
      <c r="L42" s="3">
        <v>571</v>
      </c>
      <c r="M42" s="3">
        <v>562.4</v>
      </c>
    </row>
    <row r="43" spans="3:13" ht="12.75" x14ac:dyDescent="0.2">
      <c r="C43" s="3" t="s">
        <v>77</v>
      </c>
      <c r="D43" s="3">
        <v>16.2</v>
      </c>
      <c r="E43" s="3">
        <v>14.1</v>
      </c>
      <c r="F43" s="3">
        <v>15.2</v>
      </c>
      <c r="G43" s="3">
        <v>15.9</v>
      </c>
      <c r="H43" s="3">
        <v>16</v>
      </c>
      <c r="I43" s="3">
        <v>15.7</v>
      </c>
      <c r="J43" s="3">
        <v>15.7</v>
      </c>
      <c r="K43" s="3">
        <v>15.7</v>
      </c>
      <c r="L43" s="3">
        <v>12.1</v>
      </c>
      <c r="M43" s="3">
        <v>12.2</v>
      </c>
    </row>
    <row r="44" spans="3:13" ht="12.75" x14ac:dyDescent="0.2">
      <c r="C44" s="3" t="s">
        <v>78</v>
      </c>
      <c r="D44" s="3">
        <v>314.60000000000002</v>
      </c>
      <c r="E44" s="3">
        <v>344</v>
      </c>
      <c r="F44" s="3">
        <v>192.1</v>
      </c>
      <c r="G44" s="3">
        <v>161.9</v>
      </c>
      <c r="H44" s="3">
        <v>190.5</v>
      </c>
      <c r="I44" s="3">
        <v>318.60000000000002</v>
      </c>
      <c r="J44" s="3">
        <v>284.5</v>
      </c>
      <c r="K44" s="3">
        <v>212.5</v>
      </c>
      <c r="L44" s="3">
        <v>575.20000000000005</v>
      </c>
      <c r="M44" s="3">
        <v>844.6</v>
      </c>
    </row>
    <row r="45" spans="3:13" ht="12.75" x14ac:dyDescent="0.2">
      <c r="C45" s="3" t="s">
        <v>79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80</v>
      </c>
      <c r="D46" s="3">
        <v>40.700000000000003</v>
      </c>
      <c r="E46" s="3">
        <v>75.7</v>
      </c>
      <c r="F46" s="3">
        <v>129.9</v>
      </c>
      <c r="G46" s="3">
        <v>115.1</v>
      </c>
      <c r="H46" s="3">
        <v>83.7</v>
      </c>
      <c r="I46" s="3">
        <v>128.5</v>
      </c>
      <c r="J46" s="3">
        <v>100.7</v>
      </c>
      <c r="K46" s="3">
        <v>90.3</v>
      </c>
      <c r="L46" s="3">
        <v>90</v>
      </c>
      <c r="M46" s="3">
        <v>140.1</v>
      </c>
    </row>
    <row r="47" spans="3:13" ht="12.75" x14ac:dyDescent="0.2">
      <c r="C47" s="3" t="s">
        <v>81</v>
      </c>
      <c r="D47" s="3">
        <v>881</v>
      </c>
      <c r="E47" s="3">
        <v>965</v>
      </c>
      <c r="F47" s="3">
        <v>868.9</v>
      </c>
      <c r="G47" s="3">
        <v>825.3</v>
      </c>
      <c r="H47" s="3">
        <v>826.8</v>
      </c>
      <c r="I47" s="3" t="s">
        <v>82</v>
      </c>
      <c r="J47" s="3">
        <v>944.6</v>
      </c>
      <c r="K47" s="3">
        <v>864.7</v>
      </c>
      <c r="L47" s="3" t="s">
        <v>83</v>
      </c>
      <c r="M47" s="3" t="s">
        <v>84</v>
      </c>
    </row>
    <row r="48" spans="3:13" ht="12.75" x14ac:dyDescent="0.2">
      <c r="C48" s="3" t="s">
        <v>85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86</v>
      </c>
      <c r="D49" s="3">
        <v>1.4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87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88</v>
      </c>
      <c r="D51" s="3">
        <v>882.4</v>
      </c>
      <c r="E51" s="3">
        <v>965</v>
      </c>
      <c r="F51" s="3">
        <v>868.9</v>
      </c>
      <c r="G51" s="3">
        <v>825.3</v>
      </c>
      <c r="H51" s="3">
        <v>826.8</v>
      </c>
      <c r="I51" s="3" t="s">
        <v>82</v>
      </c>
      <c r="J51" s="3">
        <v>944.6</v>
      </c>
      <c r="K51" s="3">
        <v>864.7</v>
      </c>
      <c r="L51" s="3" t="s">
        <v>83</v>
      </c>
      <c r="M51" s="3" t="s">
        <v>84</v>
      </c>
    </row>
    <row r="52" spans="3:13" ht="12.75" x14ac:dyDescent="0.2"/>
    <row r="53" spans="3:13" ht="12.75" x14ac:dyDescent="0.2">
      <c r="C53" s="3" t="s">
        <v>89</v>
      </c>
      <c r="D53" s="3" t="s">
        <v>52</v>
      </c>
      <c r="E53" s="3" t="s">
        <v>53</v>
      </c>
      <c r="F53" s="3" t="s">
        <v>54</v>
      </c>
      <c r="G53" s="3" t="s">
        <v>55</v>
      </c>
      <c r="H53" s="3" t="s">
        <v>56</v>
      </c>
      <c r="I53" s="3" t="s">
        <v>57</v>
      </c>
      <c r="J53" s="3" t="s">
        <v>58</v>
      </c>
      <c r="K53" s="3" t="s">
        <v>59</v>
      </c>
      <c r="L53" s="3" t="s">
        <v>60</v>
      </c>
      <c r="M53" s="3" t="s">
        <v>61</v>
      </c>
    </row>
    <row r="54" spans="3:13" ht="12.75" x14ac:dyDescent="0.2"/>
    <row r="55" spans="3:13" ht="12.75" x14ac:dyDescent="0.2">
      <c r="C55" s="3" t="s">
        <v>90</v>
      </c>
      <c r="D55" s="3">
        <v>116.2</v>
      </c>
      <c r="E55" s="3">
        <v>53.4</v>
      </c>
      <c r="F55" s="3">
        <v>143.4</v>
      </c>
      <c r="G55" s="3">
        <v>181.8</v>
      </c>
      <c r="H55" s="3">
        <v>125.8</v>
      </c>
      <c r="I55" s="3">
        <v>124.3</v>
      </c>
      <c r="J55" s="3">
        <v>16</v>
      </c>
      <c r="K55" s="3">
        <v>26.3</v>
      </c>
      <c r="L55" s="3">
        <v>133.1</v>
      </c>
      <c r="M55" s="3">
        <v>363</v>
      </c>
    </row>
    <row r="56" spans="3:13" ht="12.75" x14ac:dyDescent="0.2">
      <c r="C56" s="3" t="s">
        <v>91</v>
      </c>
      <c r="D56" s="3">
        <v>458.4</v>
      </c>
      <c r="E56" s="3">
        <v>485.2</v>
      </c>
      <c r="F56" s="3">
        <v>389.9</v>
      </c>
      <c r="G56" s="3">
        <v>330.8</v>
      </c>
      <c r="H56" s="3">
        <v>504.3</v>
      </c>
      <c r="I56" s="3">
        <v>572.1</v>
      </c>
      <c r="J56" s="3">
        <v>618.4</v>
      </c>
      <c r="K56" s="3">
        <v>399.4</v>
      </c>
      <c r="L56" s="3">
        <v>404.3</v>
      </c>
      <c r="M56" s="3">
        <v>422.9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7F8B-2C8C-4688-93AC-D9D52359EE6C}">
  <dimension ref="C2:M57"/>
  <sheetViews>
    <sheetView workbookViewId="0">
      <selection activeCell="N24" sqref="N24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92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93</v>
      </c>
      <c r="D12" s="3" t="s">
        <v>94</v>
      </c>
      <c r="E12" s="3" t="s">
        <v>95</v>
      </c>
      <c r="F12" s="3" t="s">
        <v>96</v>
      </c>
      <c r="G12" s="3" t="s">
        <v>97</v>
      </c>
      <c r="H12" s="3" t="s">
        <v>98</v>
      </c>
      <c r="I12" s="3" t="s">
        <v>99</v>
      </c>
      <c r="J12" s="3" t="s">
        <v>100</v>
      </c>
      <c r="K12" s="3" t="s">
        <v>101</v>
      </c>
      <c r="L12" s="3" t="s">
        <v>102</v>
      </c>
      <c r="M12" s="3" t="s">
        <v>103</v>
      </c>
    </row>
    <row r="13" spans="3:13" x14ac:dyDescent="0.2">
      <c r="C13" s="3" t="s">
        <v>104</v>
      </c>
      <c r="D13" s="3" t="s">
        <v>105</v>
      </c>
      <c r="E13" s="3" t="s">
        <v>106</v>
      </c>
      <c r="F13" s="3" t="s">
        <v>107</v>
      </c>
      <c r="G13" s="3" t="s">
        <v>108</v>
      </c>
      <c r="H13" s="3" t="s">
        <v>109</v>
      </c>
      <c r="I13" s="3" t="s">
        <v>110</v>
      </c>
      <c r="J13" s="3" t="s">
        <v>111</v>
      </c>
      <c r="K13" s="3" t="s">
        <v>112</v>
      </c>
      <c r="L13" s="3" t="s">
        <v>113</v>
      </c>
      <c r="M13" s="3" t="s">
        <v>114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115</v>
      </c>
      <c r="D15" s="3" t="s">
        <v>116</v>
      </c>
      <c r="E15" s="3" t="s">
        <v>117</v>
      </c>
      <c r="F15" s="3" t="s">
        <v>118</v>
      </c>
      <c r="G15" s="3" t="s">
        <v>119</v>
      </c>
      <c r="H15" s="3" t="s">
        <v>120</v>
      </c>
      <c r="I15" s="3" t="s">
        <v>121</v>
      </c>
      <c r="J15" s="3" t="s">
        <v>122</v>
      </c>
      <c r="K15" s="3" t="s">
        <v>123</v>
      </c>
      <c r="L15" s="3" t="s">
        <v>124</v>
      </c>
      <c r="M15" s="3" t="s">
        <v>125</v>
      </c>
    </row>
    <row r="16" spans="3:13" x14ac:dyDescent="0.2">
      <c r="C16" s="3" t="s">
        <v>126</v>
      </c>
      <c r="D16" s="3">
        <v>552.9</v>
      </c>
      <c r="E16" s="3">
        <v>706.7</v>
      </c>
      <c r="F16" s="3">
        <v>475.5</v>
      </c>
      <c r="G16" s="3">
        <v>491.6</v>
      </c>
      <c r="H16" s="3">
        <v>651.9</v>
      </c>
      <c r="I16" s="3">
        <v>870.9</v>
      </c>
      <c r="J16" s="3">
        <v>625.5</v>
      </c>
      <c r="K16" s="3">
        <v>505.5</v>
      </c>
      <c r="L16" s="3" t="s">
        <v>127</v>
      </c>
      <c r="M16" s="3" t="s">
        <v>128</v>
      </c>
    </row>
    <row r="17" spans="3:13" x14ac:dyDescent="0.2">
      <c r="C17" s="3" t="s">
        <v>129</v>
      </c>
      <c r="D17" s="3" t="s">
        <v>130</v>
      </c>
      <c r="E17" s="3" t="s">
        <v>131</v>
      </c>
      <c r="F17" s="3" t="s">
        <v>132</v>
      </c>
      <c r="G17" s="3" t="s">
        <v>133</v>
      </c>
      <c r="H17" s="3" t="s">
        <v>134</v>
      </c>
      <c r="I17" s="3" t="s">
        <v>135</v>
      </c>
      <c r="J17" s="3" t="s">
        <v>136</v>
      </c>
      <c r="K17" s="3" t="s">
        <v>137</v>
      </c>
      <c r="L17" s="3" t="s">
        <v>138</v>
      </c>
      <c r="M17" s="3" t="s">
        <v>139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141</v>
      </c>
      <c r="D20" s="3">
        <v>-248.8</v>
      </c>
      <c r="E20" s="3">
        <v>-287.8</v>
      </c>
      <c r="F20" s="3">
        <v>-254.8</v>
      </c>
      <c r="G20" s="3">
        <v>-250.5</v>
      </c>
      <c r="H20" s="3">
        <v>-274.89999999999998</v>
      </c>
      <c r="I20" s="3">
        <v>-335.1</v>
      </c>
      <c r="J20" s="3">
        <v>-296.3</v>
      </c>
      <c r="K20" s="3">
        <v>-278.60000000000002</v>
      </c>
      <c r="L20" s="3">
        <v>-397.4</v>
      </c>
      <c r="M20" s="3">
        <v>-402.5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142</v>
      </c>
      <c r="D22" s="3">
        <v>-153.4</v>
      </c>
      <c r="E22" s="3">
        <v>-206</v>
      </c>
      <c r="F22" s="3">
        <v>-280.10000000000002</v>
      </c>
      <c r="G22" s="3">
        <v>-122.1</v>
      </c>
      <c r="H22" s="3">
        <v>-173.9</v>
      </c>
      <c r="I22" s="3">
        <v>-206.1</v>
      </c>
      <c r="J22" s="3">
        <v>-182.9</v>
      </c>
      <c r="K22" s="3">
        <v>-162.30000000000001</v>
      </c>
      <c r="L22" s="3">
        <v>-194.3</v>
      </c>
      <c r="M22" s="3">
        <v>-192.3</v>
      </c>
    </row>
    <row r="23" spans="3:13" x14ac:dyDescent="0.2">
      <c r="C23" s="3" t="s">
        <v>143</v>
      </c>
      <c r="D23" s="3">
        <v>-402.2</v>
      </c>
      <c r="E23" s="3">
        <v>-493.8</v>
      </c>
      <c r="F23" s="3">
        <v>-534.9</v>
      </c>
      <c r="G23" s="3">
        <v>-372.6</v>
      </c>
      <c r="H23" s="3">
        <v>-448.8</v>
      </c>
      <c r="I23" s="3">
        <v>-541.20000000000005</v>
      </c>
      <c r="J23" s="3">
        <v>-479.2</v>
      </c>
      <c r="K23" s="3">
        <v>-440.9</v>
      </c>
      <c r="L23" s="3">
        <v>-591.70000000000005</v>
      </c>
      <c r="M23" s="3">
        <v>-594.79999999999995</v>
      </c>
    </row>
    <row r="24" spans="3:13" x14ac:dyDescent="0.2">
      <c r="C24" s="3" t="s">
        <v>144</v>
      </c>
      <c r="D24" s="3">
        <v>150.69999999999999</v>
      </c>
      <c r="E24" s="3">
        <v>212.9</v>
      </c>
      <c r="F24" s="3">
        <v>-59.4</v>
      </c>
      <c r="G24" s="3">
        <v>119</v>
      </c>
      <c r="H24" s="3">
        <v>203.1</v>
      </c>
      <c r="I24" s="3">
        <v>329.7</v>
      </c>
      <c r="J24" s="3">
        <v>146.30000000000001</v>
      </c>
      <c r="K24" s="3">
        <v>64.599999999999994</v>
      </c>
      <c r="L24" s="3">
        <v>606.1</v>
      </c>
      <c r="M24" s="3">
        <v>512.79999999999995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145</v>
      </c>
      <c r="D26" s="3">
        <v>-35.6</v>
      </c>
      <c r="E26" s="3">
        <v>-36.9</v>
      </c>
      <c r="F26" s="3">
        <v>-40.6</v>
      </c>
      <c r="G26" s="3">
        <v>-21.7</v>
      </c>
      <c r="H26" s="3">
        <v>-23.9</v>
      </c>
      <c r="I26" s="3">
        <v>-31.6</v>
      </c>
      <c r="J26" s="3">
        <v>-40.9</v>
      </c>
      <c r="K26" s="3">
        <v>-36.700000000000003</v>
      </c>
      <c r="L26" s="3">
        <v>-26</v>
      </c>
      <c r="M26" s="3">
        <v>-25.3</v>
      </c>
    </row>
    <row r="27" spans="3:13" x14ac:dyDescent="0.2">
      <c r="C27" s="3" t="s">
        <v>146</v>
      </c>
      <c r="D27" s="3">
        <v>115.1</v>
      </c>
      <c r="E27" s="3">
        <v>176</v>
      </c>
      <c r="F27" s="3">
        <v>-100</v>
      </c>
      <c r="G27" s="3">
        <v>97.3</v>
      </c>
      <c r="H27" s="3">
        <v>179.2</v>
      </c>
      <c r="I27" s="3">
        <v>298.10000000000002</v>
      </c>
      <c r="J27" s="3">
        <v>105.4</v>
      </c>
      <c r="K27" s="3">
        <v>27.9</v>
      </c>
      <c r="L27" s="3">
        <v>580.1</v>
      </c>
      <c r="M27" s="3">
        <v>487.5</v>
      </c>
    </row>
    <row r="28" spans="3:13" x14ac:dyDescent="0.2">
      <c r="C28" s="3" t="s">
        <v>147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t="s">
        <v>148</v>
      </c>
      <c r="D29">
        <v>-31.8</v>
      </c>
      <c r="E29">
        <v>-52.4</v>
      </c>
      <c r="F29">
        <v>12.4</v>
      </c>
      <c r="G29">
        <v>-34.5</v>
      </c>
      <c r="H29">
        <v>-55.4</v>
      </c>
      <c r="I29">
        <v>-79.099999999999994</v>
      </c>
      <c r="J29">
        <v>-28.8</v>
      </c>
      <c r="K29">
        <v>-3.4</v>
      </c>
      <c r="L29">
        <v>-147.9</v>
      </c>
      <c r="M29">
        <v>-115.6</v>
      </c>
    </row>
    <row r="30" spans="3:13" x14ac:dyDescent="0.2">
      <c r="C30" s="3" t="s">
        <v>149</v>
      </c>
      <c r="D30" s="3">
        <v>83.3</v>
      </c>
      <c r="E30" s="3">
        <v>123.6</v>
      </c>
      <c r="F30" s="3">
        <v>-87.6</v>
      </c>
      <c r="G30" s="3">
        <v>62.8</v>
      </c>
      <c r="H30" s="3">
        <v>123.8</v>
      </c>
      <c r="I30" s="3">
        <v>219</v>
      </c>
      <c r="J30" s="3">
        <v>76.599999999999994</v>
      </c>
      <c r="K30" s="3">
        <v>24.5</v>
      </c>
      <c r="L30" s="3">
        <v>432.2</v>
      </c>
      <c r="M30" s="3">
        <v>371.9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150</v>
      </c>
      <c r="D32" s="3">
        <v>-0.1</v>
      </c>
      <c r="E32" s="3">
        <v>-0.1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151</v>
      </c>
      <c r="D33" s="3">
        <v>83.2</v>
      </c>
      <c r="E33" s="3">
        <v>123.5</v>
      </c>
      <c r="F33" s="3">
        <v>-87.6</v>
      </c>
      <c r="G33" s="3">
        <v>62.8</v>
      </c>
      <c r="H33" s="3">
        <v>123.8</v>
      </c>
      <c r="I33" s="3">
        <v>219</v>
      </c>
      <c r="J33" s="3">
        <v>76.599999999999994</v>
      </c>
      <c r="K33" s="3">
        <v>24.5</v>
      </c>
      <c r="L33" s="3">
        <v>432.2</v>
      </c>
      <c r="M33" s="3">
        <v>371.9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152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153</v>
      </c>
      <c r="D36" s="3">
        <v>83.2</v>
      </c>
      <c r="E36" s="3">
        <v>123.5</v>
      </c>
      <c r="F36" s="3">
        <v>-87.6</v>
      </c>
      <c r="G36" s="3">
        <v>62.8</v>
      </c>
      <c r="H36" s="3">
        <v>123.8</v>
      </c>
      <c r="I36" s="3">
        <v>219</v>
      </c>
      <c r="J36" s="3">
        <v>76.599999999999994</v>
      </c>
      <c r="K36" s="3">
        <v>24.5</v>
      </c>
      <c r="L36" s="3">
        <v>432.2</v>
      </c>
      <c r="M36" s="3">
        <v>371.9</v>
      </c>
    </row>
    <row r="38" spans="3:13" x14ac:dyDescent="0.2">
      <c r="C38" s="3" t="s">
        <v>154</v>
      </c>
      <c r="D38" s="3">
        <v>1.37</v>
      </c>
      <c r="E38" s="3">
        <v>2.0099999999999998</v>
      </c>
      <c r="F38" s="3">
        <v>-1.42</v>
      </c>
      <c r="G38" s="3">
        <v>1.02</v>
      </c>
      <c r="H38" s="3">
        <v>2</v>
      </c>
      <c r="I38" s="3">
        <v>3.53</v>
      </c>
      <c r="J38" s="3">
        <v>1.23</v>
      </c>
      <c r="K38" s="3">
        <v>0.39</v>
      </c>
      <c r="L38" s="3">
        <v>6.9</v>
      </c>
      <c r="M38" s="3">
        <v>5.91</v>
      </c>
    </row>
    <row r="39" spans="3:13" x14ac:dyDescent="0.2">
      <c r="C39" s="3" t="s">
        <v>155</v>
      </c>
      <c r="D39" s="3">
        <v>1.37</v>
      </c>
      <c r="E39" s="3">
        <v>1.96</v>
      </c>
      <c r="F39" s="3">
        <v>-1.42</v>
      </c>
      <c r="G39" s="3">
        <v>1.01</v>
      </c>
      <c r="H39" s="3">
        <v>2</v>
      </c>
      <c r="I39" s="3">
        <v>3.52</v>
      </c>
      <c r="J39" s="3">
        <v>1.23</v>
      </c>
      <c r="K39" s="3">
        <v>0.39</v>
      </c>
      <c r="L39" s="3">
        <v>6.89</v>
      </c>
      <c r="M39" s="3">
        <v>5.91</v>
      </c>
    </row>
    <row r="40" spans="3:13" x14ac:dyDescent="0.2">
      <c r="C40" s="3" t="s">
        <v>156</v>
      </c>
      <c r="D40" s="3">
        <v>60.780999999999999</v>
      </c>
      <c r="E40" s="3">
        <v>61.322000000000003</v>
      </c>
      <c r="F40" s="3">
        <v>61.697000000000003</v>
      </c>
      <c r="G40" s="3">
        <v>61.704999999999998</v>
      </c>
      <c r="H40" s="3">
        <v>61.787999999999997</v>
      </c>
      <c r="I40" s="3">
        <v>62.029000000000003</v>
      </c>
      <c r="J40" s="3">
        <v>62.131999999999998</v>
      </c>
      <c r="K40" s="3">
        <v>62.191000000000003</v>
      </c>
      <c r="L40" s="3">
        <v>62.667999999999999</v>
      </c>
      <c r="M40" s="3">
        <v>62.892000000000003</v>
      </c>
    </row>
    <row r="41" spans="3:13" x14ac:dyDescent="0.2">
      <c r="C41" s="3" t="s">
        <v>157</v>
      </c>
      <c r="D41" s="3">
        <v>60.89</v>
      </c>
      <c r="E41" s="3">
        <v>68.253</v>
      </c>
      <c r="F41" s="3">
        <v>61.697000000000003</v>
      </c>
      <c r="G41" s="3">
        <v>62.040999999999997</v>
      </c>
      <c r="H41" s="3">
        <v>61.933</v>
      </c>
      <c r="I41" s="3">
        <v>62.136000000000003</v>
      </c>
      <c r="J41" s="3">
        <v>62.174999999999997</v>
      </c>
      <c r="K41" s="3">
        <v>62.191000000000003</v>
      </c>
      <c r="L41" s="3">
        <v>62.755000000000003</v>
      </c>
      <c r="M41" s="3">
        <v>62.956000000000003</v>
      </c>
    </row>
    <row r="43" spans="3:13" x14ac:dyDescent="0.2">
      <c r="C43" s="3" t="s">
        <v>158</v>
      </c>
      <c r="D43" s="3">
        <v>183.5</v>
      </c>
      <c r="E43" s="3">
        <v>278</v>
      </c>
      <c r="F43" s="3">
        <v>93.1</v>
      </c>
      <c r="G43" s="3">
        <v>123.3</v>
      </c>
      <c r="H43" s="3">
        <v>237.5</v>
      </c>
      <c r="I43" s="3">
        <v>370.2</v>
      </c>
      <c r="J43" s="3">
        <v>183.3</v>
      </c>
      <c r="K43" s="3">
        <v>86.6</v>
      </c>
      <c r="L43" s="3">
        <v>643.70000000000005</v>
      </c>
      <c r="M43" s="3">
        <v>529.6</v>
      </c>
    </row>
    <row r="44" spans="3:13" x14ac:dyDescent="0.2">
      <c r="C44" s="3" t="s">
        <v>159</v>
      </c>
      <c r="D44" s="3">
        <v>150.4</v>
      </c>
      <c r="E44" s="3">
        <v>243.4</v>
      </c>
      <c r="F44" s="3">
        <v>58.3</v>
      </c>
      <c r="G44" s="3">
        <v>88.7</v>
      </c>
      <c r="H44" s="3">
        <v>204</v>
      </c>
      <c r="I44" s="3">
        <v>335</v>
      </c>
      <c r="J44" s="3">
        <v>144.19999999999999</v>
      </c>
      <c r="K44" s="3">
        <v>44</v>
      </c>
      <c r="L44" s="3">
        <v>602.29999999999995</v>
      </c>
      <c r="M44" s="3">
        <v>480.9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160</v>
      </c>
      <c r="D46" s="3" t="s">
        <v>94</v>
      </c>
      <c r="E46" s="3" t="s">
        <v>95</v>
      </c>
      <c r="F46" s="3" t="s">
        <v>96</v>
      </c>
      <c r="G46" s="3" t="s">
        <v>97</v>
      </c>
      <c r="H46" s="3" t="s">
        <v>98</v>
      </c>
      <c r="I46" s="3" t="s">
        <v>99</v>
      </c>
      <c r="J46" s="3" t="s">
        <v>100</v>
      </c>
      <c r="K46" s="3" t="s">
        <v>101</v>
      </c>
      <c r="L46" s="3" t="s">
        <v>102</v>
      </c>
      <c r="M46" s="3" t="s">
        <v>103</v>
      </c>
    </row>
    <row r="47" spans="3:13" x14ac:dyDescent="0.2">
      <c r="C47" s="3" t="s">
        <v>161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162</v>
      </c>
      <c r="D48" s="3">
        <v>150.4</v>
      </c>
      <c r="E48" s="3">
        <v>243.4</v>
      </c>
      <c r="F48" s="3">
        <v>58.3</v>
      </c>
      <c r="G48" s="3">
        <v>88.7</v>
      </c>
      <c r="H48" s="3">
        <v>204</v>
      </c>
      <c r="I48" s="3">
        <v>335</v>
      </c>
      <c r="J48" s="3">
        <v>144.19999999999999</v>
      </c>
      <c r="K48" s="3">
        <v>44</v>
      </c>
      <c r="L48" s="3">
        <v>602.29999999999995</v>
      </c>
      <c r="M48" s="3">
        <v>480.9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3:13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4" spans="3:13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3:13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52EC-66B1-4D32-9ADF-0C822324169F}">
  <dimension ref="C2:M56"/>
  <sheetViews>
    <sheetView workbookViewId="0">
      <selection activeCell="Q32" sqref="Q32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163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151</v>
      </c>
      <c r="D12" s="3">
        <v>83.2</v>
      </c>
      <c r="E12" s="3">
        <v>123.5</v>
      </c>
      <c r="F12" s="3">
        <v>-87.6</v>
      </c>
      <c r="G12" s="3">
        <v>62.8</v>
      </c>
      <c r="H12" s="3">
        <v>123.8</v>
      </c>
      <c r="I12" s="3">
        <v>219</v>
      </c>
      <c r="J12" s="3">
        <v>76.599999999999994</v>
      </c>
      <c r="K12" s="3">
        <v>24.5</v>
      </c>
      <c r="L12" s="3">
        <v>432.2</v>
      </c>
      <c r="M12" s="3">
        <v>371.9</v>
      </c>
    </row>
    <row r="13" spans="3:13" x14ac:dyDescent="0.2">
      <c r="C13" s="3" t="s">
        <v>164</v>
      </c>
      <c r="D13" s="3">
        <v>33.1</v>
      </c>
      <c r="E13" s="3">
        <v>34.6</v>
      </c>
      <c r="F13" s="3">
        <v>34.799999999999997</v>
      </c>
      <c r="G13" s="3">
        <v>34.6</v>
      </c>
      <c r="H13" s="3">
        <v>33.5</v>
      </c>
      <c r="I13" s="3">
        <v>35.200000000000003</v>
      </c>
      <c r="J13" s="3">
        <v>56.1</v>
      </c>
      <c r="K13" s="3">
        <v>60.2</v>
      </c>
      <c r="L13" s="3">
        <v>57.3</v>
      </c>
      <c r="M13" s="3">
        <v>65.400000000000006</v>
      </c>
    </row>
    <row r="14" spans="3:13" x14ac:dyDescent="0.2">
      <c r="C14" s="3" t="s">
        <v>165</v>
      </c>
      <c r="D14" s="3">
        <v>4.9000000000000004</v>
      </c>
      <c r="E14" s="3">
        <v>5.0999999999999996</v>
      </c>
      <c r="F14" s="3">
        <v>9.9</v>
      </c>
      <c r="G14" s="3">
        <v>1.2</v>
      </c>
      <c r="H14" s="3">
        <v>1.4</v>
      </c>
      <c r="I14" s="3">
        <v>1.5</v>
      </c>
      <c r="J14" s="3">
        <v>1.8</v>
      </c>
      <c r="K14" s="3">
        <v>0.4</v>
      </c>
      <c r="L14" s="3">
        <v>0.6</v>
      </c>
      <c r="M14" s="3">
        <v>0.7</v>
      </c>
    </row>
    <row r="15" spans="3:13" x14ac:dyDescent="0.2">
      <c r="C15" s="3" t="s">
        <v>166</v>
      </c>
      <c r="D15" s="3">
        <v>5.4</v>
      </c>
      <c r="E15" s="3">
        <v>4</v>
      </c>
      <c r="F15" s="3">
        <v>2.2999999999999998</v>
      </c>
      <c r="G15" s="3">
        <v>8.6999999999999993</v>
      </c>
      <c r="H15" s="3">
        <v>5.9</v>
      </c>
      <c r="I15" s="3">
        <v>5.8</v>
      </c>
      <c r="J15" s="3">
        <v>6.3</v>
      </c>
      <c r="K15" s="3">
        <v>6.7</v>
      </c>
      <c r="L15" s="3">
        <v>15.4</v>
      </c>
      <c r="M15" s="3">
        <v>3.8</v>
      </c>
    </row>
    <row r="16" spans="3:13" x14ac:dyDescent="0.2">
      <c r="C16" s="3" t="s">
        <v>167</v>
      </c>
      <c r="D16" s="3">
        <v>18.7</v>
      </c>
      <c r="E16" s="3">
        <v>-106.6</v>
      </c>
      <c r="F16" s="3">
        <v>258.10000000000002</v>
      </c>
      <c r="G16" s="3">
        <v>-26.1</v>
      </c>
      <c r="H16" s="3">
        <v>-86.2</v>
      </c>
      <c r="I16" s="3">
        <v>-101</v>
      </c>
      <c r="J16" s="3">
        <v>121.1</v>
      </c>
      <c r="K16" s="3">
        <v>114.8</v>
      </c>
      <c r="L16" s="3">
        <v>-160.80000000000001</v>
      </c>
      <c r="M16" s="3">
        <v>62.4</v>
      </c>
    </row>
    <row r="17" spans="3:13" x14ac:dyDescent="0.2">
      <c r="C17" s="3" t="s">
        <v>168</v>
      </c>
      <c r="D17" s="3">
        <v>22.3</v>
      </c>
      <c r="E17" s="3">
        <v>-146.4</v>
      </c>
      <c r="F17" s="3">
        <v>276.3</v>
      </c>
      <c r="G17" s="3">
        <v>92.5</v>
      </c>
      <c r="H17" s="3">
        <v>-208</v>
      </c>
      <c r="I17" s="3">
        <v>-195.5</v>
      </c>
      <c r="J17" s="3">
        <v>202.5</v>
      </c>
      <c r="K17" s="3">
        <v>169</v>
      </c>
      <c r="L17" s="3">
        <v>-337.6</v>
      </c>
      <c r="M17" s="3">
        <v>45</v>
      </c>
    </row>
    <row r="18" spans="3:13" x14ac:dyDescent="0.2">
      <c r="C18" s="3" t="s">
        <v>169</v>
      </c>
      <c r="D18" s="3">
        <v>1.2</v>
      </c>
      <c r="E18" s="3">
        <v>-5.6</v>
      </c>
      <c r="F18" s="3">
        <v>0.8</v>
      </c>
      <c r="G18" s="3">
        <v>2.2000000000000002</v>
      </c>
      <c r="H18" s="3">
        <v>-8.6</v>
      </c>
      <c r="I18" s="3">
        <v>3.2</v>
      </c>
      <c r="J18" s="3">
        <v>-3.8</v>
      </c>
      <c r="K18" s="3">
        <v>4.5999999999999996</v>
      </c>
      <c r="L18" s="3">
        <v>-13.3</v>
      </c>
      <c r="M18" s="3">
        <v>-5.5</v>
      </c>
    </row>
    <row r="19" spans="3:13" x14ac:dyDescent="0.2">
      <c r="C19" t="s">
        <v>170</v>
      </c>
      <c r="D19">
        <v>-27.1</v>
      </c>
      <c r="E19">
        <v>119.5</v>
      </c>
      <c r="F19">
        <v>-128.4</v>
      </c>
      <c r="G19">
        <v>-3.9</v>
      </c>
      <c r="H19">
        <v>69.8</v>
      </c>
      <c r="I19">
        <v>119.7</v>
      </c>
      <c r="J19">
        <v>-210.9</v>
      </c>
      <c r="K19">
        <v>-9.1999999999999993</v>
      </c>
      <c r="L19">
        <v>310.7</v>
      </c>
      <c r="M19">
        <v>-183.8</v>
      </c>
    </row>
    <row r="20" spans="3:13" x14ac:dyDescent="0.2">
      <c r="C20" s="3" t="s">
        <v>171</v>
      </c>
      <c r="D20" s="3">
        <v>141.69999999999999</v>
      </c>
      <c r="E20" s="3">
        <v>28.1</v>
      </c>
      <c r="F20" s="3">
        <v>366.2</v>
      </c>
      <c r="G20" s="3">
        <v>172</v>
      </c>
      <c r="H20" s="3">
        <v>-68.400000000000006</v>
      </c>
      <c r="I20" s="3">
        <v>87.9</v>
      </c>
      <c r="J20" s="3">
        <v>249.7</v>
      </c>
      <c r="K20" s="3">
        <v>371</v>
      </c>
      <c r="L20" s="3">
        <v>304.5</v>
      </c>
      <c r="M20" s="3">
        <v>359.9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172</v>
      </c>
      <c r="D22" s="3">
        <v>-27.2</v>
      </c>
      <c r="E22" s="3">
        <v>-48.2</v>
      </c>
      <c r="F22" s="3">
        <v>-38.299999999999997</v>
      </c>
      <c r="G22" s="3">
        <v>-16.7</v>
      </c>
      <c r="H22" s="3">
        <v>-35.700000000000003</v>
      </c>
      <c r="I22" s="3">
        <v>-41.3</v>
      </c>
      <c r="J22" s="3">
        <v>-34.799999999999997</v>
      </c>
      <c r="K22" s="3">
        <v>-24.9</v>
      </c>
      <c r="L22" s="3">
        <v>-28.8</v>
      </c>
      <c r="M22" s="3">
        <v>-41.5</v>
      </c>
    </row>
    <row r="23" spans="3:13" x14ac:dyDescent="0.2">
      <c r="C23" s="3" t="s">
        <v>173</v>
      </c>
      <c r="D23" s="3">
        <v>-42.6</v>
      </c>
      <c r="E23" s="3">
        <v>-5.7</v>
      </c>
      <c r="F23" s="3">
        <v>-44.8</v>
      </c>
      <c r="G23" s="3">
        <v>-4.8</v>
      </c>
      <c r="H23" s="3">
        <v>-25.6</v>
      </c>
      <c r="I23" s="3">
        <v>-41.3</v>
      </c>
      <c r="J23" s="3">
        <v>-139.4</v>
      </c>
      <c r="K23" s="3">
        <v>-16.8</v>
      </c>
      <c r="L23" s="3">
        <v>-156.6</v>
      </c>
      <c r="M23" s="3" t="s">
        <v>3</v>
      </c>
    </row>
    <row r="24" spans="3:13" x14ac:dyDescent="0.2">
      <c r="C24" s="3" t="s">
        <v>174</v>
      </c>
      <c r="D24" s="3">
        <v>2.6</v>
      </c>
      <c r="E24" s="3">
        <v>4</v>
      </c>
      <c r="F24" s="3">
        <v>3.3</v>
      </c>
      <c r="G24" s="3">
        <v>47.6</v>
      </c>
      <c r="H24" s="3">
        <v>3.7</v>
      </c>
      <c r="I24" s="3">
        <v>2.4</v>
      </c>
      <c r="J24" s="3">
        <v>1.4</v>
      </c>
      <c r="K24" s="3">
        <v>14.4</v>
      </c>
      <c r="L24" s="3">
        <v>78.2</v>
      </c>
      <c r="M24" s="3">
        <v>35</v>
      </c>
    </row>
    <row r="25" spans="3:13" x14ac:dyDescent="0.2">
      <c r="C25" s="3" t="s">
        <v>175</v>
      </c>
      <c r="D25" s="3">
        <v>-67.2</v>
      </c>
      <c r="E25" s="3">
        <v>-49.9</v>
      </c>
      <c r="F25" s="3">
        <v>-79.8</v>
      </c>
      <c r="G25" s="3">
        <v>26.1</v>
      </c>
      <c r="H25" s="3">
        <v>-57.6</v>
      </c>
      <c r="I25" s="3">
        <v>-80.2</v>
      </c>
      <c r="J25" s="3">
        <v>-172.8</v>
      </c>
      <c r="K25" s="3">
        <v>-27.3</v>
      </c>
      <c r="L25" s="3">
        <v>-107.2</v>
      </c>
      <c r="M25" s="3">
        <v>-6.5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176</v>
      </c>
      <c r="D27" s="3">
        <v>-85.2</v>
      </c>
      <c r="E27" s="3">
        <v>-89.6</v>
      </c>
      <c r="F27" s="3">
        <v>-93.8</v>
      </c>
      <c r="G27" s="3">
        <v>-93.8</v>
      </c>
      <c r="H27" s="3">
        <v>-93.9</v>
      </c>
      <c r="I27" s="3">
        <v>-94.3</v>
      </c>
      <c r="J27" s="3">
        <v>-94.5</v>
      </c>
      <c r="K27" s="3">
        <v>-94.5</v>
      </c>
      <c r="L27" s="3">
        <v>-95.4</v>
      </c>
      <c r="M27" s="3">
        <v>-95.6</v>
      </c>
    </row>
    <row r="28" spans="3:13" x14ac:dyDescent="0.2">
      <c r="C28" t="s">
        <v>177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178</v>
      </c>
      <c r="D29" s="3">
        <v>1</v>
      </c>
      <c r="E29" s="3" t="s">
        <v>3</v>
      </c>
      <c r="F29" s="3" t="s">
        <v>3</v>
      </c>
      <c r="G29" s="3">
        <v>0.2</v>
      </c>
      <c r="H29" s="3" t="s">
        <v>3</v>
      </c>
      <c r="I29" s="3">
        <v>146</v>
      </c>
      <c r="J29" s="3" t="s">
        <v>3</v>
      </c>
      <c r="K29" s="3">
        <v>146.4</v>
      </c>
      <c r="L29" s="3" t="s">
        <v>3</v>
      </c>
      <c r="M29" s="3" t="s">
        <v>3</v>
      </c>
    </row>
    <row r="30" spans="3:13" x14ac:dyDescent="0.2">
      <c r="C30" s="3" t="s">
        <v>179</v>
      </c>
      <c r="D30" s="3">
        <v>-2.8</v>
      </c>
      <c r="E30" s="3">
        <v>-0.9</v>
      </c>
      <c r="F30" s="3">
        <v>-174.9</v>
      </c>
      <c r="G30" s="3">
        <v>-0.7</v>
      </c>
      <c r="H30" s="3">
        <v>-0.1</v>
      </c>
      <c r="I30" s="39">
        <f>(H30+J30)/2</f>
        <v>-8.65</v>
      </c>
      <c r="J30" s="3">
        <v>-17.2</v>
      </c>
      <c r="K30" s="3">
        <v>-317.89999999999998</v>
      </c>
      <c r="L30" s="3">
        <v>-18.2</v>
      </c>
      <c r="M30" s="3">
        <v>-15.7</v>
      </c>
    </row>
    <row r="31" spans="3:13" x14ac:dyDescent="0.2">
      <c r="C31" s="3" t="s">
        <v>180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>
        <v>-27.9</v>
      </c>
    </row>
    <row r="32" spans="3:13" x14ac:dyDescent="0.2">
      <c r="C32" s="3" t="s">
        <v>181</v>
      </c>
      <c r="D32" s="3">
        <v>2.4</v>
      </c>
      <c r="E32" s="3">
        <v>41.6</v>
      </c>
      <c r="F32" s="3">
        <v>69.5</v>
      </c>
      <c r="G32" s="3">
        <v>-58.7</v>
      </c>
      <c r="H32" s="3">
        <v>176.4</v>
      </c>
      <c r="I32" s="3">
        <v>-75.7</v>
      </c>
      <c r="J32" s="3">
        <v>-65</v>
      </c>
      <c r="K32" s="3">
        <v>-61.1</v>
      </c>
      <c r="L32" s="3">
        <v>20.100000000000001</v>
      </c>
      <c r="M32" s="3">
        <v>0.1</v>
      </c>
    </row>
    <row r="33" spans="3:13" x14ac:dyDescent="0.2">
      <c r="C33" s="3" t="s">
        <v>182</v>
      </c>
      <c r="D33" s="3">
        <v>-84.6</v>
      </c>
      <c r="E33" s="3">
        <v>-48.9</v>
      </c>
      <c r="F33" s="3">
        <v>-199.2</v>
      </c>
      <c r="G33" s="3">
        <v>-153</v>
      </c>
      <c r="H33" s="3">
        <v>82.4</v>
      </c>
      <c r="I33" s="3">
        <v>-24</v>
      </c>
      <c r="J33" s="3">
        <v>-176.7</v>
      </c>
      <c r="K33" s="3">
        <v>-327.10000000000002</v>
      </c>
      <c r="L33" s="3">
        <v>-93.5</v>
      </c>
      <c r="M33" s="3">
        <v>-139.1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183</v>
      </c>
      <c r="D35" s="3">
        <v>115.1</v>
      </c>
      <c r="E35" s="3">
        <v>116.2</v>
      </c>
      <c r="F35" s="3">
        <v>53.4</v>
      </c>
      <c r="G35" s="3">
        <v>143.4</v>
      </c>
      <c r="H35" s="3">
        <v>181.8</v>
      </c>
      <c r="I35" s="3">
        <v>125.8</v>
      </c>
      <c r="J35" s="3">
        <v>124.3</v>
      </c>
      <c r="K35" s="3">
        <v>16</v>
      </c>
      <c r="L35" s="3">
        <v>26.3</v>
      </c>
      <c r="M35" s="3">
        <v>133.1</v>
      </c>
    </row>
    <row r="36" spans="3:13" x14ac:dyDescent="0.2">
      <c r="C36" t="s">
        <v>184</v>
      </c>
      <c r="D36">
        <v>11.2</v>
      </c>
      <c r="E36">
        <v>7.9</v>
      </c>
      <c r="F36">
        <v>2.8</v>
      </c>
      <c r="G36">
        <v>-6.7</v>
      </c>
      <c r="H36">
        <v>-12.4</v>
      </c>
      <c r="I36">
        <v>14.8</v>
      </c>
      <c r="J36">
        <v>-8.5</v>
      </c>
      <c r="K36">
        <v>-6.3</v>
      </c>
      <c r="L36">
        <v>3</v>
      </c>
      <c r="M36">
        <v>15.6</v>
      </c>
    </row>
    <row r="37" spans="3:13" x14ac:dyDescent="0.2">
      <c r="C37" s="3" t="s">
        <v>185</v>
      </c>
      <c r="D37" s="3">
        <v>-10.1</v>
      </c>
      <c r="E37" s="3">
        <v>-70.7</v>
      </c>
      <c r="F37" s="3">
        <v>87.2</v>
      </c>
      <c r="G37" s="3">
        <v>45.1</v>
      </c>
      <c r="H37" s="3">
        <v>-43.6</v>
      </c>
      <c r="I37" s="3">
        <v>-16.3</v>
      </c>
      <c r="J37" s="3">
        <v>-99.8</v>
      </c>
      <c r="K37" s="3">
        <v>16.600000000000001</v>
      </c>
      <c r="L37" s="3">
        <v>103.8</v>
      </c>
      <c r="M37" s="3">
        <v>214.3</v>
      </c>
    </row>
    <row r="38" spans="3:13" x14ac:dyDescent="0.2">
      <c r="C38" s="3" t="s">
        <v>186</v>
      </c>
      <c r="D38" s="3">
        <v>116.2</v>
      </c>
      <c r="E38" s="3">
        <v>53.4</v>
      </c>
      <c r="F38" s="3">
        <v>143.4</v>
      </c>
      <c r="G38" s="3">
        <v>181.8</v>
      </c>
      <c r="H38" s="3">
        <v>125.8</v>
      </c>
      <c r="I38" s="3">
        <v>124.3</v>
      </c>
      <c r="J38" s="3">
        <v>16</v>
      </c>
      <c r="K38" s="3">
        <v>26.3</v>
      </c>
      <c r="L38" s="3">
        <v>133.1</v>
      </c>
      <c r="M38" s="3">
        <v>363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187</v>
      </c>
      <c r="D40" s="3">
        <v>114.5</v>
      </c>
      <c r="E40" s="3">
        <v>-20.100000000000001</v>
      </c>
      <c r="F40" s="3">
        <v>327.9</v>
      </c>
      <c r="G40" s="3">
        <v>155.30000000000001</v>
      </c>
      <c r="H40" s="3">
        <v>-104.1</v>
      </c>
      <c r="I40" s="3">
        <v>46.6</v>
      </c>
      <c r="J40" s="3">
        <v>214.9</v>
      </c>
      <c r="K40" s="3">
        <v>346.1</v>
      </c>
      <c r="L40" s="3">
        <v>275.7</v>
      </c>
      <c r="M40" s="3">
        <v>318.39999999999998</v>
      </c>
    </row>
    <row r="41" spans="3:13" x14ac:dyDescent="0.2">
      <c r="C41" t="s">
        <v>188</v>
      </c>
      <c r="D41" t="s">
        <v>3</v>
      </c>
      <c r="E41" t="s">
        <v>3</v>
      </c>
      <c r="F41">
        <v>38.5</v>
      </c>
      <c r="G41">
        <v>22.7</v>
      </c>
      <c r="H41">
        <v>23.3</v>
      </c>
      <c r="I41">
        <v>27.9</v>
      </c>
      <c r="J41">
        <v>31.6</v>
      </c>
      <c r="K41">
        <v>36.4</v>
      </c>
      <c r="L41">
        <v>24.8</v>
      </c>
      <c r="M41">
        <v>24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6102-2DA1-45BD-8CDD-4C854E2164EC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189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190</v>
      </c>
      <c r="D12" s="3">
        <v>31.39</v>
      </c>
      <c r="E12" s="3">
        <v>25.9</v>
      </c>
      <c r="F12" s="3">
        <v>16.07</v>
      </c>
      <c r="G12" s="3">
        <v>25.58</v>
      </c>
      <c r="H12" s="3">
        <v>29.17</v>
      </c>
      <c r="I12" s="3">
        <v>21.33</v>
      </c>
      <c r="J12" s="3">
        <v>22.17</v>
      </c>
      <c r="K12" s="3">
        <v>22.73</v>
      </c>
      <c r="L12" s="3">
        <v>33.630000000000003</v>
      </c>
      <c r="M12" s="3">
        <v>28.78</v>
      </c>
    </row>
    <row r="13" spans="3:13" x14ac:dyDescent="0.2">
      <c r="C13" s="3" t="s">
        <v>191</v>
      </c>
      <c r="D13" s="3" t="s">
        <v>192</v>
      </c>
      <c r="E13" s="3" t="s">
        <v>193</v>
      </c>
      <c r="F13" s="3">
        <v>991.56</v>
      </c>
      <c r="G13" s="3" t="s">
        <v>194</v>
      </c>
      <c r="H13" s="3" t="s">
        <v>195</v>
      </c>
      <c r="I13" s="3" t="s">
        <v>196</v>
      </c>
      <c r="J13" s="3" t="s">
        <v>197</v>
      </c>
      <c r="K13" s="3" t="s">
        <v>198</v>
      </c>
      <c r="L13" s="3" t="s">
        <v>199</v>
      </c>
      <c r="M13" s="3" t="s">
        <v>200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201</v>
      </c>
      <c r="D15" s="3" t="s">
        <v>202</v>
      </c>
      <c r="E15" s="3" t="s">
        <v>203</v>
      </c>
      <c r="F15" s="3" t="s">
        <v>204</v>
      </c>
      <c r="G15" s="3" t="s">
        <v>205</v>
      </c>
      <c r="H15" s="3" t="s">
        <v>206</v>
      </c>
      <c r="I15" s="3" t="s">
        <v>207</v>
      </c>
      <c r="J15" s="3" t="s">
        <v>208</v>
      </c>
      <c r="K15" s="3" t="s">
        <v>209</v>
      </c>
      <c r="L15" s="3" t="s">
        <v>210</v>
      </c>
      <c r="M15" s="3" t="s">
        <v>211</v>
      </c>
    </row>
    <row r="16" spans="3:13" x14ac:dyDescent="0.2">
      <c r="C16" s="3" t="s">
        <v>212</v>
      </c>
      <c r="D16" s="3" t="s">
        <v>213</v>
      </c>
      <c r="E16" s="3" t="s">
        <v>214</v>
      </c>
      <c r="F16" s="3" t="s">
        <v>215</v>
      </c>
      <c r="G16" s="3" t="s">
        <v>216</v>
      </c>
      <c r="H16" s="3" t="s">
        <v>217</v>
      </c>
      <c r="I16" s="3" t="s">
        <v>218</v>
      </c>
      <c r="J16" s="3" t="s">
        <v>219</v>
      </c>
      <c r="K16" s="3" t="s">
        <v>220</v>
      </c>
      <c r="L16" s="3" t="s">
        <v>221</v>
      </c>
      <c r="M16" s="3" t="s">
        <v>222</v>
      </c>
    </row>
    <row r="17" spans="3:13" x14ac:dyDescent="0.2">
      <c r="C17" s="3" t="s">
        <v>223</v>
      </c>
      <c r="D17" s="3" t="s">
        <v>224</v>
      </c>
      <c r="E17" s="3" t="s">
        <v>225</v>
      </c>
      <c r="F17" s="3" t="s">
        <v>226</v>
      </c>
      <c r="G17" s="3" t="s">
        <v>227</v>
      </c>
      <c r="H17" s="3" t="s">
        <v>228</v>
      </c>
      <c r="I17" s="3" t="s">
        <v>229</v>
      </c>
      <c r="J17" s="3" t="s">
        <v>230</v>
      </c>
      <c r="K17" s="3" t="s">
        <v>231</v>
      </c>
      <c r="L17" s="3" t="s">
        <v>232</v>
      </c>
      <c r="M17" s="3" t="s">
        <v>233</v>
      </c>
    </row>
    <row r="18" spans="3:13" x14ac:dyDescent="0.2">
      <c r="C18" s="3" t="s">
        <v>234</v>
      </c>
      <c r="D18" s="3" t="s">
        <v>235</v>
      </c>
      <c r="E18" s="3" t="s">
        <v>236</v>
      </c>
      <c r="F18" s="3" t="s">
        <v>237</v>
      </c>
      <c r="G18" s="3" t="s">
        <v>238</v>
      </c>
      <c r="H18" s="3" t="s">
        <v>239</v>
      </c>
      <c r="I18" s="3" t="s">
        <v>240</v>
      </c>
      <c r="J18" s="3" t="s">
        <v>241</v>
      </c>
      <c r="K18" s="3" t="s">
        <v>242</v>
      </c>
      <c r="L18" s="3" t="s">
        <v>243</v>
      </c>
      <c r="M18" s="3" t="s">
        <v>244</v>
      </c>
    </row>
    <row r="19" spans="3:13" x14ac:dyDescent="0.2">
      <c r="C19" t="s">
        <v>245</v>
      </c>
      <c r="D19" t="s">
        <v>246</v>
      </c>
      <c r="E19" t="s">
        <v>228</v>
      </c>
      <c r="F19" t="s">
        <v>247</v>
      </c>
      <c r="G19" t="s">
        <v>248</v>
      </c>
      <c r="H19" t="s">
        <v>249</v>
      </c>
      <c r="I19" t="s">
        <v>250</v>
      </c>
      <c r="J19" t="s">
        <v>237</v>
      </c>
      <c r="K19" t="s">
        <v>251</v>
      </c>
      <c r="L19" t="s">
        <v>244</v>
      </c>
      <c r="M19" t="s">
        <v>244</v>
      </c>
    </row>
    <row r="20" spans="3:13" x14ac:dyDescent="0.2">
      <c r="C20" s="3" t="s">
        <v>252</v>
      </c>
      <c r="D20" s="3" t="s">
        <v>253</v>
      </c>
      <c r="E20" s="3" t="s">
        <v>254</v>
      </c>
      <c r="F20" s="3" t="s">
        <v>255</v>
      </c>
      <c r="G20" s="3" t="s">
        <v>256</v>
      </c>
      <c r="H20" s="3" t="s">
        <v>257</v>
      </c>
      <c r="I20" s="3" t="s">
        <v>258</v>
      </c>
      <c r="J20" s="3" t="s">
        <v>259</v>
      </c>
      <c r="K20" s="3" t="s">
        <v>260</v>
      </c>
      <c r="L20" s="3" t="s">
        <v>232</v>
      </c>
      <c r="M20" s="3" t="s">
        <v>261</v>
      </c>
    </row>
    <row r="21" spans="3:13" x14ac:dyDescent="0.2">
      <c r="C21" s="3" t="s">
        <v>262</v>
      </c>
      <c r="D21" s="3" t="s">
        <v>263</v>
      </c>
      <c r="E21" s="3" t="s">
        <v>264</v>
      </c>
      <c r="F21" s="3" t="s">
        <v>265</v>
      </c>
      <c r="G21" s="3" t="s">
        <v>266</v>
      </c>
      <c r="H21" s="3" t="s">
        <v>267</v>
      </c>
      <c r="I21" s="3" t="s">
        <v>268</v>
      </c>
      <c r="J21" s="3" t="s">
        <v>268</v>
      </c>
      <c r="K21" s="3" t="s">
        <v>269</v>
      </c>
      <c r="L21" s="3" t="s">
        <v>264</v>
      </c>
      <c r="M21" s="3" t="s">
        <v>270</v>
      </c>
    </row>
    <row r="22" spans="3:13" x14ac:dyDescent="0.2">
      <c r="C22" s="3" t="s">
        <v>271</v>
      </c>
      <c r="D22" s="3" t="s">
        <v>272</v>
      </c>
      <c r="E22" s="3" t="s">
        <v>273</v>
      </c>
      <c r="F22" s="3" t="s">
        <v>274</v>
      </c>
      <c r="G22" s="3" t="s">
        <v>272</v>
      </c>
      <c r="H22" s="3" t="s">
        <v>272</v>
      </c>
      <c r="I22" s="3" t="s">
        <v>275</v>
      </c>
      <c r="J22" s="3" t="s">
        <v>275</v>
      </c>
      <c r="K22" s="3" t="s">
        <v>273</v>
      </c>
      <c r="L22" s="3" t="s">
        <v>273</v>
      </c>
      <c r="M22" s="3" t="s">
        <v>274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276</v>
      </c>
      <c r="D24" s="3" t="s">
        <v>277</v>
      </c>
      <c r="E24" s="3" t="s">
        <v>278</v>
      </c>
      <c r="F24" s="3" t="s">
        <v>279</v>
      </c>
      <c r="G24" s="3" t="s">
        <v>280</v>
      </c>
      <c r="H24" s="3" t="s">
        <v>281</v>
      </c>
      <c r="I24" s="3" t="s">
        <v>282</v>
      </c>
      <c r="J24" s="3" t="s">
        <v>283</v>
      </c>
      <c r="K24" s="3" t="s">
        <v>284</v>
      </c>
      <c r="L24" s="3" t="s">
        <v>282</v>
      </c>
      <c r="M24" s="3" t="s">
        <v>285</v>
      </c>
    </row>
    <row r="25" spans="3:13" x14ac:dyDescent="0.2">
      <c r="C25" s="3" t="s">
        <v>286</v>
      </c>
      <c r="D25" s="3" t="s">
        <v>287</v>
      </c>
      <c r="E25" s="3" t="s">
        <v>263</v>
      </c>
      <c r="F25" s="3" t="s">
        <v>288</v>
      </c>
      <c r="G25" s="3" t="s">
        <v>289</v>
      </c>
      <c r="H25" s="3" t="s">
        <v>287</v>
      </c>
      <c r="I25" s="3" t="s">
        <v>264</v>
      </c>
      <c r="J25" s="3" t="s">
        <v>264</v>
      </c>
      <c r="K25" s="3" t="s">
        <v>266</v>
      </c>
      <c r="L25" s="3" t="s">
        <v>290</v>
      </c>
      <c r="M25" s="3" t="s">
        <v>264</v>
      </c>
    </row>
    <row r="26" spans="3:13" x14ac:dyDescent="0.2">
      <c r="C26" s="3" t="s">
        <v>291</v>
      </c>
      <c r="D26" s="3" t="s">
        <v>292</v>
      </c>
      <c r="E26" s="3" t="s">
        <v>293</v>
      </c>
      <c r="F26" s="3" t="s">
        <v>294</v>
      </c>
      <c r="G26" s="3" t="s">
        <v>295</v>
      </c>
      <c r="H26" s="3" t="s">
        <v>296</v>
      </c>
      <c r="I26" s="3" t="s">
        <v>297</v>
      </c>
      <c r="J26" s="3" t="s">
        <v>250</v>
      </c>
      <c r="K26" s="3" t="s">
        <v>298</v>
      </c>
      <c r="L26" s="3" t="s">
        <v>299</v>
      </c>
      <c r="M26" s="3" t="s">
        <v>256</v>
      </c>
    </row>
    <row r="27" spans="3:13" x14ac:dyDescent="0.2">
      <c r="C27" s="3" t="s">
        <v>300</v>
      </c>
      <c r="D27" s="3" t="s">
        <v>273</v>
      </c>
      <c r="E27" s="3" t="s">
        <v>274</v>
      </c>
      <c r="F27" s="3" t="s">
        <v>301</v>
      </c>
      <c r="G27" s="3" t="s">
        <v>273</v>
      </c>
      <c r="H27" s="3" t="s">
        <v>273</v>
      </c>
      <c r="I27" s="3" t="s">
        <v>301</v>
      </c>
      <c r="J27" s="3" t="s">
        <v>301</v>
      </c>
      <c r="K27" s="3" t="s">
        <v>275</v>
      </c>
      <c r="L27" s="3" t="s">
        <v>273</v>
      </c>
      <c r="M27" s="3" t="s">
        <v>274</v>
      </c>
    </row>
    <row r="29" spans="3:13" x14ac:dyDescent="0.2">
      <c r="C29" s="3" t="s">
        <v>302</v>
      </c>
      <c r="D29" s="3">
        <v>9.5</v>
      </c>
      <c r="E29" s="3">
        <v>9.4</v>
      </c>
      <c r="F29" s="3">
        <v>8.6999999999999993</v>
      </c>
      <c r="G29" s="3">
        <v>9.1</v>
      </c>
      <c r="H29" s="3">
        <v>8.6</v>
      </c>
      <c r="I29" s="3">
        <v>9.4</v>
      </c>
      <c r="J29" s="3">
        <v>9</v>
      </c>
      <c r="K29" s="3">
        <v>8.6999999999999993</v>
      </c>
      <c r="L29" s="3">
        <v>10.4</v>
      </c>
      <c r="M29" s="3">
        <v>11.3</v>
      </c>
    </row>
    <row r="30" spans="3:13" x14ac:dyDescent="0.2">
      <c r="C30" s="3" t="s">
        <v>303</v>
      </c>
      <c r="D30" s="3">
        <v>7</v>
      </c>
      <c r="E30" s="3">
        <v>6</v>
      </c>
      <c r="F30" s="3">
        <v>5</v>
      </c>
      <c r="G30" s="3">
        <v>7</v>
      </c>
      <c r="H30" s="3">
        <v>5</v>
      </c>
      <c r="I30" s="3">
        <v>7</v>
      </c>
      <c r="J30" s="3">
        <v>5</v>
      </c>
      <c r="K30" s="3">
        <v>6</v>
      </c>
      <c r="L30" s="3">
        <v>7</v>
      </c>
      <c r="M30" s="3">
        <v>6</v>
      </c>
    </row>
    <row r="31" spans="3:13" x14ac:dyDescent="0.2">
      <c r="C31" s="3" t="s">
        <v>304</v>
      </c>
      <c r="D31" s="3">
        <v>0.7</v>
      </c>
      <c r="E31" s="3">
        <v>1.52</v>
      </c>
      <c r="F31" s="3">
        <v>1.52</v>
      </c>
      <c r="G31" s="3">
        <v>1.52</v>
      </c>
      <c r="H31" s="3">
        <v>1.52</v>
      </c>
      <c r="I31" s="3">
        <v>1.52</v>
      </c>
      <c r="J31" s="3">
        <v>1.52</v>
      </c>
      <c r="K31" s="3">
        <v>1.52</v>
      </c>
      <c r="L31" s="3">
        <v>1.52</v>
      </c>
      <c r="M31" s="3">
        <v>1.52</v>
      </c>
    </row>
    <row r="32" spans="3:13" x14ac:dyDescent="0.2">
      <c r="C32" s="3" t="s">
        <v>305</v>
      </c>
      <c r="D32" s="3" t="s">
        <v>306</v>
      </c>
      <c r="E32" s="3" t="s">
        <v>307</v>
      </c>
      <c r="F32" s="3" t="s">
        <v>308</v>
      </c>
      <c r="G32" s="3" t="s">
        <v>309</v>
      </c>
      <c r="H32" s="3" t="s">
        <v>310</v>
      </c>
      <c r="I32" s="3" t="s">
        <v>311</v>
      </c>
      <c r="J32" s="3" t="s">
        <v>312</v>
      </c>
      <c r="K32" s="3" t="s">
        <v>313</v>
      </c>
      <c r="L32" s="3" t="s">
        <v>314</v>
      </c>
      <c r="M32" s="3" t="s">
        <v>315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D3E9-10B7-4F23-875A-994B5C926ADB}">
  <dimension ref="A3:BJ22"/>
  <sheetViews>
    <sheetView showGridLines="0" tabSelected="1" workbookViewId="0">
      <selection activeCell="D24" sqref="D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316</v>
      </c>
      <c r="C3" s="9"/>
      <c r="D3" s="9"/>
      <c r="E3" s="9"/>
      <c r="F3" s="9"/>
      <c r="H3" s="9" t="s">
        <v>317</v>
      </c>
      <c r="I3" s="9"/>
      <c r="J3" s="9"/>
      <c r="K3" s="9"/>
      <c r="L3" s="9"/>
      <c r="N3" s="11" t="s">
        <v>318</v>
      </c>
      <c r="O3" s="11"/>
      <c r="P3" s="11"/>
      <c r="Q3" s="11"/>
      <c r="R3" s="11"/>
      <c r="S3" s="11"/>
      <c r="T3" s="11"/>
      <c r="V3" s="9" t="s">
        <v>319</v>
      </c>
      <c r="W3" s="9"/>
      <c r="X3" s="9"/>
      <c r="Y3" s="9"/>
      <c r="AA3" s="9" t="s">
        <v>320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321</v>
      </c>
      <c r="C4" s="15" t="s">
        <v>322</v>
      </c>
      <c r="D4" s="14" t="s">
        <v>323</v>
      </c>
      <c r="E4" s="15" t="s">
        <v>324</v>
      </c>
      <c r="F4" s="14" t="s">
        <v>325</v>
      </c>
      <c r="H4" s="16" t="s">
        <v>326</v>
      </c>
      <c r="I4" s="17" t="s">
        <v>327</v>
      </c>
      <c r="J4" s="16" t="s">
        <v>328</v>
      </c>
      <c r="K4" s="17" t="s">
        <v>329</v>
      </c>
      <c r="L4" s="16" t="s">
        <v>330</v>
      </c>
      <c r="N4" s="18" t="s">
        <v>331</v>
      </c>
      <c r="O4" s="19" t="s">
        <v>332</v>
      </c>
      <c r="P4" s="18" t="s">
        <v>333</v>
      </c>
      <c r="Q4" s="19" t="s">
        <v>334</v>
      </c>
      <c r="R4" s="18" t="s">
        <v>335</v>
      </c>
      <c r="S4" s="19" t="s">
        <v>336</v>
      </c>
      <c r="T4" s="18" t="s">
        <v>337</v>
      </c>
      <c r="V4" s="19" t="s">
        <v>338</v>
      </c>
      <c r="W4" s="18" t="s">
        <v>339</v>
      </c>
      <c r="X4" s="19" t="s">
        <v>340</v>
      </c>
      <c r="Y4" s="18" t="s">
        <v>341</v>
      </c>
      <c r="AA4" s="20" t="s">
        <v>158</v>
      </c>
      <c r="AB4" s="21" t="s">
        <v>223</v>
      </c>
      <c r="AC4" s="20" t="s">
        <v>234</v>
      </c>
      <c r="AD4" s="21" t="s">
        <v>252</v>
      </c>
      <c r="AE4" s="20" t="s">
        <v>262</v>
      </c>
      <c r="AF4" s="21" t="s">
        <v>271</v>
      </c>
      <c r="AG4" s="20" t="s">
        <v>276</v>
      </c>
      <c r="AH4" s="21" t="s">
        <v>286</v>
      </c>
      <c r="AI4" s="20" t="s">
        <v>304</v>
      </c>
      <c r="AJ4" s="22"/>
      <c r="AK4" s="21" t="s">
        <v>302</v>
      </c>
      <c r="AL4" s="20" t="s">
        <v>303</v>
      </c>
    </row>
    <row r="5" spans="1:62" ht="63" x14ac:dyDescent="0.2">
      <c r="A5" s="23" t="s">
        <v>342</v>
      </c>
      <c r="B5" s="18" t="s">
        <v>343</v>
      </c>
      <c r="C5" s="24" t="s">
        <v>344</v>
      </c>
      <c r="D5" s="25" t="s">
        <v>345</v>
      </c>
      <c r="E5" s="19" t="s">
        <v>346</v>
      </c>
      <c r="F5" s="18" t="s">
        <v>343</v>
      </c>
      <c r="H5" s="19" t="s">
        <v>347</v>
      </c>
      <c r="I5" s="18" t="s">
        <v>348</v>
      </c>
      <c r="J5" s="19" t="s">
        <v>349</v>
      </c>
      <c r="K5" s="18" t="s">
        <v>350</v>
      </c>
      <c r="L5" s="19" t="s">
        <v>351</v>
      </c>
      <c r="N5" s="18" t="s">
        <v>352</v>
      </c>
      <c r="O5" s="19" t="s">
        <v>353</v>
      </c>
      <c r="P5" s="18" t="s">
        <v>354</v>
      </c>
      <c r="Q5" s="19" t="s">
        <v>355</v>
      </c>
      <c r="R5" s="18" t="s">
        <v>356</v>
      </c>
      <c r="S5" s="19" t="s">
        <v>357</v>
      </c>
      <c r="T5" s="18" t="s">
        <v>358</v>
      </c>
      <c r="V5" s="19" t="s">
        <v>359</v>
      </c>
      <c r="W5" s="18" t="s">
        <v>360</v>
      </c>
      <c r="X5" s="19" t="s">
        <v>361</v>
      </c>
      <c r="Y5" s="18" t="s">
        <v>362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3.5042801556420238</v>
      </c>
      <c r="C7" s="31">
        <f>(sheet!D18-sheet!D15)/sheet!D35</f>
        <v>1.5164721141374842</v>
      </c>
      <c r="D7" s="31">
        <f>sheet!D12/sheet!D35</f>
        <v>0.3014267185473411</v>
      </c>
      <c r="E7" s="31">
        <f>Sheet2!D20/sheet!D35</f>
        <v>0.36757457846952007</v>
      </c>
      <c r="F7" s="31">
        <f>sheet!D18/sheet!D35</f>
        <v>3.5042801556420238</v>
      </c>
      <c r="G7" s="29"/>
      <c r="H7" s="32">
        <f>Sheet1!D33/sheet!D51</f>
        <v>9.4288304623753399E-2</v>
      </c>
      <c r="I7" s="32">
        <f>Sheet1!D33/Sheet1!D12</f>
        <v>2.6099504360373924E-2</v>
      </c>
      <c r="J7" s="32">
        <f>Sheet1!D12/sheet!D27</f>
        <v>1.7536582682363298</v>
      </c>
      <c r="K7" s="32">
        <f>Sheet1!D30/sheet!D27</f>
        <v>4.5824623170865879E-2</v>
      </c>
      <c r="L7" s="32">
        <f>Sheet1!D38</f>
        <v>1.37</v>
      </c>
      <c r="M7" s="29"/>
      <c r="N7" s="32">
        <f>sheet!D40/sheet!D27</f>
        <v>0.51457806139289253</v>
      </c>
      <c r="O7" s="32">
        <f>sheet!D51/sheet!D27</f>
        <v>0.48542193860710747</v>
      </c>
      <c r="P7" s="32">
        <f>sheet!D40/sheet!D51</f>
        <v>1.0600634632819583</v>
      </c>
      <c r="Q7" s="31">
        <f>Sheet1!D24/Sheet1!D26</f>
        <v>-4.2331460674157295</v>
      </c>
      <c r="R7" s="31">
        <f>ABS(Sheet2!D20/(Sheet1!D26+Sheet2!D30))</f>
        <v>3.6901041666666665</v>
      </c>
      <c r="S7" s="31">
        <f>sheet!D40/Sheet1!D43</f>
        <v>5.0975476839237057</v>
      </c>
      <c r="T7" s="31">
        <f>Sheet2!D20/sheet!D40</f>
        <v>0.15148599529612999</v>
      </c>
      <c r="V7" s="31">
        <f>ABS(Sheet1!D15/sheet!D15)</f>
        <v>3.4384705728826832</v>
      </c>
      <c r="W7" s="31">
        <f>Sheet1!D12/sheet!D14</f>
        <v>7.1203931203931212</v>
      </c>
      <c r="X7" s="31">
        <f>Sheet1!D12/sheet!D27</f>
        <v>1.7536582682363298</v>
      </c>
      <c r="Y7" s="31">
        <f>Sheet1!D12/(sheet!D18-sheet!D35)</f>
        <v>3.3020509633312614</v>
      </c>
      <c r="AA7" s="17">
        <f>Sheet1!D43</f>
        <v>183.5</v>
      </c>
      <c r="AB7" s="17" t="str">
        <f>Sheet3!D17</f>
        <v>12.2x</v>
      </c>
      <c r="AC7" s="17" t="str">
        <f>Sheet3!D18</f>
        <v>14.7x</v>
      </c>
      <c r="AD7" s="17" t="str">
        <f>Sheet3!D20</f>
        <v>33.0x</v>
      </c>
      <c r="AE7" s="17" t="str">
        <f>Sheet3!D21</f>
        <v>1.7x</v>
      </c>
      <c r="AF7" s="17" t="str">
        <f>Sheet3!D22</f>
        <v>0.7x</v>
      </c>
      <c r="AG7" s="17" t="str">
        <f>Sheet3!D24</f>
        <v>23.7x</v>
      </c>
      <c r="AH7" s="17" t="str">
        <f>Sheet3!D25</f>
        <v>2.2x</v>
      </c>
      <c r="AI7" s="17">
        <f>Sheet3!D31</f>
        <v>0.7</v>
      </c>
      <c r="AK7" s="17">
        <f>Sheet3!D29</f>
        <v>9.5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2.907826409495549</v>
      </c>
      <c r="C8" s="34">
        <f>(sheet!E18-sheet!E15)/sheet!E35</f>
        <v>1.18156528189911</v>
      </c>
      <c r="D8" s="34">
        <f>sheet!E12/sheet!E35</f>
        <v>9.9035608308605333E-2</v>
      </c>
      <c r="E8" s="34">
        <f>Sheet2!E20/sheet!E35</f>
        <v>5.2114243323442132E-2</v>
      </c>
      <c r="F8" s="34">
        <f>sheet!E18/sheet!E35</f>
        <v>2.907826409495549</v>
      </c>
      <c r="G8" s="29"/>
      <c r="H8" s="35">
        <f>Sheet1!E33/sheet!E51</f>
        <v>0.12797927461139896</v>
      </c>
      <c r="I8" s="35">
        <f>Sheet1!E33/Sheet1!E12</f>
        <v>3.1917917969658594E-2</v>
      </c>
      <c r="J8" s="35">
        <f>Sheet1!E12/sheet!E27</f>
        <v>1.8941159193264148</v>
      </c>
      <c r="K8" s="35">
        <f>Sheet1!E30/sheet!E27</f>
        <v>6.0505188956334444E-2</v>
      </c>
      <c r="L8" s="35">
        <f>Sheet1!E38</f>
        <v>2.0099999999999998</v>
      </c>
      <c r="M8" s="29"/>
      <c r="N8" s="35">
        <f>sheet!E40/sheet!E27</f>
        <v>0.5276091638926963</v>
      </c>
      <c r="O8" s="35">
        <f>sheet!E51/sheet!E27</f>
        <v>0.4723908361073037</v>
      </c>
      <c r="P8" s="35">
        <f>sheet!E40/sheet!E51</f>
        <v>1.1168911917098445</v>
      </c>
      <c r="Q8" s="34">
        <f>Sheet1!E24/Sheet1!E26</f>
        <v>-5.769647696476965</v>
      </c>
      <c r="R8" s="34">
        <f>ABS(Sheet2!E20/(Sheet1!E26+Sheet2!E30))</f>
        <v>0.74338624338624348</v>
      </c>
      <c r="S8" s="34">
        <f>sheet!E40/Sheet1!E43</f>
        <v>3.8769784172661867</v>
      </c>
      <c r="T8" s="34">
        <f>Sheet2!E20/sheet!E40</f>
        <v>2.6071627389125999E-2</v>
      </c>
      <c r="U8" s="12"/>
      <c r="V8" s="34">
        <f>ABS(Sheet1!E15/sheet!E15)</f>
        <v>3.3977223893425013</v>
      </c>
      <c r="W8" s="34">
        <f>Sheet1!E12/sheet!E14</f>
        <v>6.8507436260623242</v>
      </c>
      <c r="X8" s="34">
        <f>Sheet1!E12/sheet!E27</f>
        <v>1.8941159193264148</v>
      </c>
      <c r="Y8" s="34">
        <f>Sheet1!E12/(sheet!E18-sheet!E35)</f>
        <v>3.7613492757849714</v>
      </c>
      <c r="Z8" s="12"/>
      <c r="AA8" s="36">
        <f>Sheet1!E43</f>
        <v>278</v>
      </c>
      <c r="AB8" s="36" t="str">
        <f>Sheet3!E17</f>
        <v>8.4x</v>
      </c>
      <c r="AC8" s="36" t="str">
        <f>Sheet3!E18</f>
        <v>9.8x</v>
      </c>
      <c r="AD8" s="36" t="str">
        <f>Sheet3!E20</f>
        <v>232.0x</v>
      </c>
      <c r="AE8" s="36" t="str">
        <f>Sheet3!E21</f>
        <v>1.4x</v>
      </c>
      <c r="AF8" s="36" t="str">
        <f>Sheet3!E22</f>
        <v>0.6x</v>
      </c>
      <c r="AG8" s="36" t="str">
        <f>Sheet3!E24</f>
        <v>13.9x</v>
      </c>
      <c r="AH8" s="36" t="str">
        <f>Sheet3!E25</f>
        <v>1.7x</v>
      </c>
      <c r="AI8" s="36">
        <f>Sheet3!E31</f>
        <v>1.52</v>
      </c>
      <c r="AK8" s="36">
        <f>Sheet3!E29</f>
        <v>9.4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3.0745856353591159</v>
      </c>
      <c r="C9" s="31">
        <f>(sheet!F18-sheet!F15)/sheet!F35</f>
        <v>1.285283776996484</v>
      </c>
      <c r="D9" s="31">
        <f>sheet!F12/sheet!F35</f>
        <v>0.36012054244098446</v>
      </c>
      <c r="E9" s="31">
        <f>Sheet2!F20/sheet!F35</f>
        <v>0.91963837267704673</v>
      </c>
      <c r="F9" s="31">
        <f>sheet!F18/sheet!F35</f>
        <v>3.0745856353591159</v>
      </c>
      <c r="G9" s="29"/>
      <c r="H9" s="32">
        <f>Sheet1!F33/sheet!F51</f>
        <v>-0.10081712510070204</v>
      </c>
      <c r="I9" s="32">
        <f>Sheet1!F33/Sheet1!F12</f>
        <v>-2.8152718858465098E-2</v>
      </c>
      <c r="J9" s="32">
        <f>Sheet1!F12/sheet!F27</f>
        <v>1.9362787803360297</v>
      </c>
      <c r="K9" s="32">
        <f>Sheet1!F30/sheet!F27</f>
        <v>-5.4511512134411945E-2</v>
      </c>
      <c r="L9" s="32">
        <f>Sheet1!F38</f>
        <v>-1.42</v>
      </c>
      <c r="M9" s="29"/>
      <c r="N9" s="32">
        <f>sheet!F40/sheet!F27</f>
        <v>0.45930304915992531</v>
      </c>
      <c r="O9" s="32">
        <f>sheet!F51/sheet!F27</f>
        <v>0.54069695084007463</v>
      </c>
      <c r="P9" s="32">
        <f>sheet!F40/sheet!F51</f>
        <v>0.84946484060306138</v>
      </c>
      <c r="Q9" s="31">
        <f>Sheet1!F24/Sheet1!F26</f>
        <v>1.4630541871921181</v>
      </c>
      <c r="R9" s="31">
        <f>ABS(Sheet2!F20/(Sheet1!F26+Sheet2!F30))</f>
        <v>1.6993039443155451</v>
      </c>
      <c r="S9" s="31">
        <f>sheet!F40/Sheet1!F43</f>
        <v>7.9280343716433945</v>
      </c>
      <c r="T9" s="31">
        <f>Sheet2!F20/sheet!F40</f>
        <v>0.49613873458880908</v>
      </c>
      <c r="V9" s="31">
        <f>ABS(Sheet1!F15/sheet!F15)</f>
        <v>3.6997894736842105</v>
      </c>
      <c r="W9" s="31">
        <f>Sheet1!F12/sheet!F14</f>
        <v>9.5477140227063515</v>
      </c>
      <c r="X9" s="31">
        <f>Sheet1!F12/sheet!F27</f>
        <v>1.9362787803360297</v>
      </c>
      <c r="Y9" s="31">
        <f>Sheet1!F12/(sheet!F18-sheet!F35)</f>
        <v>3.766614211354558</v>
      </c>
      <c r="AA9" s="17">
        <f>Sheet1!F43</f>
        <v>93.1</v>
      </c>
      <c r="AB9" s="17" t="str">
        <f>Sheet3!F17</f>
        <v>7.2x</v>
      </c>
      <c r="AC9" s="17" t="str">
        <f>Sheet3!F18</f>
        <v>8.8x</v>
      </c>
      <c r="AD9" s="17" t="str">
        <f>Sheet3!F20</f>
        <v>10.8x</v>
      </c>
      <c r="AE9" s="17" t="str">
        <f>Sheet3!F21</f>
        <v>0.9x</v>
      </c>
      <c r="AF9" s="17" t="str">
        <f>Sheet3!F22</f>
        <v>0.4x</v>
      </c>
      <c r="AG9" s="17" t="str">
        <f>Sheet3!F24</f>
        <v>12.6x</v>
      </c>
      <c r="AH9" s="17" t="str">
        <f>Sheet3!F25</f>
        <v>1.0x</v>
      </c>
      <c r="AI9" s="17">
        <f>Sheet3!F31</f>
        <v>1.52</v>
      </c>
      <c r="AK9" s="17">
        <f>Sheet3!F29</f>
        <v>8.6999999999999993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3.3128886376483884</v>
      </c>
      <c r="C10" s="34">
        <f>(sheet!G18-sheet!G15)/sheet!G35</f>
        <v>1.5723572639909551</v>
      </c>
      <c r="D10" s="34">
        <f>sheet!G12/sheet!G35</f>
        <v>0.51384963256076877</v>
      </c>
      <c r="E10" s="34">
        <f>Sheet2!G20/sheet!G35</f>
        <v>0.48615036743923118</v>
      </c>
      <c r="F10" s="34">
        <f>sheet!G18/sheet!G35</f>
        <v>3.3128886376483884</v>
      </c>
      <c r="G10" s="29"/>
      <c r="H10" s="35">
        <f>Sheet1!G33/sheet!G51</f>
        <v>7.60935417423967E-2</v>
      </c>
      <c r="I10" s="35">
        <f>Sheet1!G33/Sheet1!G12</f>
        <v>2.4354300783370822E-2</v>
      </c>
      <c r="J10" s="35">
        <f>Sheet1!G12/sheet!G27</f>
        <v>1.7093801789857475</v>
      </c>
      <c r="K10" s="35">
        <f>Sheet1!G30/sheet!G27</f>
        <v>4.1630759032151139E-2</v>
      </c>
      <c r="L10" s="35">
        <f>Sheet1!G38</f>
        <v>1.02</v>
      </c>
      <c r="M10" s="29"/>
      <c r="N10" s="35">
        <f>sheet!G40/sheet!G27</f>
        <v>0.4529002320185615</v>
      </c>
      <c r="O10" s="35">
        <f>sheet!G51/sheet!G27</f>
        <v>0.54709976798143845</v>
      </c>
      <c r="P10" s="35">
        <f>sheet!G40/sheet!G51</f>
        <v>0.82782018659881262</v>
      </c>
      <c r="Q10" s="34">
        <f>Sheet1!G24/Sheet1!G26</f>
        <v>-5.4838709677419359</v>
      </c>
      <c r="R10" s="34">
        <f>ABS(Sheet2!G20/(Sheet1!G26+Sheet2!G30))</f>
        <v>7.6785714285714288</v>
      </c>
      <c r="S10" s="34">
        <f>sheet!G40/Sheet1!G43</f>
        <v>5.5409570154095711</v>
      </c>
      <c r="T10" s="34">
        <f>Sheet2!G20/sheet!G40</f>
        <v>0.25175644028103045</v>
      </c>
      <c r="U10" s="12"/>
      <c r="V10" s="34">
        <f>ABS(Sheet1!G15/sheet!G15)</f>
        <v>3.3890873660279315</v>
      </c>
      <c r="W10" s="34">
        <f>Sheet1!G12/sheet!G14</f>
        <v>7.3255681818181815</v>
      </c>
      <c r="X10" s="34">
        <f>Sheet1!G12/sheet!G27</f>
        <v>1.7093801789857475</v>
      </c>
      <c r="Y10" s="34">
        <f>Sheet1!G12/(sheet!G18-sheet!G35)</f>
        <v>3.1511670536478067</v>
      </c>
      <c r="Z10" s="12"/>
      <c r="AA10" s="36">
        <f>Sheet1!G43</f>
        <v>123.3</v>
      </c>
      <c r="AB10" s="36" t="str">
        <f>Sheet3!G17</f>
        <v>22.7x</v>
      </c>
      <c r="AC10" s="36" t="str">
        <f>Sheet3!G18</f>
        <v>40.5x</v>
      </c>
      <c r="AD10" s="36" t="str">
        <f>Sheet3!G20</f>
        <v>5.9x</v>
      </c>
      <c r="AE10" s="36" t="str">
        <f>Sheet3!G21</f>
        <v>1.5x</v>
      </c>
      <c r="AF10" s="36" t="str">
        <f>Sheet3!G22</f>
        <v>0.7x</v>
      </c>
      <c r="AG10" s="36" t="str">
        <f>Sheet3!G24</f>
        <v>-16.6x</v>
      </c>
      <c r="AH10" s="36" t="str">
        <f>Sheet3!G25</f>
        <v>2.0x</v>
      </c>
      <c r="AI10" s="36">
        <f>Sheet3!G31</f>
        <v>1.52</v>
      </c>
      <c r="AK10" s="36">
        <f>Sheet3!G29</f>
        <v>9.1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2.3753990925894803</v>
      </c>
      <c r="C11" s="31">
        <f>(sheet!H18-sheet!H15)/sheet!H35</f>
        <v>0.99764745420937639</v>
      </c>
      <c r="D11" s="31">
        <f>sheet!H12/sheet!H35</f>
        <v>0.21139304318601915</v>
      </c>
      <c r="E11" s="31">
        <f>Sheet2!H20/sheet!H35</f>
        <v>-0.11493866577045875</v>
      </c>
      <c r="F11" s="31">
        <f>sheet!H18/sheet!H35</f>
        <v>2.3753990925894803</v>
      </c>
      <c r="G11" s="29"/>
      <c r="H11" s="32">
        <f>Sheet1!H33/sheet!H51</f>
        <v>0.14973391388485729</v>
      </c>
      <c r="I11" s="32">
        <f>Sheet1!H33/Sheet1!H12</f>
        <v>3.7560679611650487E-2</v>
      </c>
      <c r="J11" s="32">
        <f>Sheet1!H12/sheet!H27</f>
        <v>1.8736854073105567</v>
      </c>
      <c r="K11" s="32">
        <f>Sheet1!H30/sheet!H27</f>
        <v>7.0376897277016653E-2</v>
      </c>
      <c r="L11" s="32">
        <f>Sheet1!H38</f>
        <v>2</v>
      </c>
      <c r="M11" s="29"/>
      <c r="N11" s="32">
        <f>sheet!H40/sheet!H27</f>
        <v>0.52998692513216983</v>
      </c>
      <c r="O11" s="32">
        <f>sheet!H51/sheet!H27</f>
        <v>0.47001307486783012</v>
      </c>
      <c r="P11" s="32">
        <f>sheet!H40/sheet!H51</f>
        <v>1.1276003870343494</v>
      </c>
      <c r="Q11" s="31">
        <f>Sheet1!H24/Sheet1!H26</f>
        <v>-8.497907949790795</v>
      </c>
      <c r="R11" s="31">
        <f>ABS(Sheet2!H20/(Sheet1!H26+Sheet2!H30))</f>
        <v>2.85</v>
      </c>
      <c r="S11" s="31">
        <f>sheet!H40/Sheet1!H43</f>
        <v>3.9254736842105262</v>
      </c>
      <c r="T11" s="31">
        <f>Sheet2!H20/sheet!H40</f>
        <v>-7.3366941971468425E-2</v>
      </c>
      <c r="V11" s="31">
        <f>ABS(Sheet1!H15/sheet!H15)</f>
        <v>3.2249054762775948</v>
      </c>
      <c r="W11" s="31">
        <f>Sheet1!H12/sheet!H14</f>
        <v>7.5406085563944174</v>
      </c>
      <c r="X11" s="31">
        <f>Sheet1!H12/sheet!H27</f>
        <v>1.8736854073105567</v>
      </c>
      <c r="Y11" s="31">
        <f>Sheet1!H12/(sheet!H18-sheet!H35)</f>
        <v>4.0268784361637149</v>
      </c>
      <c r="AA11" s="17">
        <f>Sheet1!H43</f>
        <v>237.5</v>
      </c>
      <c r="AB11" s="17" t="str">
        <f>Sheet3!H17</f>
        <v>10.3x</v>
      </c>
      <c r="AC11" s="17" t="str">
        <f>Sheet3!H18</f>
        <v>12.3x</v>
      </c>
      <c r="AD11" s="17" t="str">
        <f>Sheet3!H20</f>
        <v>267.9x</v>
      </c>
      <c r="AE11" s="17" t="str">
        <f>Sheet3!H21</f>
        <v>1.6x</v>
      </c>
      <c r="AF11" s="17" t="str">
        <f>Sheet3!H22</f>
        <v>0.7x</v>
      </c>
      <c r="AG11" s="17" t="str">
        <f>Sheet3!H24</f>
        <v>15.2x</v>
      </c>
      <c r="AH11" s="17" t="str">
        <f>Sheet3!H25</f>
        <v>2.2x</v>
      </c>
      <c r="AI11" s="17">
        <f>Sheet3!H31</f>
        <v>1.52</v>
      </c>
      <c r="AK11" s="17">
        <f>Sheet3!H29</f>
        <v>8.6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2.7355359081743442</v>
      </c>
      <c r="C12" s="34">
        <f>(sheet!I18-sheet!I15)/sheet!I35</f>
        <v>1.1029936404529237</v>
      </c>
      <c r="D12" s="34">
        <f>sheet!I12/sheet!I35</f>
        <v>0.19280285404063904</v>
      </c>
      <c r="E12" s="34">
        <f>Sheet2!I20/sheet!I35</f>
        <v>0.13634248487668682</v>
      </c>
      <c r="F12" s="34">
        <f>sheet!I18/sheet!I35</f>
        <v>2.7355359081743442</v>
      </c>
      <c r="G12" s="29"/>
      <c r="H12" s="35">
        <f>Sheet1!I33/sheet!I51</f>
        <v>0.21793213255050253</v>
      </c>
      <c r="I12" s="35">
        <f>Sheet1!I33/Sheet1!I12</f>
        <v>5.2581032412965183E-2</v>
      </c>
      <c r="J12" s="35">
        <f>Sheet1!I12/sheet!I27</f>
        <v>1.9550319188884715</v>
      </c>
      <c r="K12" s="35">
        <f>Sheet1!I30/sheet!I27</f>
        <v>0.10279759669545625</v>
      </c>
      <c r="L12" s="35">
        <f>Sheet1!I38</f>
        <v>3.53</v>
      </c>
      <c r="M12" s="29"/>
      <c r="N12" s="35">
        <f>sheet!I40/sheet!I27</f>
        <v>0.52830454374765301</v>
      </c>
      <c r="O12" s="35">
        <f>sheet!I51/sheet!I27</f>
        <v>0.47169545625234693</v>
      </c>
      <c r="P12" s="35">
        <f>sheet!I40/sheet!I51</f>
        <v>1.1200119414867151</v>
      </c>
      <c r="Q12" s="34">
        <f>Sheet1!I24/Sheet1!I26</f>
        <v>-10.433544303797467</v>
      </c>
      <c r="R12" s="34">
        <f>ABS(Sheet2!I20/(Sheet1!I26+Sheet2!I30))</f>
        <v>2.1838509316770187</v>
      </c>
      <c r="S12" s="34">
        <f>sheet!I40/Sheet1!I43</f>
        <v>3.0402485143165858</v>
      </c>
      <c r="T12" s="34">
        <f>Sheet2!I20/sheet!I40</f>
        <v>7.8098622834295875E-2</v>
      </c>
      <c r="U12" s="12"/>
      <c r="V12" s="34">
        <f>ABS(Sheet1!I15/sheet!I15)</f>
        <v>3.1297862232779097</v>
      </c>
      <c r="W12" s="34">
        <f>Sheet1!I12/sheet!I14</f>
        <v>7.4829320876751702</v>
      </c>
      <c r="X12" s="34">
        <f>Sheet1!I12/sheet!I27</f>
        <v>1.9550319188884715</v>
      </c>
      <c r="Y12" s="34">
        <f>Sheet1!I12/(sheet!I18-sheet!I35)</f>
        <v>3.7224059343998577</v>
      </c>
      <c r="Z12" s="12"/>
      <c r="AA12" s="36">
        <f>Sheet1!I43</f>
        <v>370.2</v>
      </c>
      <c r="AB12" s="36" t="str">
        <f>Sheet3!I17</f>
        <v>5.4x</v>
      </c>
      <c r="AC12" s="36" t="str">
        <f>Sheet3!I18</f>
        <v>6.0x</v>
      </c>
      <c r="AD12" s="36" t="str">
        <f>Sheet3!I20</f>
        <v>-20.7x</v>
      </c>
      <c r="AE12" s="36" t="str">
        <f>Sheet3!I21</f>
        <v>1.2x</v>
      </c>
      <c r="AF12" s="36" t="str">
        <f>Sheet3!I22</f>
        <v>0.5x</v>
      </c>
      <c r="AG12" s="36" t="str">
        <f>Sheet3!I24</f>
        <v>6.6x</v>
      </c>
      <c r="AH12" s="36" t="str">
        <f>Sheet3!I25</f>
        <v>1.4x</v>
      </c>
      <c r="AI12" s="36">
        <f>Sheet3!I31</f>
        <v>1.52</v>
      </c>
      <c r="AK12" s="36">
        <f>Sheet3!I29</f>
        <v>9.4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3.4360679970436072</v>
      </c>
      <c r="C13" s="31">
        <f>(sheet!J18-sheet!J15)/sheet!J35</f>
        <v>1.2591771372259177</v>
      </c>
      <c r="D13" s="31">
        <f>sheet!J12/sheet!J35</f>
        <v>3.9418576003941858E-2</v>
      </c>
      <c r="E13" s="31">
        <f>Sheet2!J20/sheet!J35</f>
        <v>0.61517615176151763</v>
      </c>
      <c r="F13" s="31">
        <f>sheet!J18/sheet!J35</f>
        <v>3.4360679970436072</v>
      </c>
      <c r="G13" s="29"/>
      <c r="H13" s="32">
        <f>Sheet1!J33/sheet!J51</f>
        <v>8.1092525936904497E-2</v>
      </c>
      <c r="I13" s="32">
        <f>Sheet1!J33/Sheet1!J12</f>
        <v>2.0838434124976195E-2</v>
      </c>
      <c r="J13" s="32">
        <f>Sheet1!J12/sheet!J27</f>
        <v>1.9096576445529638</v>
      </c>
      <c r="K13" s="32">
        <f>Sheet1!J30/sheet!J27</f>
        <v>3.9794275027274138E-2</v>
      </c>
      <c r="L13" s="32">
        <f>Sheet1!J38</f>
        <v>1.23</v>
      </c>
      <c r="M13" s="29"/>
      <c r="N13" s="32">
        <f>sheet!J40/sheet!J27</f>
        <v>0.50927320899786999</v>
      </c>
      <c r="O13" s="32">
        <f>sheet!J51/sheet!J27</f>
        <v>0.49072679100212996</v>
      </c>
      <c r="P13" s="32">
        <f>sheet!J40/sheet!J51</f>
        <v>1.0377937751429176</v>
      </c>
      <c r="Q13" s="31">
        <f>Sheet1!J24/Sheet1!J26</f>
        <v>-3.5770171149144256</v>
      </c>
      <c r="R13" s="31">
        <f>ABS(Sheet2!J20/(Sheet1!J26+Sheet2!J30))</f>
        <v>4.2977624784853701</v>
      </c>
      <c r="S13" s="31">
        <f>sheet!J40/Sheet1!J43</f>
        <v>5.3480632842334961</v>
      </c>
      <c r="T13" s="31">
        <f>Sheet2!J20/sheet!J40</f>
        <v>0.25471794348668775</v>
      </c>
      <c r="V13" s="31">
        <f>ABS(Sheet1!J15/sheet!J15)</f>
        <v>3.4522408329560887</v>
      </c>
      <c r="W13" s="31">
        <f>Sheet1!J12/sheet!J14</f>
        <v>8.1741160773849231</v>
      </c>
      <c r="X13" s="31">
        <f>Sheet1!J12/sheet!J27</f>
        <v>1.9096576445529638</v>
      </c>
      <c r="Y13" s="31">
        <f>Sheet1!J12/(sheet!J18-sheet!J35)</f>
        <v>3.7175364077669903</v>
      </c>
      <c r="AA13" s="17">
        <f>Sheet1!J43</f>
        <v>183.3</v>
      </c>
      <c r="AB13" s="17" t="str">
        <f>Sheet3!J17</f>
        <v>7.6x</v>
      </c>
      <c r="AC13" s="17" t="str">
        <f>Sheet3!J18</f>
        <v>9.0x</v>
      </c>
      <c r="AD13" s="17" t="str">
        <f>Sheet3!J20</f>
        <v>9.7x</v>
      </c>
      <c r="AE13" s="17" t="str">
        <f>Sheet3!J21</f>
        <v>1.2x</v>
      </c>
      <c r="AF13" s="17" t="str">
        <f>Sheet3!J22</f>
        <v>0.5x</v>
      </c>
      <c r="AG13" s="17" t="str">
        <f>Sheet3!J24</f>
        <v>10.7x</v>
      </c>
      <c r="AH13" s="17" t="str">
        <f>Sheet3!J25</f>
        <v>1.4x</v>
      </c>
      <c r="AI13" s="17">
        <f>Sheet3!J31</f>
        <v>1.52</v>
      </c>
      <c r="AK13" s="17">
        <f>Sheet3!J29</f>
        <v>9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3.5536167512690353</v>
      </c>
      <c r="C14" s="34">
        <f>(sheet!K18-sheet!K15)/sheet!K35</f>
        <v>1.2807741116751268</v>
      </c>
      <c r="D14" s="34">
        <f>sheet!K12/sheet!K35</f>
        <v>8.3439086294416251E-2</v>
      </c>
      <c r="E14" s="34">
        <f>Sheet2!K20/sheet!K35</f>
        <v>1.1770304568527918</v>
      </c>
      <c r="F14" s="34">
        <f>sheet!K18/sheet!K35</f>
        <v>3.5536167512690353</v>
      </c>
      <c r="G14" s="29"/>
      <c r="H14" s="35">
        <f>Sheet1!K33/sheet!K51</f>
        <v>2.8333526078408694E-2</v>
      </c>
      <c r="I14" s="35">
        <f>Sheet1!K33/Sheet1!K12</f>
        <v>9.1135661942491532E-3</v>
      </c>
      <c r="J14" s="35">
        <f>Sheet1!K12/sheet!K27</f>
        <v>1.6840819394850595</v>
      </c>
      <c r="K14" s="35">
        <f>Sheet1!K30/sheet!K27</f>
        <v>1.5347992232036586E-2</v>
      </c>
      <c r="L14" s="35">
        <f>Sheet1!K38</f>
        <v>0.39</v>
      </c>
      <c r="M14" s="29"/>
      <c r="N14" s="35">
        <f>sheet!K40/sheet!K27</f>
        <v>0.45830984150848841</v>
      </c>
      <c r="O14" s="35">
        <f>sheet!K51/sheet!K27</f>
        <v>0.5416901584915117</v>
      </c>
      <c r="P14" s="35">
        <f>sheet!K40/sheet!K51</f>
        <v>0.84607378281484902</v>
      </c>
      <c r="Q14" s="34">
        <f>Sheet1!K24/Sheet1!K26</f>
        <v>-1.7602179836512259</v>
      </c>
      <c r="R14" s="34">
        <f>ABS(Sheet2!K20/(Sheet1!K26+Sheet2!K30))</f>
        <v>1.0462492949802595</v>
      </c>
      <c r="S14" s="34">
        <f>sheet!K40/Sheet1!K43</f>
        <v>8.4480369515011553</v>
      </c>
      <c r="T14" s="34">
        <f>Sheet2!K20/sheet!K40</f>
        <v>0.50710770913067249</v>
      </c>
      <c r="U14" s="12"/>
      <c r="V14" s="34">
        <f>ABS(Sheet1!K15/sheet!K15)</f>
        <v>3.0469011725293136</v>
      </c>
      <c r="W14" s="34">
        <f>Sheet1!K12/sheet!K14</f>
        <v>8.056038357806413</v>
      </c>
      <c r="X14" s="34">
        <f>Sheet1!K12/sheet!K27</f>
        <v>1.6840819394850595</v>
      </c>
      <c r="Y14" s="34">
        <f>Sheet1!K12/(sheet!K18-sheet!K35)</f>
        <v>3.3399180022363035</v>
      </c>
      <c r="Z14" s="12"/>
      <c r="AA14" s="36">
        <f>Sheet1!K43</f>
        <v>86.6</v>
      </c>
      <c r="AB14" s="36" t="str">
        <f>Sheet3!K17</f>
        <v>26.1x</v>
      </c>
      <c r="AC14" s="36" t="str">
        <f>Sheet3!K18</f>
        <v>67.2x</v>
      </c>
      <c r="AD14" s="36" t="str">
        <f>Sheet3!K20</f>
        <v>6.5x</v>
      </c>
      <c r="AE14" s="36" t="str">
        <f>Sheet3!K21</f>
        <v>1.3x</v>
      </c>
      <c r="AF14" s="36" t="str">
        <f>Sheet3!K22</f>
        <v>0.6x</v>
      </c>
      <c r="AG14" s="36" t="str">
        <f>Sheet3!K24</f>
        <v>52.9x</v>
      </c>
      <c r="AH14" s="36" t="str">
        <f>Sheet3!K25</f>
        <v>1.5x</v>
      </c>
      <c r="AI14" s="36">
        <f>Sheet3!K31</f>
        <v>1.52</v>
      </c>
      <c r="AK14" s="36">
        <f>Sheet3!K29</f>
        <v>8.6999999999999993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2.6860356138706649</v>
      </c>
      <c r="C15" s="31">
        <f>(sheet!L18-sheet!L15)/sheet!L35</f>
        <v>1.1458919087785064</v>
      </c>
      <c r="D15" s="31">
        <f>sheet!L12/sheet!L35</f>
        <v>0.20790378006872851</v>
      </c>
      <c r="E15" s="31">
        <f>Sheet2!L20/sheet!L35</f>
        <v>0.4756326148078725</v>
      </c>
      <c r="F15" s="31">
        <f>sheet!L18/sheet!L35</f>
        <v>2.6860356138706649</v>
      </c>
      <c r="G15" s="29"/>
      <c r="H15" s="32">
        <f>Sheet1!L33/sheet!L51</f>
        <v>0.34623087398862451</v>
      </c>
      <c r="I15" s="32">
        <f>Sheet1!L33/Sheet1!L12</f>
        <v>0.1026969228941428</v>
      </c>
      <c r="J15" s="32">
        <f>Sheet1!L12/sheet!L27</f>
        <v>1.8183192914236337</v>
      </c>
      <c r="K15" s="32">
        <f>Sheet1!L30/sheet!L27</f>
        <v>0.18673579606826529</v>
      </c>
      <c r="L15" s="32">
        <f>Sheet1!L38</f>
        <v>6.9</v>
      </c>
      <c r="M15" s="29"/>
      <c r="N15" s="32">
        <f>sheet!L40/sheet!L27</f>
        <v>0.46066104990278678</v>
      </c>
      <c r="O15" s="32">
        <f>sheet!L51/sheet!L27</f>
        <v>0.53933895009721322</v>
      </c>
      <c r="P15" s="32">
        <f>sheet!L40/sheet!L51</f>
        <v>0.85412160538332138</v>
      </c>
      <c r="Q15" s="31">
        <f>Sheet1!L24/Sheet1!L26</f>
        <v>-23.311538461538461</v>
      </c>
      <c r="R15" s="31">
        <f>ABS(Sheet2!L20/(Sheet1!L26+Sheet2!L30))</f>
        <v>6.8891402714932122</v>
      </c>
      <c r="S15" s="31">
        <f>sheet!L40/Sheet1!L43</f>
        <v>1.6563616591579928</v>
      </c>
      <c r="T15" s="31">
        <f>Sheet2!L20/sheet!L40</f>
        <v>0.28559369724254358</v>
      </c>
      <c r="V15" s="31">
        <f>ABS(Sheet1!L15/sheet!L15)</f>
        <v>3.0534482758620687</v>
      </c>
      <c r="W15" s="31">
        <f>Sheet1!L12/sheet!L14</f>
        <v>7.7748014040273423</v>
      </c>
      <c r="X15" s="31">
        <f>Sheet1!L12/sheet!L27</f>
        <v>1.8183192914236337</v>
      </c>
      <c r="Y15" s="31">
        <f>Sheet1!L12/(sheet!L18-sheet!L35)</f>
        <v>3.8989253288864187</v>
      </c>
      <c r="AA15" s="17">
        <f>Sheet1!L43</f>
        <v>643.70000000000005</v>
      </c>
      <c r="AB15" s="17" t="str">
        <f>Sheet3!L17</f>
        <v>4.2x</v>
      </c>
      <c r="AC15" s="17" t="str">
        <f>Sheet3!L18</f>
        <v>4.5x</v>
      </c>
      <c r="AD15" s="17" t="str">
        <f>Sheet3!L20</f>
        <v>4.2x</v>
      </c>
      <c r="AE15" s="17" t="str">
        <f>Sheet3!L21</f>
        <v>1.4x</v>
      </c>
      <c r="AF15" s="17" t="str">
        <f>Sheet3!L22</f>
        <v>0.6x</v>
      </c>
      <c r="AG15" s="17" t="str">
        <f>Sheet3!L24</f>
        <v>6.6x</v>
      </c>
      <c r="AH15" s="17" t="str">
        <f>Sheet3!L25</f>
        <v>1.8x</v>
      </c>
      <c r="AI15" s="17">
        <f>Sheet3!L31</f>
        <v>1.52</v>
      </c>
      <c r="AK15" s="17">
        <f>Sheet3!L29</f>
        <v>10.4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3.7278165503489533</v>
      </c>
      <c r="C16" s="34">
        <f>(sheet!M18-sheet!M15)/sheet!M35</f>
        <v>1.8205383848454637</v>
      </c>
      <c r="D16" s="34">
        <f>sheet!M12/sheet!M35</f>
        <v>0.7238285144566301</v>
      </c>
      <c r="E16" s="34">
        <f>Sheet2!M20/sheet!M35</f>
        <v>0.71764705882352942</v>
      </c>
      <c r="F16" s="34">
        <f>sheet!M18/sheet!M35</f>
        <v>3.7278165503489533</v>
      </c>
      <c r="G16" s="29"/>
      <c r="H16" s="35">
        <f>Sheet1!M33/sheet!M51</f>
        <v>0.23850445712819854</v>
      </c>
      <c r="I16" s="35">
        <f>Sheet1!M33/Sheet1!M12</f>
        <v>7.3344377391235741E-2</v>
      </c>
      <c r="J16" s="35">
        <f>Sheet1!M12/sheet!M27</f>
        <v>2.0226574653955085</v>
      </c>
      <c r="K16" s="35">
        <f>Sheet1!M30/sheet!M27</f>
        <v>0.14835055247516851</v>
      </c>
      <c r="L16" s="35">
        <f>Sheet1!M38</f>
        <v>5.91</v>
      </c>
      <c r="M16" s="29"/>
      <c r="N16" s="35">
        <f>sheet!M40/sheet!M27</f>
        <v>0.37799672902788306</v>
      </c>
      <c r="O16" s="35">
        <f>sheet!M51/sheet!M27</f>
        <v>0.62200327097211694</v>
      </c>
      <c r="P16" s="35">
        <f>sheet!M40/sheet!M51</f>
        <v>0.60770858718655807</v>
      </c>
      <c r="Q16" s="34">
        <f>Sheet1!M24/Sheet1!M26</f>
        <v>-20.268774703557309</v>
      </c>
      <c r="R16" s="34">
        <f>ABS(Sheet2!M20/(Sheet1!M26+Sheet2!M30))</f>
        <v>8.7780487804878042</v>
      </c>
      <c r="S16" s="34">
        <f>sheet!M40/Sheet1!M43</f>
        <v>1.7892749244712991</v>
      </c>
      <c r="T16" s="34">
        <f>Sheet2!M20/sheet!M40</f>
        <v>0.3798016040523427</v>
      </c>
      <c r="U16" s="12"/>
      <c r="V16" s="34">
        <f>ABS(Sheet1!M15/sheet!M15)</f>
        <v>4.1432305279665451</v>
      </c>
      <c r="W16" s="34">
        <f>Sheet1!M12/sheet!M14</f>
        <v>10.461316278110171</v>
      </c>
      <c r="X16" s="34">
        <f>Sheet1!M12/sheet!M27</f>
        <v>2.0226574653955085</v>
      </c>
      <c r="Y16" s="34">
        <f>Sheet1!M12/(sheet!M18-sheet!M35)</f>
        <v>3.7065789473684214</v>
      </c>
      <c r="Z16" s="12"/>
      <c r="AA16" s="36">
        <f>Sheet1!M43</f>
        <v>529.6</v>
      </c>
      <c r="AB16" s="36" t="str">
        <f>Sheet3!M17</f>
        <v>4.0x</v>
      </c>
      <c r="AC16" s="36" t="str">
        <f>Sheet3!M18</f>
        <v>4.4x</v>
      </c>
      <c r="AD16" s="36" t="str">
        <f>Sheet3!M20</f>
        <v>6.8x</v>
      </c>
      <c r="AE16" s="36" t="str">
        <f>Sheet3!M21</f>
        <v>1.1x</v>
      </c>
      <c r="AF16" s="36" t="str">
        <f>Sheet3!M22</f>
        <v>0.4x</v>
      </c>
      <c r="AG16" s="36" t="str">
        <f>Sheet3!M24</f>
        <v>5.7x</v>
      </c>
      <c r="AH16" s="36" t="str">
        <f>Sheet3!M25</f>
        <v>1.4x</v>
      </c>
      <c r="AI16" s="36">
        <f>Sheet3!M31</f>
        <v>1.52</v>
      </c>
      <c r="AK16" s="36">
        <f>Sheet3!M29</f>
        <v>11.3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2023-04-24T08:33:52Z</dcterms:created>
  <dcterms:modified xsi:type="dcterms:W3CDTF">2023-05-07T16:34:45Z</dcterms:modified>
  <cp:category/>
  <dc:identifier/>
  <cp:version/>
</cp:coreProperties>
</file>