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4" documentId="8_{70671A7D-0F77-47D0-B46E-23F4153A59B9}" xr6:coauthVersionLast="47" xr6:coauthVersionMax="47" xr10:uidLastSave="{2FECC69F-ABBF-4D49-89BE-6DDD6C547EED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<sst xmlns="http://schemas.openxmlformats.org/spreadsheetml/2006/main" count="948" uniqueCount="663">
  <si>
    <t>Teck Resources Ltd A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</si>
  <si>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</si>
  <si>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</si>
  <si>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</si>
  <si>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</si>
  <si>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</si>
  <si>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</si>
  <si>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</si>
  <si>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</si>
  <si>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</si>
  <si>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</si>
  <si>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</si>
  <si>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</si>
  <si>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</si>
  <si>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</si>
  <si>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</si>
  <si>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</si>
  <si>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</si>
  <si>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</si>
  <si>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</si>
  <si>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</si>
  <si>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</si>
  <si>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</si>
  <si>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</si>
  <si>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</si>
  <si>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</si>
  <si>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2,772</t>
  </si>
  <si>
    <t>2,029</t>
  </si>
  <si>
    <t>1,887</t>
  </si>
  <si>
    <t>1,407</t>
  </si>
  <si>
    <t>1,734</t>
  </si>
  <si>
    <t>1,026</t>
  </si>
  <si>
    <t>1,427</t>
  </si>
  <si>
    <t>1,883</t>
  </si>
  <si>
    <t>Short Term Investments</t>
  </si>
  <si>
    <t/>
  </si>
  <si>
    <t>Accounts Receivable, Net</t>
  </si>
  <si>
    <t>1,232</t>
  </si>
  <si>
    <t>1,036</t>
  </si>
  <si>
    <t>1,115</t>
  </si>
  <si>
    <t>1,585</t>
  </si>
  <si>
    <t>1,419</t>
  </si>
  <si>
    <t>1,180</t>
  </si>
  <si>
    <t>1,062</t>
  </si>
  <si>
    <t>1,312</t>
  </si>
  <si>
    <t>1,981</t>
  </si>
  <si>
    <t>1,527</t>
  </si>
  <si>
    <t>Inventory</t>
  </si>
  <si>
    <t>1,695</t>
  </si>
  <si>
    <t>1,752</t>
  </si>
  <si>
    <t>1,620</t>
  </si>
  <si>
    <t>1,673</t>
  </si>
  <si>
    <t>1,669</t>
  </si>
  <si>
    <t>2,065</t>
  </si>
  <si>
    <t>1,872</t>
  </si>
  <si>
    <t>2,390</t>
  </si>
  <si>
    <t>2,685</t>
  </si>
  <si>
    <t>Prepaid Expenses</t>
  </si>
  <si>
    <t>Other Current Assets</t>
  </si>
  <si>
    <t>1,675</t>
  </si>
  <si>
    <t>Total Current Assets</t>
  </si>
  <si>
    <t>5,770</t>
  </si>
  <si>
    <t>4,917</t>
  </si>
  <si>
    <t>4,805</t>
  </si>
  <si>
    <t>4,762</t>
  </si>
  <si>
    <t>4,748</t>
  </si>
  <si>
    <t>5,317</t>
  </si>
  <si>
    <t>4,495</t>
  </si>
  <si>
    <t>4,000</t>
  </si>
  <si>
    <t>6,103</t>
  </si>
  <si>
    <t>8,293</t>
  </si>
  <si>
    <t>Property Plant And Equipment, Net</t>
  </si>
  <si>
    <t>27,811</t>
  </si>
  <si>
    <t>28,925</t>
  </si>
  <si>
    <t>26,791</t>
  </si>
  <si>
    <t>27,595</t>
  </si>
  <si>
    <t>29,045</t>
  </si>
  <si>
    <t>31,050</t>
  </si>
  <si>
    <t>31,355</t>
  </si>
  <si>
    <t>33,578</t>
  </si>
  <si>
    <t>37,382</t>
  </si>
  <si>
    <t>40,095</t>
  </si>
  <si>
    <t>Real Estate Owned</t>
  </si>
  <si>
    <t>Capitalized / Purchased Software</t>
  </si>
  <si>
    <t>Long-term Investments</t>
  </si>
  <si>
    <t>1,215</t>
  </si>
  <si>
    <t>1,253</t>
  </si>
  <si>
    <t>1,207</t>
  </si>
  <si>
    <t>1,238</t>
  </si>
  <si>
    <t>1,262</t>
  </si>
  <si>
    <t>1,245</t>
  </si>
  <si>
    <t>1,503</t>
  </si>
  <si>
    <t>Goodwill</t>
  </si>
  <si>
    <t>1,668</t>
  </si>
  <si>
    <t>1,710</t>
  </si>
  <si>
    <t>1,127</t>
  </si>
  <si>
    <t>1,114</t>
  </si>
  <si>
    <t>1,087</t>
  </si>
  <si>
    <t>1,121</t>
  </si>
  <si>
    <t>1,101</t>
  </si>
  <si>
    <t>1,093</t>
  </si>
  <si>
    <t>1,091</t>
  </si>
  <si>
    <t>1,118</t>
  </si>
  <si>
    <t>Other Intangibles</t>
  </si>
  <si>
    <t>Other Long-term Assets</t>
  </si>
  <si>
    <t>1,053</t>
  </si>
  <si>
    <t>1,159</t>
  </si>
  <si>
    <t>Total Assets</t>
  </si>
  <si>
    <t>36,183</t>
  </si>
  <si>
    <t>36,839</t>
  </si>
  <si>
    <t>34,688</t>
  </si>
  <si>
    <t>35,629</t>
  </si>
  <si>
    <t>37,028</t>
  </si>
  <si>
    <t>39,626</t>
  </si>
  <si>
    <t>39,350</t>
  </si>
  <si>
    <t>41,278</t>
  </si>
  <si>
    <t>47,368</t>
  </si>
  <si>
    <t>52,359</t>
  </si>
  <si>
    <t>Accounts Payable</t>
  </si>
  <si>
    <t>1,111</t>
  </si>
  <si>
    <t>1,185</t>
  </si>
  <si>
    <t>1,307</t>
  </si>
  <si>
    <t>1,428</t>
  </si>
  <si>
    <t>1,653</t>
  </si>
  <si>
    <t>1,897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</si>
  <si>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</si>
  <si>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</si>
  <si>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</si>
  <si>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</si>
  <si>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</si>
  <si>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1,049</t>
  </si>
  <si>
    <t>2,443</t>
  </si>
  <si>
    <t>Total Current Liabilities</t>
  </si>
  <si>
    <t>2,163</t>
  </si>
  <si>
    <t>2,409</t>
  </si>
  <si>
    <t>1,726</t>
  </si>
  <si>
    <t>2,200</t>
  </si>
  <si>
    <t>2,613</t>
  </si>
  <si>
    <t>2,516</t>
  </si>
  <si>
    <t>2,776</t>
  </si>
  <si>
    <t>3,245</t>
  </si>
  <si>
    <t>3,760</t>
  </si>
  <si>
    <t>5,864</t>
  </si>
  <si>
    <t>Long-term Debt</t>
  </si>
  <si>
    <t>7,664</t>
  </si>
  <si>
    <t>8,013</t>
  </si>
  <si>
    <t>9,606</t>
  </si>
  <si>
    <t>8,162</t>
  </si>
  <si>
    <t>6,028</t>
  </si>
  <si>
    <t>5,181</t>
  </si>
  <si>
    <t>5,045</t>
  </si>
  <si>
    <t>7,074</t>
  </si>
  <si>
    <t>8,424</t>
  </si>
  <si>
    <t>8,830</t>
  </si>
  <si>
    <t>Capital Leases</t>
  </si>
  <si>
    <t>Other Non-current Liabilities</t>
  </si>
  <si>
    <t>7,545</t>
  </si>
  <si>
    <t>7,581</t>
  </si>
  <si>
    <t>6,719</t>
  </si>
  <si>
    <t>7,584</t>
  </si>
  <si>
    <t>8,108</t>
  </si>
  <si>
    <t>8,605</t>
  </si>
  <si>
    <t>8,943</t>
  </si>
  <si>
    <t>9,678</t>
  </si>
  <si>
    <t>10,844</t>
  </si>
  <si>
    <t>10,715</t>
  </si>
  <si>
    <t>Total Liabilities</t>
  </si>
  <si>
    <t>17,372</t>
  </si>
  <si>
    <t>18,003</t>
  </si>
  <si>
    <t>18,051</t>
  </si>
  <si>
    <t>18,028</t>
  </si>
  <si>
    <t>17,035</t>
  </si>
  <si>
    <t>16,608</t>
  </si>
  <si>
    <t>17,276</t>
  </si>
  <si>
    <t>20,570</t>
  </si>
  <si>
    <t>23,595</t>
  </si>
  <si>
    <t>25,848</t>
  </si>
  <si>
    <t>Common Stock</t>
  </si>
  <si>
    <t>6,510</t>
  </si>
  <si>
    <t>6,509</t>
  </si>
  <si>
    <t>6,634</t>
  </si>
  <si>
    <t>6,644</t>
  </si>
  <si>
    <t>6,609</t>
  </si>
  <si>
    <t>6,601</t>
  </si>
  <si>
    <t>6,329</t>
  </si>
  <si>
    <t>6,140</t>
  </si>
  <si>
    <t>6,207</t>
  </si>
  <si>
    <t>6,139</t>
  </si>
  <si>
    <t>Additional Paid In Capital</t>
  </si>
  <si>
    <t>Retained Earnings</t>
  </si>
  <si>
    <t>11,853</t>
  </si>
  <si>
    <t>11,723</t>
  </si>
  <si>
    <t>9,174</t>
  </si>
  <si>
    <t>10,183</t>
  </si>
  <si>
    <t>12,796</t>
  </si>
  <si>
    <t>15,495</t>
  </si>
  <si>
    <t>14,447</t>
  </si>
  <si>
    <t>13,410</t>
  </si>
  <si>
    <t>16,343</t>
  </si>
  <si>
    <t>18,065</t>
  </si>
  <si>
    <t>Treasury Stock</t>
  </si>
  <si>
    <t>Other Common Equity Adj</t>
  </si>
  <si>
    <t>Common Equity</t>
  </si>
  <si>
    <t>18,597</t>
  </si>
  <si>
    <t>18,606</t>
  </si>
  <si>
    <t>16,407</t>
  </si>
  <si>
    <t>17,442</t>
  </si>
  <si>
    <t>19,851</t>
  </si>
  <si>
    <t>22,884</t>
  </si>
  <si>
    <t>21,304</t>
  </si>
  <si>
    <t>20,039</t>
  </si>
  <si>
    <t>23,005</t>
  </si>
  <si>
    <t>25,473</t>
  </si>
  <si>
    <t>Total Preferred Equity</t>
  </si>
  <si>
    <t>Minority Interest, Total</t>
  </si>
  <si>
    <t>1,038</t>
  </si>
  <si>
    <t>Other Equity</t>
  </si>
  <si>
    <t>Total Equity</t>
  </si>
  <si>
    <t>18,811</t>
  </si>
  <si>
    <t>18,836</t>
  </si>
  <si>
    <t>16,637</t>
  </si>
  <si>
    <t>17,601</t>
  </si>
  <si>
    <t>19,993</t>
  </si>
  <si>
    <t>23,018</t>
  </si>
  <si>
    <t>22,074</t>
  </si>
  <si>
    <t>20,708</t>
  </si>
  <si>
    <t>23,773</t>
  </si>
  <si>
    <t>26,511</t>
  </si>
  <si>
    <t>Total Liabilities And Equity</t>
  </si>
  <si>
    <t>Cash And Short Term Investments</t>
  </si>
  <si>
    <t>Total Debt</t>
  </si>
  <si>
    <t>7,723</t>
  </si>
  <si>
    <t>8,441</t>
  </si>
  <si>
    <t>9,634</t>
  </si>
  <si>
    <t>8,343</t>
  </si>
  <si>
    <t>6,369</t>
  </si>
  <si>
    <t>5,519</t>
  </si>
  <si>
    <t>5,746</t>
  </si>
  <si>
    <t>7,881</t>
  </si>
  <si>
    <t>9,331</t>
  </si>
  <si>
    <t>10,017</t>
  </si>
  <si>
    <t>Income Statement</t>
  </si>
  <si>
    <t>Revenue</t>
  </si>
  <si>
    <t>9,382</t>
  </si>
  <si>
    <t>8,599</t>
  </si>
  <si>
    <t>8,259</t>
  </si>
  <si>
    <t>9,300</t>
  </si>
  <si>
    <t>11,910</t>
  </si>
  <si>
    <t>12,564</t>
  </si>
  <si>
    <t>11,934</t>
  </si>
  <si>
    <t>8,948</t>
  </si>
  <si>
    <t>12,766</t>
  </si>
  <si>
    <t>17,316</t>
  </si>
  <si>
    <t>Revenue Growth (YoY)</t>
  </si>
  <si>
    <t>-9.3%</t>
  </si>
  <si>
    <t>-8.3%</t>
  </si>
  <si>
    <t>-4.0%</t>
  </si>
  <si>
    <t>12.6%</t>
  </si>
  <si>
    <t>28.1%</t>
  </si>
  <si>
    <t>5.5%</t>
  </si>
  <si>
    <t>-5.0%</t>
  </si>
  <si>
    <t>-25.0%</t>
  </si>
  <si>
    <t>42.7%</t>
  </si>
  <si>
    <t>35.6%</t>
  </si>
  <si>
    <t>Cost of Revenues</t>
  </si>
  <si>
    <t>-6,956</t>
  </si>
  <si>
    <t>-7,064</t>
  </si>
  <si>
    <t>-6,986</t>
  </si>
  <si>
    <t>-6,904</t>
  </si>
  <si>
    <t>-7,328</t>
  </si>
  <si>
    <t>-7,938</t>
  </si>
  <si>
    <t>-8,555</t>
  </si>
  <si>
    <t>-7,574</t>
  </si>
  <si>
    <t>-7,552</t>
  </si>
  <si>
    <t>-8,745</t>
  </si>
  <si>
    <t>Gross Profit</t>
  </si>
  <si>
    <t>2,426</t>
  </si>
  <si>
    <t>1,535</t>
  </si>
  <si>
    <t>1,273</t>
  </si>
  <si>
    <t>2,396</t>
  </si>
  <si>
    <t>4,582</t>
  </si>
  <si>
    <t>4,626</t>
  </si>
  <si>
    <t>3,379</t>
  </si>
  <si>
    <t>1,374</t>
  </si>
  <si>
    <t>5,214</t>
  </si>
  <si>
    <t>8,571</t>
  </si>
  <si>
    <t>Gross Profit Margin</t>
  </si>
  <si>
    <t>25.9%</t>
  </si>
  <si>
    <t>17.9%</t>
  </si>
  <si>
    <t>15.4%</t>
  </si>
  <si>
    <t>25.8%</t>
  </si>
  <si>
    <t>38.5%</t>
  </si>
  <si>
    <t>36.8%</t>
  </si>
  <si>
    <t>28.3%</t>
  </si>
  <si>
    <t>40.8%</t>
  </si>
  <si>
    <t>49.5%</t>
  </si>
  <si>
    <t>R&amp;D Expenses</t>
  </si>
  <si>
    <t>Selling and Marketing Expense</t>
  </si>
  <si>
    <t>General &amp; Admin Expenses</t>
  </si>
  <si>
    <t>Other Inc / (Exp)</t>
  </si>
  <si>
    <t>-4,223</t>
  </si>
  <si>
    <t>-3,586</t>
  </si>
  <si>
    <t>-2,188</t>
  </si>
  <si>
    <t>-1,686</t>
  </si>
  <si>
    <t>Operating Expenses</t>
  </si>
  <si>
    <t>-4,378</t>
  </si>
  <si>
    <t>-3,814</t>
  </si>
  <si>
    <t>-2,417</t>
  </si>
  <si>
    <t>-2,079</t>
  </si>
  <si>
    <t>Operating Income</t>
  </si>
  <si>
    <t>1,860</t>
  </si>
  <si>
    <t>-3,105</t>
  </si>
  <si>
    <t>1,822</t>
  </si>
  <si>
    <t>3,951</t>
  </si>
  <si>
    <t>4,546</t>
  </si>
  <si>
    <t>-1,043</t>
  </si>
  <si>
    <t>4,663</t>
  </si>
  <si>
    <t>6,492</t>
  </si>
  <si>
    <t>Net Interest Expenses</t>
  </si>
  <si>
    <t>EBT, Incl. Unusual Items</t>
  </si>
  <si>
    <t>1,643</t>
  </si>
  <si>
    <t>-3,320</t>
  </si>
  <si>
    <t>1,628</t>
  </si>
  <si>
    <t>3,914</t>
  </si>
  <si>
    <t>4,510</t>
  </si>
  <si>
    <t>-1,136</t>
  </si>
  <si>
    <t>4,688</t>
  </si>
  <si>
    <t>6,565</t>
  </si>
  <si>
    <t>Earnings of Discontinued Ops.</t>
  </si>
  <si>
    <t>Income Tax Expense</t>
  </si>
  <si>
    <t>-1,425</t>
  </si>
  <si>
    <t>-1,365</t>
  </si>
  <si>
    <t>-1,518</t>
  </si>
  <si>
    <t>-2,495</t>
  </si>
  <si>
    <t>Net Income to Company</t>
  </si>
  <si>
    <t>1,010</t>
  </si>
  <si>
    <t>-2,484</t>
  </si>
  <si>
    <t>1,041</t>
  </si>
  <si>
    <t>2,489</t>
  </si>
  <si>
    <t>3,145</t>
  </si>
  <si>
    <t>2,915</t>
  </si>
  <si>
    <t>3,298</t>
  </si>
  <si>
    <t>Minority Interest in Earnings</t>
  </si>
  <si>
    <t>Net Income to Stockholders</t>
  </si>
  <si>
    <t>-2,474</t>
  </si>
  <si>
    <t>1,040</t>
  </si>
  <si>
    <t>2,460</t>
  </si>
  <si>
    <t>3,107</t>
  </si>
  <si>
    <t>2,868</t>
  </si>
  <si>
    <t>3,317</t>
  </si>
  <si>
    <t>Preferred Dividends &amp; Other Adj.</t>
  </si>
  <si>
    <t>Net Income to Common Excl Extra Items</t>
  </si>
  <si>
    <t>3,123</t>
  </si>
  <si>
    <t>4,089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</si>
  <si>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</si>
  <si>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</si>
  <si>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</si>
  <si>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</si>
  <si>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</si>
  <si>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3,214</t>
  </si>
  <si>
    <t>2,401</t>
  </si>
  <si>
    <t>1,977</t>
  </si>
  <si>
    <t>3,336</t>
  </si>
  <si>
    <t>5,596</t>
  </si>
  <si>
    <t>5,422</t>
  </si>
  <si>
    <t>4,066</t>
  </si>
  <si>
    <t>1,962</t>
  </si>
  <si>
    <t>6,106</t>
  </si>
  <si>
    <t>8,531</t>
  </si>
  <si>
    <t>EBIT</t>
  </si>
  <si>
    <t>1,912</t>
  </si>
  <si>
    <t>-1,333</t>
  </si>
  <si>
    <t>1,896</t>
  </si>
  <si>
    <t>4,230</t>
  </si>
  <si>
    <t>3,801</t>
  </si>
  <si>
    <t>4,851</t>
  </si>
  <si>
    <t>6,861</t>
  </si>
  <si>
    <t>Revenue (Reported)</t>
  </si>
  <si>
    <t>Operating Income (Reported)</t>
  </si>
  <si>
    <t>1,048</t>
  </si>
  <si>
    <t>-2,918</t>
  </si>
  <si>
    <t>1,725</t>
  </si>
  <si>
    <t>4,271</t>
  </si>
  <si>
    <t>4,784</t>
  </si>
  <si>
    <t>4,983</t>
  </si>
  <si>
    <t>6,986</t>
  </si>
  <si>
    <t>Operating Income (Adjusted)</t>
  </si>
  <si>
    <t>Cash Flow Statement</t>
  </si>
  <si>
    <t>Depreciation &amp; Amortization (CF)</t>
  </si>
  <si>
    <t>1,302</t>
  </si>
  <si>
    <t>1,426</t>
  </si>
  <si>
    <t>3,310</t>
  </si>
  <si>
    <t>1,440</t>
  </si>
  <si>
    <t>1,366</t>
  </si>
  <si>
    <t>1,621</t>
  </si>
  <si>
    <t>3,413</t>
  </si>
  <si>
    <t>1,885</t>
  </si>
  <si>
    <t>1,418</t>
  </si>
  <si>
    <t>1,812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</si>
  <si>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</si>
  <si>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</si>
  <si>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</si>
  <si>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</si>
  <si>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</si>
  <si>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</si>
  <si>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1,314</t>
  </si>
  <si>
    <t>1,514</t>
  </si>
  <si>
    <t>2,962</t>
  </si>
  <si>
    <t>Cash from Operations</t>
  </si>
  <si>
    <t>2,878</t>
  </si>
  <si>
    <t>2,278</t>
  </si>
  <si>
    <t>3,056</t>
  </si>
  <si>
    <t>5,049</t>
  </si>
  <si>
    <t>4,438</t>
  </si>
  <si>
    <t>3,484</t>
  </si>
  <si>
    <t>1,563</t>
  </si>
  <si>
    <t>4,738</t>
  </si>
  <si>
    <t>7,983</t>
  </si>
  <si>
    <t>Capital Expenditures</t>
  </si>
  <si>
    <t>-2,602</t>
  </si>
  <si>
    <t>-2,213</t>
  </si>
  <si>
    <t>-2,244</t>
  </si>
  <si>
    <t>-1,893</t>
  </si>
  <si>
    <t>-2,362</t>
  </si>
  <si>
    <t>-2,613</t>
  </si>
  <si>
    <t>-3,468</t>
  </si>
  <si>
    <t>-3,628</t>
  </si>
  <si>
    <t>-4,633</t>
  </si>
  <si>
    <t>-5,465</t>
  </si>
  <si>
    <t>Cash Acquisitions</t>
  </si>
  <si>
    <t>Other Investing Activities</t>
  </si>
  <si>
    <t>1,140</t>
  </si>
  <si>
    <t>1,120.5</t>
  </si>
  <si>
    <t>Cash from Investing</t>
  </si>
  <si>
    <t>-2,425</t>
  </si>
  <si>
    <t>-2,223</t>
  </si>
  <si>
    <t>-1,104</t>
  </si>
  <si>
    <t>-1,837</t>
  </si>
  <si>
    <t>-2,482</t>
  </si>
  <si>
    <t>-1,605</t>
  </si>
  <si>
    <t>-3,566</t>
  </si>
  <si>
    <t>-3,672</t>
  </si>
  <si>
    <t>-4,819</t>
  </si>
  <si>
    <t>-5,680</t>
  </si>
  <si>
    <t>Dividends Paid (Ex Special Dividends)</t>
  </si>
  <si>
    <t>Special Dividend Paid</t>
  </si>
  <si>
    <t>Long-Term Debt Issued</t>
  </si>
  <si>
    <t>1,567</t>
  </si>
  <si>
    <t>2,830</t>
  </si>
  <si>
    <t>1,965</t>
  </si>
  <si>
    <t>1,468</t>
  </si>
  <si>
    <t>Long-Term Debt Repaid</t>
  </si>
  <si>
    <t>-2,560</t>
  </si>
  <si>
    <t>-1,929</t>
  </si>
  <si>
    <t>-1,387</t>
  </si>
  <si>
    <t>-1,461</t>
  </si>
  <si>
    <t>Repurchase of Common Stock</t>
  </si>
  <si>
    <t>-1,392</t>
  </si>
  <si>
    <t>Other Financing Activities</t>
  </si>
  <si>
    <t>Cash from Financing</t>
  </si>
  <si>
    <t>-1,128</t>
  </si>
  <si>
    <t>-1,304</t>
  </si>
  <si>
    <t>-1,635</t>
  </si>
  <si>
    <t>-2,973</t>
  </si>
  <si>
    <t>-2,164</t>
  </si>
  <si>
    <t>1,528</t>
  </si>
  <si>
    <t>1,056</t>
  </si>
  <si>
    <t>-1,990</t>
  </si>
  <si>
    <t>Beginning Cash (CF)</t>
  </si>
  <si>
    <t>3,267</t>
  </si>
  <si>
    <t>Foreign Exchange Rate Adjustments</t>
  </si>
  <si>
    <t>Additions / Reductions</t>
  </si>
  <si>
    <t>Ending Cash (CF)</t>
  </si>
  <si>
    <t>Levered Free Cash Flow</t>
  </si>
  <si>
    <t>1,163</t>
  </si>
  <si>
    <t>2,687</t>
  </si>
  <si>
    <t>1,825</t>
  </si>
  <si>
    <t>-2,065</t>
  </si>
  <si>
    <t>2,518</t>
  </si>
  <si>
    <t>Cash Interest Paid</t>
  </si>
  <si>
    <t>Valuation Ratios</t>
  </si>
  <si>
    <t>Price Close (Split Adjusted)</t>
  </si>
  <si>
    <t>Market Cap</t>
  </si>
  <si>
    <t>15,948.711</t>
  </si>
  <si>
    <t>9,173.838</t>
  </si>
  <si>
    <t>3,104.544</t>
  </si>
  <si>
    <t>15,540.125</t>
  </si>
  <si>
    <t>18,968.306</t>
  </si>
  <si>
    <t>16,896.622</t>
  </si>
  <si>
    <t>12,479.939</t>
  </si>
  <si>
    <t>12,302.626</t>
  </si>
  <si>
    <t>19,439.719</t>
  </si>
  <si>
    <t>26,217.649</t>
  </si>
  <si>
    <t>Total Enterprise Value (TEV)</t>
  </si>
  <si>
    <t>21,367.711</t>
  </si>
  <si>
    <t>15,671.838</t>
  </si>
  <si>
    <t>11,535.544</t>
  </si>
  <si>
    <t>23,294.125</t>
  </si>
  <si>
    <t>24,341.306</t>
  </si>
  <si>
    <t>20,775.622</t>
  </si>
  <si>
    <t>17,508.939</t>
  </si>
  <si>
    <t>20,201.626</t>
  </si>
  <si>
    <t>28,882.719</t>
  </si>
  <si>
    <t>34,449.649</t>
  </si>
  <si>
    <t>Enterprise Value (EV)</t>
  </si>
  <si>
    <t>19,232.711</t>
  </si>
  <si>
    <t>14,833.838</t>
  </si>
  <si>
    <t>10,679.544</t>
  </si>
  <si>
    <t>21,447.125</t>
  </si>
  <si>
    <t>22,548.306</t>
  </si>
  <si>
    <t>18,920.622</t>
  </si>
  <si>
    <t>15,419.939</t>
  </si>
  <si>
    <t>19,087.626</t>
  </si>
  <si>
    <t>27,818.719</t>
  </si>
  <si>
    <t>40,742.714</t>
  </si>
  <si>
    <t>EV/EBITDA</t>
  </si>
  <si>
    <t>5.4x</t>
  </si>
  <si>
    <t>5.8x</t>
  </si>
  <si>
    <t>5.0x</t>
  </si>
  <si>
    <t>11.0x</t>
  </si>
  <si>
    <t>3.8x</t>
  </si>
  <si>
    <t>3.4x</t>
  </si>
  <si>
    <t>3.2x</t>
  </si>
  <si>
    <t>9.0x</t>
  </si>
  <si>
    <t>6.6x</t>
  </si>
  <si>
    <t>4.8x</t>
  </si>
  <si>
    <t>EV / EBIT</t>
  </si>
  <si>
    <t>8.3x</t>
  </si>
  <si>
    <t>13.0x</t>
  </si>
  <si>
    <t>15.1x</t>
  </si>
  <si>
    <t>-16.3x</t>
  </si>
  <si>
    <t>5.2x</t>
  </si>
  <si>
    <t>4.4x</t>
  </si>
  <si>
    <t>-21.8x</t>
  </si>
  <si>
    <t>11.8x</t>
  </si>
  <si>
    <t>5.9x</t>
  </si>
  <si>
    <t>EV / LTM EBITDA - CAPEX</t>
  </si>
  <si>
    <t>20.2x</t>
  </si>
  <si>
    <t>78.9x</t>
  </si>
  <si>
    <t>314.1x</t>
  </si>
  <si>
    <t>-173.0x</t>
  </si>
  <si>
    <t>6.2x</t>
  </si>
  <si>
    <t>10.1x</t>
  </si>
  <si>
    <t>-12.8x</t>
  </si>
  <si>
    <t>-93.7x</t>
  </si>
  <si>
    <t>13.3x</t>
  </si>
  <si>
    <t>EV / Free Cash Flow</t>
  </si>
  <si>
    <t>38.7x</t>
  </si>
  <si>
    <t>192.8x</t>
  </si>
  <si>
    <t>-48.6x</t>
  </si>
  <si>
    <t>36.0x</t>
  </si>
  <si>
    <t>12.3x</t>
  </si>
  <si>
    <t>9.8x</t>
  </si>
  <si>
    <t>23.7x</t>
  </si>
  <si>
    <t>-30.3x</t>
  </si>
  <si>
    <t>-18.8x</t>
  </si>
  <si>
    <t>40.7x</t>
  </si>
  <si>
    <t>EV / Invested Capital</t>
  </si>
  <si>
    <t>0.8x</t>
  </si>
  <si>
    <t>0.6x</t>
  </si>
  <si>
    <t>0.4x</t>
  </si>
  <si>
    <t>0.9x</t>
  </si>
  <si>
    <t>1.0x</t>
  </si>
  <si>
    <t>0.7x</t>
  </si>
  <si>
    <t>1.2x</t>
  </si>
  <si>
    <t>EV / Revenue</t>
  </si>
  <si>
    <t>2.0x</t>
  </si>
  <si>
    <t>1.7x</t>
  </si>
  <si>
    <t>1.3x</t>
  </si>
  <si>
    <t>2.7x</t>
  </si>
  <si>
    <t>1.8x</t>
  </si>
  <si>
    <t>1.5x</t>
  </si>
  <si>
    <t>2.1x</t>
  </si>
  <si>
    <t>2.4x</t>
  </si>
  <si>
    <t>P/E Ratio</t>
  </si>
  <si>
    <t>17.2x</t>
  </si>
  <si>
    <t>19.7x</t>
  </si>
  <si>
    <t>-1.6x</t>
  </si>
  <si>
    <t>-134.0x</t>
  </si>
  <si>
    <t>7.8x</t>
  </si>
  <si>
    <t>4.9x</t>
  </si>
  <si>
    <t>7.5x</t>
  </si>
  <si>
    <t>-5.5x</t>
  </si>
  <si>
    <t>21.2x</t>
  </si>
  <si>
    <t>8.2x</t>
  </si>
  <si>
    <t>Price/Book</t>
  </si>
  <si>
    <t>0.5x</t>
  </si>
  <si>
    <t>0.2x</t>
  </si>
  <si>
    <t>Price / Operating Cash Flow</t>
  </si>
  <si>
    <t>5.3x</t>
  </si>
  <si>
    <t>4.0x</t>
  </si>
  <si>
    <t>6.9x</t>
  </si>
  <si>
    <t>3.7x</t>
  </si>
  <si>
    <t>3.1x</t>
  </si>
  <si>
    <t>7.0x</t>
  </si>
  <si>
    <t>6.0x</t>
  </si>
  <si>
    <t>4.2x</t>
  </si>
  <si>
    <t>Price / LTM Sales</t>
  </si>
  <si>
    <t>1.6x</t>
  </si>
  <si>
    <t>1.1x</t>
  </si>
  <si>
    <t>1.4x</t>
  </si>
  <si>
    <t>1.9x</t>
  </si>
  <si>
    <t>Altman Z-Score</t>
  </si>
  <si>
    <t>Piotroski Score</t>
  </si>
  <si>
    <t>Dividend Per Share</t>
  </si>
  <si>
    <t>Dividend Yield</t>
  </si>
  <si>
    <t>1.8%</t>
  </si>
  <si>
    <t>5.4%</t>
  </si>
  <si>
    <t>1.3%</t>
  </si>
  <si>
    <t>0.3%</t>
  </si>
  <si>
    <t>5.8%</t>
  </si>
  <si>
    <t>2.1%</t>
  </si>
  <si>
    <t>0.9%</t>
  </si>
  <si>
    <t>0.8%</t>
  </si>
  <si>
    <t>0.5%</t>
  </si>
  <si>
    <t>1.0%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</si>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</sst>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14AA4A7B-42B9-2312-F5DE-11020814652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>
        <v>952</v>
      </c>
      <c r="I12" s="3" t="s">
        <v>30</v>
      </c>
      <c r="J12" s="3" t="s">
        <v>31</v>
      </c>
      <c r="K12" s="3">
        <v>450</v>
      </c>
      <c r="L12" s="3" t="s">
        <v>32</v>
      </c>
      <c r="M12" s="3" t="s">
        <v>33</v>
      </c>
    </row>
    <row r="13" spans="3:13" ht="12.75" x14ac:dyDescent="0.2">
      <c r="C13" s="3" t="s">
        <v>34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s="3" t="s">
        <v>35</v>
      </c>
      <c r="M13" s="3" t="s">
        <v>35</v>
      </c>
    </row>
    <row r="14" spans="3:13" ht="12.75" x14ac:dyDescent="0.2">
      <c r="C14" s="3" t="s">
        <v>36</v>
      </c>
      <c r="D14" s="3" t="s">
        <v>37</v>
      </c>
      <c r="E14" s="3" t="s">
        <v>38</v>
      </c>
      <c r="F14" s="3" t="s">
        <v>39</v>
      </c>
      <c r="G14" s="3" t="s">
        <v>40</v>
      </c>
      <c r="H14" s="3" t="s">
        <v>41</v>
      </c>
      <c r="I14" s="3" t="s">
        <v>42</v>
      </c>
      <c r="J14" s="3" t="s">
        <v>43</v>
      </c>
      <c r="K14" s="3" t="s">
        <v>44</v>
      </c>
      <c r="L14" s="3" t="s">
        <v>45</v>
      </c>
      <c r="M14" s="3" t="s">
        <v>46</v>
      </c>
    </row>
    <row r="15" spans="3:13" ht="12.75" x14ac:dyDescent="0.2">
      <c r="C15" s="3" t="s">
        <v>47</v>
      </c>
      <c r="D15" s="3" t="s">
        <v>48</v>
      </c>
      <c r="E15" s="3" t="s">
        <v>49</v>
      </c>
      <c r="F15" s="3" t="s">
        <v>50</v>
      </c>
      <c r="G15" s="3" t="s">
        <v>51</v>
      </c>
      <c r="H15" s="3" t="s">
        <v>52</v>
      </c>
      <c r="I15" s="3" t="s">
        <v>53</v>
      </c>
      <c r="J15" s="3" t="s">
        <v>45</v>
      </c>
      <c r="K15" s="3" t="s">
        <v>54</v>
      </c>
      <c r="L15" s="3" t="s">
        <v>55</v>
      </c>
      <c r="M15" s="3" t="s">
        <v>56</v>
      </c>
    </row>
    <row r="16" spans="3:13" ht="12.75" x14ac:dyDescent="0.2">
      <c r="C16" s="3" t="s">
        <v>57</v>
      </c>
      <c r="D16" s="3" t="s">
        <v>35</v>
      </c>
      <c r="E16" s="3" t="s">
        <v>35</v>
      </c>
      <c r="F16" s="3" t="s">
        <v>35</v>
      </c>
      <c r="G16" s="3" t="s">
        <v>35</v>
      </c>
      <c r="H16" s="3">
        <v>310</v>
      </c>
      <c r="I16" s="3">
        <v>260</v>
      </c>
      <c r="J16" s="3">
        <v>328</v>
      </c>
      <c r="K16" s="3">
        <v>345</v>
      </c>
      <c r="L16" s="3">
        <v>294</v>
      </c>
      <c r="M16" s="3">
        <v>523</v>
      </c>
    </row>
    <row r="17" spans="3:13" ht="12.75" x14ac:dyDescent="0.2">
      <c r="C17" s="3" t="s">
        <v>58</v>
      </c>
      <c r="D17" s="3">
        <v>71</v>
      </c>
      <c r="E17" s="3">
        <v>100</v>
      </c>
      <c r="F17" s="3">
        <v>183</v>
      </c>
      <c r="G17" s="3">
        <v>97</v>
      </c>
      <c r="H17" s="3">
        <v>398</v>
      </c>
      <c r="I17" s="3">
        <v>78</v>
      </c>
      <c r="J17" s="3">
        <v>98</v>
      </c>
      <c r="K17" s="3">
        <v>21</v>
      </c>
      <c r="L17" s="3">
        <v>11</v>
      </c>
      <c r="M17" s="3" t="s">
        <v>59</v>
      </c>
    </row>
    <row r="18" spans="3:13" ht="12.75" x14ac:dyDescent="0.2">
      <c r="C18" s="3" t="s">
        <v>60</v>
      </c>
      <c r="D18" s="3" t="s">
        <v>61</v>
      </c>
      <c r="E18" s="3" t="s">
        <v>62</v>
      </c>
      <c r="F18" s="3" t="s">
        <v>63</v>
      </c>
      <c r="G18" s="3" t="s">
        <v>64</v>
      </c>
      <c r="H18" s="3" t="s">
        <v>65</v>
      </c>
      <c r="I18" s="3" t="s">
        <v>66</v>
      </c>
      <c r="J18" s="3" t="s">
        <v>67</v>
      </c>
      <c r="K18" s="3" t="s">
        <v>68</v>
      </c>
      <c r="L18" s="3" t="s">
        <v>69</v>
      </c>
      <c r="M18" s="3" t="s">
        <v>70</v>
      </c>
    </row>
    <row r="19" spans="3:13" ht="12.75" x14ac:dyDescent="0.2"/>
    <row r="20" spans="3:13" ht="12.75" x14ac:dyDescent="0.2">
      <c r="C20" s="3" t="s">
        <v>71</v>
      </c>
      <c r="D20" s="3" t="s">
        <v>72</v>
      </c>
      <c r="E20" s="3" t="s">
        <v>73</v>
      </c>
      <c r="F20" s="3" t="s">
        <v>74</v>
      </c>
      <c r="G20" s="3" t="s">
        <v>75</v>
      </c>
      <c r="H20" s="3" t="s">
        <v>76</v>
      </c>
      <c r="I20" s="3" t="s">
        <v>77</v>
      </c>
      <c r="J20" s="3" t="s">
        <v>78</v>
      </c>
      <c r="K20" s="3" t="s">
        <v>79</v>
      </c>
      <c r="L20" s="3" t="s">
        <v>80</v>
      </c>
      <c r="M20" s="3" t="s">
        <v>81</v>
      </c>
    </row>
    <row r="21" spans="3:13" ht="12.75" x14ac:dyDescent="0.2">
      <c r="C21" s="3" t="s">
        <v>82</v>
      </c>
      <c r="D21" s="3" t="s">
        <v>35</v>
      </c>
      <c r="E21" s="3" t="s">
        <v>35</v>
      </c>
      <c r="F21" s="3" t="s">
        <v>35</v>
      </c>
      <c r="G21" s="3" t="s">
        <v>35</v>
      </c>
      <c r="H21" s="3" t="s">
        <v>35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</row>
    <row r="22" spans="3:13" ht="12.75" x14ac:dyDescent="0.2">
      <c r="C22" s="3" t="s">
        <v>83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3" t="s">
        <v>35</v>
      </c>
      <c r="M22" s="3" t="s">
        <v>35</v>
      </c>
    </row>
    <row r="23" spans="3:13" ht="12.75" x14ac:dyDescent="0.2">
      <c r="C23" s="3" t="s">
        <v>84</v>
      </c>
      <c r="D23" s="3">
        <v>284</v>
      </c>
      <c r="E23" s="3">
        <v>302</v>
      </c>
      <c r="F23" s="3" t="s">
        <v>85</v>
      </c>
      <c r="G23" s="3" t="s">
        <v>86</v>
      </c>
      <c r="H23" s="3" t="s">
        <v>87</v>
      </c>
      <c r="I23" s="3" t="s">
        <v>88</v>
      </c>
      <c r="J23" s="3" t="s">
        <v>89</v>
      </c>
      <c r="K23" s="3" t="s">
        <v>90</v>
      </c>
      <c r="L23" s="3" t="s">
        <v>88</v>
      </c>
      <c r="M23" s="3" t="s">
        <v>91</v>
      </c>
    </row>
    <row r="24" spans="3:13" ht="12.75" x14ac:dyDescent="0.2">
      <c r="C24" s="3" t="s">
        <v>92</v>
      </c>
      <c r="D24" s="3" t="s">
        <v>93</v>
      </c>
      <c r="E24" s="3" t="s">
        <v>94</v>
      </c>
      <c r="F24" s="3" t="s">
        <v>95</v>
      </c>
      <c r="G24" s="3" t="s">
        <v>96</v>
      </c>
      <c r="H24" s="3" t="s">
        <v>97</v>
      </c>
      <c r="I24" s="3" t="s">
        <v>98</v>
      </c>
      <c r="J24" s="3" t="s">
        <v>99</v>
      </c>
      <c r="K24" s="3" t="s">
        <v>100</v>
      </c>
      <c r="L24" s="3" t="s">
        <v>101</v>
      </c>
      <c r="M24" s="3" t="s">
        <v>102</v>
      </c>
    </row>
    <row r="25" spans="3:13" ht="12.75" x14ac:dyDescent="0.2">
      <c r="C25" s="3" t="s">
        <v>103</v>
      </c>
      <c r="D25" s="3">
        <v>85</v>
      </c>
      <c r="E25" s="3">
        <v>81</v>
      </c>
      <c r="F25" s="3">
        <v>79</v>
      </c>
      <c r="G25" s="3">
        <v>74</v>
      </c>
      <c r="H25" s="3">
        <v>76</v>
      </c>
      <c r="I25" s="3">
        <v>80</v>
      </c>
      <c r="J25" s="3">
        <v>162</v>
      </c>
      <c r="K25" s="3">
        <v>309</v>
      </c>
      <c r="L25" s="3">
        <v>395</v>
      </c>
      <c r="M25" s="3">
        <v>400</v>
      </c>
    </row>
    <row r="26" spans="3:13" ht="12.75" x14ac:dyDescent="0.2">
      <c r="C26" s="3" t="s">
        <v>104</v>
      </c>
      <c r="D26" s="3">
        <v>565</v>
      </c>
      <c r="E26" s="3">
        <v>904</v>
      </c>
      <c r="F26" s="3">
        <v>671</v>
      </c>
      <c r="G26" s="3">
        <v>831</v>
      </c>
      <c r="H26" s="3">
        <v>865</v>
      </c>
      <c r="I26" s="3">
        <v>820</v>
      </c>
      <c r="J26" s="3">
        <v>975</v>
      </c>
      <c r="K26" s="3" t="s">
        <v>105</v>
      </c>
      <c r="L26" s="3" t="s">
        <v>106</v>
      </c>
      <c r="M26" s="3">
        <v>950</v>
      </c>
    </row>
    <row r="27" spans="3:13" ht="12.75" x14ac:dyDescent="0.2">
      <c r="C27" s="3" t="s">
        <v>107</v>
      </c>
      <c r="D27" s="3" t="s">
        <v>108</v>
      </c>
      <c r="E27" s="3" t="s">
        <v>109</v>
      </c>
      <c r="F27" s="3" t="s">
        <v>110</v>
      </c>
      <c r="G27" s="3" t="s">
        <v>111</v>
      </c>
      <c r="H27" s="3" t="s">
        <v>112</v>
      </c>
      <c r="I27" s="3" t="s">
        <v>113</v>
      </c>
      <c r="J27" s="3" t="s">
        <v>114</v>
      </c>
      <c r="K27" s="3" t="s">
        <v>115</v>
      </c>
      <c r="L27" s="3" t="s">
        <v>116</v>
      </c>
      <c r="M27" s="3" t="s">
        <v>117</v>
      </c>
    </row>
    <row r="28" spans="3:13" ht="12.75" x14ac:dyDescent="0.2"/>
    <row r="29" spans="3:13" ht="12.75" x14ac:dyDescent="0.2">
      <c r="C29" s="3" t="s">
        <v>118</v>
      </c>
      <c r="D29" s="3">
        <v>890</v>
      </c>
      <c r="E29" s="3">
        <v>737</v>
      </c>
      <c r="F29" s="3">
        <v>810</v>
      </c>
      <c r="G29" s="3">
        <v>986</v>
      </c>
      <c r="H29" s="3" t="s">
        <v>119</v>
      </c>
      <c r="I29" s="3" t="s">
        <v>120</v>
      </c>
      <c r="J29" s="3" t="s">
        <v>121</v>
      </c>
      <c r="K29" s="3" t="s">
        <v>122</v>
      </c>
      <c r="L29" s="3" t="s">
        <v>123</v>
      </c>
      <c r="M29" s="3" t="s">
        <v>124</v>
      </c>
    </row>
    <row r="30" spans="3:13" ht="12.75" x14ac:dyDescent="0.2">
      <c r="C30" s="3" t="s">
        <v>125</v>
      </c>
      <c r="D30" s="3">
        <v>435</v>
      </c>
      <c r="E30" s="3">
        <v>483</v>
      </c>
      <c r="F30" s="3">
        <v>514</v>
      </c>
      <c r="G30" s="3">
        <v>646</v>
      </c>
      <c r="H30" s="3">
        <v>836</v>
      </c>
      <c r="I30" s="3">
        <v>674</v>
      </c>
      <c r="J30" s="3">
        <v>568</v>
      </c>
      <c r="K30" s="3">
        <v>599</v>
      </c>
      <c r="L30" s="3">
        <v>718</v>
      </c>
      <c r="M30" s="3">
        <v>776</v>
      </c>
    </row>
    <row r="31" spans="3:13" ht="12.75" x14ac:dyDescent="0.2">
      <c r="C31" s="3" t="s">
        <v>126</v>
      </c>
      <c r="D31" s="3" t="s">
        <v>35</v>
      </c>
      <c r="E31" s="3" t="s">
        <v>35</v>
      </c>
      <c r="F31" s="3" t="s">
        <v>35</v>
      </c>
      <c r="G31" s="3" t="s">
        <v>35</v>
      </c>
      <c r="H31" s="3" t="s">
        <v>35</v>
      </c>
      <c r="I31" s="3" t="s">
        <v>35</v>
      </c>
      <c r="J31" s="3" t="s">
        <v>35</v>
      </c>
      <c r="K31" s="3" t="s">
        <v>35</v>
      </c>
      <c r="L31" s="3" t="s">
        <v>35</v>
      </c>
      <c r="M31" s="3" t="s">
        <v>35</v>
      </c>
    </row>
    <row r="32" spans="3:13" ht="12.75" x14ac:dyDescent="0.2">
      <c r="C32" s="3" t="s">
        <v>127</v>
      </c>
      <c r="D32" s="3">
        <v>59</v>
      </c>
      <c r="E32" s="3">
        <v>428</v>
      </c>
      <c r="F32" s="3">
        <v>28</v>
      </c>
      <c r="G32" s="3">
        <v>66</v>
      </c>
      <c r="H32" s="3">
        <v>28</v>
      </c>
      <c r="I32" s="3" t="s">
        <v>35</v>
      </c>
      <c r="J32" s="3">
        <v>29</v>
      </c>
      <c r="K32" s="3">
        <v>115</v>
      </c>
      <c r="L32" s="3">
        <v>213</v>
      </c>
      <c r="M32" s="3">
        <v>616</v>
      </c>
    </row>
    <row r="33" spans="3:13" ht="12.75" x14ac:dyDescent="0.2">
      <c r="C33" s="3" t="s">
        <v>128</v>
      </c>
      <c r="D33" s="3" t="s">
        <v>35</v>
      </c>
      <c r="E33" s="3" t="s">
        <v>35</v>
      </c>
      <c r="F33" s="3" t="s">
        <v>35</v>
      </c>
      <c r="G33" s="3">
        <v>33</v>
      </c>
      <c r="H33" s="3">
        <v>27</v>
      </c>
      <c r="I33" s="3">
        <v>32</v>
      </c>
      <c r="J33" s="3">
        <v>160</v>
      </c>
      <c r="K33" s="3">
        <v>119</v>
      </c>
      <c r="L33" s="3">
        <v>127</v>
      </c>
      <c r="M33" s="3">
        <v>132</v>
      </c>
    </row>
    <row r="34" spans="3:13" ht="12.75" x14ac:dyDescent="0.2">
      <c r="C34" s="3" t="s">
        <v>129</v>
      </c>
      <c r="D34" s="3">
        <v>779</v>
      </c>
      <c r="E34" s="3">
        <v>761</v>
      </c>
      <c r="F34" s="3">
        <v>374</v>
      </c>
      <c r="G34" s="3">
        <v>469</v>
      </c>
      <c r="H34" s="3">
        <v>611</v>
      </c>
      <c r="I34" s="3">
        <v>625</v>
      </c>
      <c r="J34" s="3">
        <v>712</v>
      </c>
      <c r="K34" s="3">
        <v>984</v>
      </c>
      <c r="L34" s="3" t="s">
        <v>130</v>
      </c>
      <c r="M34" s="3" t="s">
        <v>131</v>
      </c>
    </row>
    <row r="35" spans="3:13" ht="12.75" x14ac:dyDescent="0.2">
      <c r="C35" s="3" t="s">
        <v>132</v>
      </c>
      <c r="D35" s="3" t="s">
        <v>133</v>
      </c>
      <c r="E35" s="3" t="s">
        <v>134</v>
      </c>
      <c r="F35" s="3" t="s">
        <v>135</v>
      </c>
      <c r="G35" s="3" t="s">
        <v>136</v>
      </c>
      <c r="H35" s="3" t="s">
        <v>137</v>
      </c>
      <c r="I35" s="3" t="s">
        <v>138</v>
      </c>
      <c r="J35" s="3" t="s">
        <v>139</v>
      </c>
      <c r="K35" s="3" t="s">
        <v>140</v>
      </c>
      <c r="L35" s="3" t="s">
        <v>141</v>
      </c>
      <c r="M35" s="3" t="s">
        <v>142</v>
      </c>
    </row>
    <row r="36" spans="3:13" ht="12.75" x14ac:dyDescent="0.2"/>
    <row r="37" spans="3:13" ht="12.75" x14ac:dyDescent="0.2">
      <c r="C37" s="3" t="s">
        <v>143</v>
      </c>
      <c r="D37" s="3" t="s">
        <v>144</v>
      </c>
      <c r="E37" s="3" t="s">
        <v>145</v>
      </c>
      <c r="F37" s="3" t="s">
        <v>146</v>
      </c>
      <c r="G37" s="3" t="s">
        <v>147</v>
      </c>
      <c r="H37" s="3" t="s">
        <v>148</v>
      </c>
      <c r="I37" s="3" t="s">
        <v>149</v>
      </c>
      <c r="J37" s="3" t="s">
        <v>150</v>
      </c>
      <c r="K37" s="3" t="s">
        <v>151</v>
      </c>
      <c r="L37" s="3" t="s">
        <v>152</v>
      </c>
      <c r="M37" s="3" t="s">
        <v>153</v>
      </c>
    </row>
    <row r="38" spans="3:13" ht="12.75" x14ac:dyDescent="0.2">
      <c r="C38" s="3" t="s">
        <v>154</v>
      </c>
      <c r="D38" s="3" t="s">
        <v>35</v>
      </c>
      <c r="E38" s="3" t="s">
        <v>35</v>
      </c>
      <c r="F38" s="3" t="s">
        <v>35</v>
      </c>
      <c r="G38" s="3">
        <v>82</v>
      </c>
      <c r="H38" s="3">
        <v>286</v>
      </c>
      <c r="I38" s="3">
        <v>306</v>
      </c>
      <c r="J38" s="3">
        <v>512</v>
      </c>
      <c r="K38" s="3">
        <v>573</v>
      </c>
      <c r="L38" s="3">
        <v>567</v>
      </c>
      <c r="M38" s="3">
        <v>439</v>
      </c>
    </row>
    <row r="39" spans="3:13" ht="12.75" x14ac:dyDescent="0.2">
      <c r="C39" s="3" t="s">
        <v>155</v>
      </c>
      <c r="D39" s="3" t="s">
        <v>156</v>
      </c>
      <c r="E39" s="3" t="s">
        <v>157</v>
      </c>
      <c r="F39" s="3" t="s">
        <v>158</v>
      </c>
      <c r="G39" s="3" t="s">
        <v>159</v>
      </c>
      <c r="H39" s="3" t="s">
        <v>160</v>
      </c>
      <c r="I39" s="3" t="s">
        <v>161</v>
      </c>
      <c r="J39" s="3" t="s">
        <v>162</v>
      </c>
      <c r="K39" s="3" t="s">
        <v>163</v>
      </c>
      <c r="L39" s="3" t="s">
        <v>164</v>
      </c>
      <c r="M39" s="3" t="s">
        <v>165</v>
      </c>
    </row>
    <row r="40" spans="3:13" ht="12.75" x14ac:dyDescent="0.2">
      <c r="C40" s="3" t="s">
        <v>166</v>
      </c>
      <c r="D40" s="3" t="s">
        <v>167</v>
      </c>
      <c r="E40" s="3" t="s">
        <v>168</v>
      </c>
      <c r="F40" s="3" t="s">
        <v>169</v>
      </c>
      <c r="G40" s="3" t="s">
        <v>170</v>
      </c>
      <c r="H40" s="3" t="s">
        <v>171</v>
      </c>
      <c r="I40" s="3" t="s">
        <v>172</v>
      </c>
      <c r="J40" s="3" t="s">
        <v>173</v>
      </c>
      <c r="K40" s="3" t="s">
        <v>174</v>
      </c>
      <c r="L40" s="3" t="s">
        <v>175</v>
      </c>
      <c r="M40" s="3" t="s">
        <v>176</v>
      </c>
    </row>
    <row r="41" spans="3:13" ht="12.75" x14ac:dyDescent="0.2"/>
    <row r="42" spans="3:13" ht="12.75" x14ac:dyDescent="0.2">
      <c r="C42" s="3" t="s">
        <v>177</v>
      </c>
      <c r="D42" s="3" t="s">
        <v>178</v>
      </c>
      <c r="E42" s="3" t="s">
        <v>179</v>
      </c>
      <c r="F42" s="3" t="s">
        <v>180</v>
      </c>
      <c r="G42" s="3" t="s">
        <v>181</v>
      </c>
      <c r="H42" s="3" t="s">
        <v>182</v>
      </c>
      <c r="I42" s="3" t="s">
        <v>183</v>
      </c>
      <c r="J42" s="3" t="s">
        <v>184</v>
      </c>
      <c r="K42" s="3" t="s">
        <v>185</v>
      </c>
      <c r="L42" s="3" t="s">
        <v>186</v>
      </c>
      <c r="M42" s="3" t="s">
        <v>187</v>
      </c>
    </row>
    <row r="43" spans="3:13" ht="12.75" x14ac:dyDescent="0.2">
      <c r="C43" s="3" t="s">
        <v>188</v>
      </c>
      <c r="D43" s="3">
        <v>130</v>
      </c>
      <c r="E43" s="3">
        <v>149</v>
      </c>
      <c r="F43" s="3">
        <v>173</v>
      </c>
      <c r="G43" s="3">
        <v>193</v>
      </c>
      <c r="H43" s="3">
        <v>202</v>
      </c>
      <c r="I43" s="3">
        <v>204</v>
      </c>
      <c r="J43" s="3">
        <v>219</v>
      </c>
      <c r="K43" s="3">
        <v>242</v>
      </c>
      <c r="L43" s="3">
        <v>253</v>
      </c>
      <c r="M43" s="3">
        <v>207</v>
      </c>
    </row>
    <row r="44" spans="3:13" ht="12.75" x14ac:dyDescent="0.2">
      <c r="C44" s="3" t="s">
        <v>189</v>
      </c>
      <c r="D44" s="3" t="s">
        <v>190</v>
      </c>
      <c r="E44" s="3" t="s">
        <v>191</v>
      </c>
      <c r="F44" s="3" t="s">
        <v>192</v>
      </c>
      <c r="G44" s="3" t="s">
        <v>193</v>
      </c>
      <c r="H44" s="3" t="s">
        <v>194</v>
      </c>
      <c r="I44" s="3" t="s">
        <v>195</v>
      </c>
      <c r="J44" s="3" t="s">
        <v>196</v>
      </c>
      <c r="K44" s="3" t="s">
        <v>197</v>
      </c>
      <c r="L44" s="3" t="s">
        <v>198</v>
      </c>
      <c r="M44" s="3" t="s">
        <v>199</v>
      </c>
    </row>
    <row r="45" spans="3:13" ht="12.75" x14ac:dyDescent="0.2">
      <c r="C45" s="3" t="s">
        <v>200</v>
      </c>
      <c r="D45" s="3" t="s">
        <v>35</v>
      </c>
      <c r="E45" s="3" t="s">
        <v>35</v>
      </c>
      <c r="F45" s="3" t="s">
        <v>35</v>
      </c>
      <c r="G45" s="3" t="s">
        <v>35</v>
      </c>
      <c r="H45" s="3" t="s">
        <v>35</v>
      </c>
      <c r="I45" s="3" t="s">
        <v>35</v>
      </c>
      <c r="J45" s="3" t="s">
        <v>35</v>
      </c>
      <c r="K45" s="3" t="s">
        <v>35</v>
      </c>
      <c r="L45" s="3" t="s">
        <v>35</v>
      </c>
      <c r="M45" s="3" t="s">
        <v>35</v>
      </c>
    </row>
    <row r="46" spans="3:13" ht="12.75" x14ac:dyDescent="0.2">
      <c r="C46" s="3" t="s">
        <v>201</v>
      </c>
      <c r="D46" s="3">
        <v>104</v>
      </c>
      <c r="E46" s="3">
        <v>225</v>
      </c>
      <c r="F46" s="3">
        <v>426</v>
      </c>
      <c r="G46" s="3">
        <v>422</v>
      </c>
      <c r="H46" s="3">
        <v>244</v>
      </c>
      <c r="I46" s="3">
        <v>584</v>
      </c>
      <c r="J46" s="3">
        <v>309</v>
      </c>
      <c r="K46" s="3">
        <v>247</v>
      </c>
      <c r="L46" s="3">
        <v>202</v>
      </c>
      <c r="M46" s="3" t="s">
        <v>43</v>
      </c>
    </row>
    <row r="47" spans="3:13" ht="12.75" x14ac:dyDescent="0.2">
      <c r="C47" s="3" t="s">
        <v>202</v>
      </c>
      <c r="D47" s="3" t="s">
        <v>203</v>
      </c>
      <c r="E47" s="3" t="s">
        <v>204</v>
      </c>
      <c r="F47" s="3" t="s">
        <v>205</v>
      </c>
      <c r="G47" s="3" t="s">
        <v>206</v>
      </c>
      <c r="H47" s="3" t="s">
        <v>207</v>
      </c>
      <c r="I47" s="3" t="s">
        <v>208</v>
      </c>
      <c r="J47" s="3" t="s">
        <v>209</v>
      </c>
      <c r="K47" s="3" t="s">
        <v>210</v>
      </c>
      <c r="L47" s="3" t="s">
        <v>211</v>
      </c>
      <c r="M47" s="3" t="s">
        <v>212</v>
      </c>
    </row>
    <row r="48" spans="3:13" ht="12.75" x14ac:dyDescent="0.2">
      <c r="C48" s="3" t="s">
        <v>213</v>
      </c>
      <c r="D48" s="3" t="s">
        <v>35</v>
      </c>
      <c r="E48" s="3" t="s">
        <v>35</v>
      </c>
      <c r="F48" s="3" t="s">
        <v>35</v>
      </c>
      <c r="G48" s="3" t="s">
        <v>35</v>
      </c>
      <c r="H48" s="3" t="s">
        <v>35</v>
      </c>
      <c r="I48" s="3" t="s">
        <v>35</v>
      </c>
      <c r="J48" s="3" t="s">
        <v>35</v>
      </c>
      <c r="K48" s="3" t="s">
        <v>35</v>
      </c>
      <c r="L48" s="3" t="s">
        <v>35</v>
      </c>
      <c r="M48" s="3" t="s">
        <v>35</v>
      </c>
    </row>
    <row r="49" spans="3:13" ht="12.75" x14ac:dyDescent="0.2">
      <c r="C49" s="3" t="s">
        <v>214</v>
      </c>
      <c r="D49" s="3">
        <v>214</v>
      </c>
      <c r="E49" s="3">
        <v>230</v>
      </c>
      <c r="F49" s="3">
        <v>230</v>
      </c>
      <c r="G49" s="3">
        <v>159</v>
      </c>
      <c r="H49" s="3">
        <v>142</v>
      </c>
      <c r="I49" s="3">
        <v>134</v>
      </c>
      <c r="J49" s="3">
        <v>770</v>
      </c>
      <c r="K49" s="3">
        <v>669</v>
      </c>
      <c r="L49" s="3">
        <v>768</v>
      </c>
      <c r="M49" s="3" t="s">
        <v>215</v>
      </c>
    </row>
    <row r="50" spans="3:13" ht="12.75" x14ac:dyDescent="0.2">
      <c r="C50" s="3" t="s">
        <v>216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217</v>
      </c>
      <c r="D51" s="3" t="s">
        <v>218</v>
      </c>
      <c r="E51" s="3" t="s">
        <v>219</v>
      </c>
      <c r="F51" s="3" t="s">
        <v>220</v>
      </c>
      <c r="G51" s="3" t="s">
        <v>221</v>
      </c>
      <c r="H51" s="3" t="s">
        <v>222</v>
      </c>
      <c r="I51" s="3" t="s">
        <v>223</v>
      </c>
      <c r="J51" s="3" t="s">
        <v>224</v>
      </c>
      <c r="K51" s="3" t="s">
        <v>225</v>
      </c>
      <c r="L51" s="3" t="s">
        <v>226</v>
      </c>
      <c r="M51" s="3" t="s">
        <v>227</v>
      </c>
    </row>
    <row r="52" spans="3:13" ht="12.75" x14ac:dyDescent="0.2"/>
    <row r="53" spans="3:13" ht="12.75" x14ac:dyDescent="0.2">
      <c r="C53" s="3" t="s">
        <v>228</v>
      </c>
      <c r="D53" s="3" t="s">
        <v>108</v>
      </c>
      <c r="E53" s="3" t="s">
        <v>109</v>
      </c>
      <c r="F53" s="3" t="s">
        <v>110</v>
      </c>
      <c r="G53" s="3" t="s">
        <v>111</v>
      </c>
      <c r="H53" s="3" t="s">
        <v>112</v>
      </c>
      <c r="I53" s="3" t="s">
        <v>113</v>
      </c>
      <c r="J53" s="3" t="s">
        <v>114</v>
      </c>
      <c r="K53" s="3" t="s">
        <v>115</v>
      </c>
      <c r="L53" s="3" t="s">
        <v>116</v>
      </c>
      <c r="M53" s="3" t="s">
        <v>117</v>
      </c>
    </row>
    <row r="54" spans="3:13" ht="12.75" x14ac:dyDescent="0.2"/>
    <row r="55" spans="3:13" ht="12.75" x14ac:dyDescent="0.2">
      <c r="C55" s="3" t="s">
        <v>229</v>
      </c>
      <c r="D55" s="3" t="s">
        <v>26</v>
      </c>
      <c r="E55" s="3" t="s">
        <v>27</v>
      </c>
      <c r="F55" s="3" t="s">
        <v>28</v>
      </c>
      <c r="G55" s="3" t="s">
        <v>29</v>
      </c>
      <c r="H55" s="3">
        <v>952</v>
      </c>
      <c r="I55" s="3" t="s">
        <v>30</v>
      </c>
      <c r="J55" s="3" t="s">
        <v>31</v>
      </c>
      <c r="K55" s="3">
        <v>450</v>
      </c>
      <c r="L55" s="3" t="s">
        <v>32</v>
      </c>
      <c r="M55" s="3" t="s">
        <v>33</v>
      </c>
    </row>
    <row r="56" spans="3:13" ht="12.75" x14ac:dyDescent="0.2">
      <c r="C56" s="3" t="s">
        <v>230</v>
      </c>
      <c r="D56" s="3" t="s">
        <v>231</v>
      </c>
      <c r="E56" s="3" t="s">
        <v>232</v>
      </c>
      <c r="F56" s="3" t="s">
        <v>233</v>
      </c>
      <c r="G56" s="3" t="s">
        <v>234</v>
      </c>
      <c r="H56" s="3" t="s">
        <v>235</v>
      </c>
      <c r="I56" s="3" t="s">
        <v>236</v>
      </c>
      <c r="J56" s="3" t="s">
        <v>237</v>
      </c>
      <c r="K56" s="3" t="s">
        <v>238</v>
      </c>
      <c r="L56" s="3" t="s">
        <v>239</v>
      </c>
      <c r="M56" s="3" t="s">
        <v>240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E262-B48B-4E83-8A8A-F7C25C5B03FA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241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242</v>
      </c>
      <c r="D12" s="3" t="s">
        <v>243</v>
      </c>
      <c r="E12" s="3" t="s">
        <v>244</v>
      </c>
      <c r="F12" s="3" t="s">
        <v>245</v>
      </c>
      <c r="G12" s="3" t="s">
        <v>246</v>
      </c>
      <c r="H12" s="3" t="s">
        <v>247</v>
      </c>
      <c r="I12" s="3" t="s">
        <v>248</v>
      </c>
      <c r="J12" s="3" t="s">
        <v>249</v>
      </c>
      <c r="K12" s="3" t="s">
        <v>250</v>
      </c>
      <c r="L12" s="3" t="s">
        <v>251</v>
      </c>
      <c r="M12" s="3" t="s">
        <v>252</v>
      </c>
    </row>
    <row r="13" spans="3:13" x14ac:dyDescent="0.2">
      <c r="C13" s="3" t="s">
        <v>253</v>
      </c>
      <c r="D13" s="3" t="s">
        <v>254</v>
      </c>
      <c r="E13" s="3" t="s">
        <v>255</v>
      </c>
      <c r="F13" s="3" t="s">
        <v>256</v>
      </c>
      <c r="G13" s="3" t="s">
        <v>257</v>
      </c>
      <c r="H13" s="3" t="s">
        <v>258</v>
      </c>
      <c r="I13" s="3" t="s">
        <v>259</v>
      </c>
      <c r="J13" s="3" t="s">
        <v>260</v>
      </c>
      <c r="K13" s="3" t="s">
        <v>261</v>
      </c>
      <c r="L13" s="3" t="s">
        <v>262</v>
      </c>
      <c r="M13" s="3" t="s">
        <v>263</v>
      </c>
    </row>
    <row r="15" spans="3:13" x14ac:dyDescent="0.2">
      <c r="C15" s="3" t="s">
        <v>264</v>
      </c>
      <c r="D15" s="3" t="s">
        <v>265</v>
      </c>
      <c r="E15" s="3" t="s">
        <v>266</v>
      </c>
      <c r="F15" s="3" t="s">
        <v>267</v>
      </c>
      <c r="G15" s="3" t="s">
        <v>268</v>
      </c>
      <c r="H15" s="3" t="s">
        <v>269</v>
      </c>
      <c r="I15" s="3" t="s">
        <v>270</v>
      </c>
      <c r="J15" s="3" t="s">
        <v>271</v>
      </c>
      <c r="K15" s="3" t="s">
        <v>272</v>
      </c>
      <c r="L15" s="3" t="s">
        <v>273</v>
      </c>
      <c r="M15" s="3" t="s">
        <v>274</v>
      </c>
    </row>
    <row r="16" spans="3:13" x14ac:dyDescent="0.2">
      <c r="C16" s="3" t="s">
        <v>275</v>
      </c>
      <c r="D16" s="3" t="s">
        <v>276</v>
      </c>
      <c r="E16" s="3" t="s">
        <v>277</v>
      </c>
      <c r="F16" s="3" t="s">
        <v>278</v>
      </c>
      <c r="G16" s="3" t="s">
        <v>279</v>
      </c>
      <c r="H16" s="3" t="s">
        <v>280</v>
      </c>
      <c r="I16" s="3" t="s">
        <v>281</v>
      </c>
      <c r="J16" s="3" t="s">
        <v>282</v>
      </c>
      <c r="K16" s="3" t="s">
        <v>283</v>
      </c>
      <c r="L16" s="3" t="s">
        <v>284</v>
      </c>
      <c r="M16" s="3" t="s">
        <v>285</v>
      </c>
    </row>
    <row r="17" spans="3:13" x14ac:dyDescent="0.2">
      <c r="C17" s="3" t="s">
        <v>286</v>
      </c>
      <c r="D17" s="3" t="s">
        <v>287</v>
      </c>
      <c r="E17" s="3" t="s">
        <v>288</v>
      </c>
      <c r="F17" s="3" t="s">
        <v>289</v>
      </c>
      <c r="G17" s="3" t="s">
        <v>290</v>
      </c>
      <c r="H17" s="3" t="s">
        <v>291</v>
      </c>
      <c r="I17" s="3" t="s">
        <v>292</v>
      </c>
      <c r="J17" s="3" t="s">
        <v>293</v>
      </c>
      <c r="K17" s="3" t="s">
        <v>289</v>
      </c>
      <c r="L17" s="3" t="s">
        <v>294</v>
      </c>
      <c r="M17" s="3" t="s">
        <v>295</v>
      </c>
    </row>
    <row r="19" spans="3:13" x14ac:dyDescent="0.2">
      <c r="C19" s="3" t="s">
        <v>296</v>
      </c>
      <c r="D19" s="3">
        <v>-18</v>
      </c>
      <c r="E19" s="3">
        <v>-29</v>
      </c>
      <c r="F19" s="3">
        <v>-47</v>
      </c>
      <c r="G19" s="3">
        <v>-30</v>
      </c>
      <c r="H19" s="3">
        <v>-55</v>
      </c>
      <c r="I19" s="3">
        <v>-35</v>
      </c>
      <c r="J19" s="3">
        <v>-67</v>
      </c>
      <c r="K19" s="3">
        <v>-97</v>
      </c>
      <c r="L19" s="3">
        <v>-129</v>
      </c>
      <c r="M19" s="3">
        <v>-157</v>
      </c>
    </row>
    <row r="20" spans="3:13" x14ac:dyDescent="0.2">
      <c r="C20" s="3" t="s">
        <v>297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298</v>
      </c>
      <c r="D21" s="3">
        <v>-129</v>
      </c>
      <c r="E21" s="3">
        <v>-119</v>
      </c>
      <c r="F21" s="3">
        <v>-108</v>
      </c>
      <c r="G21" s="3">
        <v>-99</v>
      </c>
      <c r="H21" s="3">
        <v>-116</v>
      </c>
      <c r="I21" s="3">
        <v>-142</v>
      </c>
      <c r="J21" s="3">
        <v>-161</v>
      </c>
      <c r="K21" s="3">
        <v>-132</v>
      </c>
      <c r="L21" s="3">
        <v>-172</v>
      </c>
      <c r="M21" s="3">
        <v>-236</v>
      </c>
    </row>
    <row r="22" spans="3:13" x14ac:dyDescent="0.2">
      <c r="C22" s="3" t="s">
        <v>299</v>
      </c>
      <c r="D22" s="3">
        <v>-419</v>
      </c>
      <c r="E22" s="3">
        <v>-459</v>
      </c>
      <c r="F22" s="3" t="s">
        <v>300</v>
      </c>
      <c r="G22" s="3">
        <v>-445</v>
      </c>
      <c r="H22" s="3">
        <v>-460</v>
      </c>
      <c r="I22" s="3">
        <v>97</v>
      </c>
      <c r="J22" s="3" t="s">
        <v>301</v>
      </c>
      <c r="K22" s="3" t="s">
        <v>302</v>
      </c>
      <c r="L22" s="3">
        <v>-250</v>
      </c>
      <c r="M22" s="3" t="s">
        <v>303</v>
      </c>
    </row>
    <row r="23" spans="3:13" x14ac:dyDescent="0.2">
      <c r="C23" s="3" t="s">
        <v>304</v>
      </c>
      <c r="D23" s="3">
        <v>-566</v>
      </c>
      <c r="E23" s="3">
        <v>-607</v>
      </c>
      <c r="F23" s="3" t="s">
        <v>305</v>
      </c>
      <c r="G23" s="3">
        <v>-574</v>
      </c>
      <c r="H23" s="3">
        <v>-631</v>
      </c>
      <c r="I23" s="3">
        <v>-80</v>
      </c>
      <c r="J23" s="3" t="s">
        <v>306</v>
      </c>
      <c r="K23" s="3" t="s">
        <v>307</v>
      </c>
      <c r="L23" s="3">
        <v>-551</v>
      </c>
      <c r="M23" s="3" t="s">
        <v>308</v>
      </c>
    </row>
    <row r="24" spans="3:13" x14ac:dyDescent="0.2">
      <c r="C24" s="3" t="s">
        <v>309</v>
      </c>
      <c r="D24" s="3" t="s">
        <v>310</v>
      </c>
      <c r="E24" s="3">
        <v>928</v>
      </c>
      <c r="F24" s="3" t="s">
        <v>311</v>
      </c>
      <c r="G24" s="3" t="s">
        <v>312</v>
      </c>
      <c r="H24" s="3" t="s">
        <v>313</v>
      </c>
      <c r="I24" s="3" t="s">
        <v>314</v>
      </c>
      <c r="J24" s="3">
        <v>-435</v>
      </c>
      <c r="K24" s="3" t="s">
        <v>315</v>
      </c>
      <c r="L24" s="3" t="s">
        <v>316</v>
      </c>
      <c r="M24" s="3" t="s">
        <v>317</v>
      </c>
    </row>
    <row r="26" spans="3:13" x14ac:dyDescent="0.2">
      <c r="C26" s="3" t="s">
        <v>318</v>
      </c>
      <c r="D26" s="3">
        <v>-217</v>
      </c>
      <c r="E26" s="3">
        <v>-204</v>
      </c>
      <c r="F26" s="3">
        <v>-215</v>
      </c>
      <c r="G26" s="3">
        <v>-194</v>
      </c>
      <c r="H26" s="3">
        <v>-37</v>
      </c>
      <c r="I26" s="3">
        <v>-36</v>
      </c>
      <c r="J26" s="3">
        <v>-33</v>
      </c>
      <c r="K26" s="3">
        <v>-93</v>
      </c>
      <c r="L26" s="3">
        <v>25</v>
      </c>
      <c r="M26" s="3">
        <v>73</v>
      </c>
    </row>
    <row r="27" spans="3:13" x14ac:dyDescent="0.2">
      <c r="C27" s="3" t="s">
        <v>319</v>
      </c>
      <c r="D27" s="3" t="s">
        <v>320</v>
      </c>
      <c r="E27" s="3">
        <v>724</v>
      </c>
      <c r="F27" s="3" t="s">
        <v>321</v>
      </c>
      <c r="G27" s="3" t="s">
        <v>322</v>
      </c>
      <c r="H27" s="3" t="s">
        <v>323</v>
      </c>
      <c r="I27" s="3" t="s">
        <v>324</v>
      </c>
      <c r="J27" s="3">
        <v>-468</v>
      </c>
      <c r="K27" s="3" t="s">
        <v>325</v>
      </c>
      <c r="L27" s="3" t="s">
        <v>326</v>
      </c>
      <c r="M27" s="3" t="s">
        <v>327</v>
      </c>
    </row>
    <row r="28" spans="3:13" x14ac:dyDescent="0.2">
      <c r="C28" s="3" t="s">
        <v>328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>
        <v>-255</v>
      </c>
      <c r="M28" s="3">
        <v>-772</v>
      </c>
    </row>
    <row r="29" spans="3:13" x14ac:dyDescent="0.2">
      <c r="C29" s="3" t="s">
        <v>329</v>
      </c>
      <c r="D29" s="3">
        <v>-633</v>
      </c>
      <c r="E29" s="3">
        <v>-342</v>
      </c>
      <c r="F29" s="3">
        <v>836</v>
      </c>
      <c r="G29" s="3">
        <v>-587</v>
      </c>
      <c r="H29" s="3" t="s">
        <v>330</v>
      </c>
      <c r="I29" s="3" t="s">
        <v>331</v>
      </c>
      <c r="J29" s="3">
        <v>-120</v>
      </c>
      <c r="K29" s="3">
        <v>192</v>
      </c>
      <c r="L29" s="3" t="s">
        <v>332</v>
      </c>
      <c r="M29" s="3" t="s">
        <v>333</v>
      </c>
    </row>
    <row r="30" spans="3:13" x14ac:dyDescent="0.2">
      <c r="C30" s="3" t="s">
        <v>334</v>
      </c>
      <c r="D30" s="3" t="s">
        <v>335</v>
      </c>
      <c r="E30" s="3">
        <v>382</v>
      </c>
      <c r="F30" s="3" t="s">
        <v>336</v>
      </c>
      <c r="G30" s="3" t="s">
        <v>337</v>
      </c>
      <c r="H30" s="3" t="s">
        <v>338</v>
      </c>
      <c r="I30" s="3" t="s">
        <v>339</v>
      </c>
      <c r="J30" s="3">
        <v>-588</v>
      </c>
      <c r="K30" s="3">
        <v>-944</v>
      </c>
      <c r="L30" s="3" t="s">
        <v>340</v>
      </c>
      <c r="M30" s="3" t="s">
        <v>341</v>
      </c>
    </row>
    <row r="32" spans="3:13" x14ac:dyDescent="0.2">
      <c r="C32" s="3" t="s">
        <v>342</v>
      </c>
      <c r="D32" s="3">
        <v>-49</v>
      </c>
      <c r="E32" s="3">
        <v>-20</v>
      </c>
      <c r="F32" s="3">
        <v>10</v>
      </c>
      <c r="G32" s="3">
        <v>-1</v>
      </c>
      <c r="H32" s="3">
        <v>-29</v>
      </c>
      <c r="I32" s="3">
        <v>-38</v>
      </c>
      <c r="J32" s="3">
        <v>-17</v>
      </c>
      <c r="K32" s="3">
        <v>80</v>
      </c>
      <c r="L32" s="3">
        <v>-47</v>
      </c>
      <c r="M32" s="3">
        <v>19</v>
      </c>
    </row>
    <row r="33" spans="3:13" x14ac:dyDescent="0.2">
      <c r="C33" s="3" t="s">
        <v>343</v>
      </c>
      <c r="D33" s="3">
        <v>961</v>
      </c>
      <c r="E33" s="3">
        <v>362</v>
      </c>
      <c r="F33" s="3" t="s">
        <v>344</v>
      </c>
      <c r="G33" s="3" t="s">
        <v>345</v>
      </c>
      <c r="H33" s="3" t="s">
        <v>346</v>
      </c>
      <c r="I33" s="3" t="s">
        <v>347</v>
      </c>
      <c r="J33" s="3">
        <v>-605</v>
      </c>
      <c r="K33" s="3">
        <v>-864</v>
      </c>
      <c r="L33" s="3" t="s">
        <v>348</v>
      </c>
      <c r="M33" s="3" t="s">
        <v>349</v>
      </c>
    </row>
    <row r="35" spans="3:13" x14ac:dyDescent="0.2">
      <c r="C35" s="3" t="s">
        <v>350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255</v>
      </c>
      <c r="M35" s="3">
        <v>772</v>
      </c>
    </row>
    <row r="36" spans="3:13" x14ac:dyDescent="0.2">
      <c r="C36" s="3" t="s">
        <v>351</v>
      </c>
      <c r="D36" s="3">
        <v>961</v>
      </c>
      <c r="E36" s="3">
        <v>362</v>
      </c>
      <c r="F36" s="3" t="s">
        <v>344</v>
      </c>
      <c r="G36" s="3" t="s">
        <v>345</v>
      </c>
      <c r="H36" s="3" t="s">
        <v>346</v>
      </c>
      <c r="I36" s="3" t="s">
        <v>347</v>
      </c>
      <c r="J36" s="3">
        <v>-605</v>
      </c>
      <c r="K36" s="3">
        <v>-864</v>
      </c>
      <c r="L36" s="3" t="s">
        <v>352</v>
      </c>
      <c r="M36" s="3" t="s">
        <v>353</v>
      </c>
    </row>
    <row r="38" spans="3:13" x14ac:dyDescent="0.2">
      <c r="C38" s="3" t="s">
        <v>354</v>
      </c>
      <c r="D38" s="3">
        <v>1.66</v>
      </c>
      <c r="E38" s="3">
        <v>0.63</v>
      </c>
      <c r="F38" s="3">
        <v>-4.29</v>
      </c>
      <c r="G38" s="3">
        <v>1.8</v>
      </c>
      <c r="H38" s="3">
        <v>4.26</v>
      </c>
      <c r="I38" s="3">
        <v>5.41</v>
      </c>
      <c r="J38" s="3">
        <v>-1.08</v>
      </c>
      <c r="K38" s="3">
        <v>-1.62</v>
      </c>
      <c r="L38" s="3">
        <v>5.87</v>
      </c>
      <c r="M38" s="3">
        <v>7.76</v>
      </c>
    </row>
    <row r="39" spans="3:13" x14ac:dyDescent="0.2">
      <c r="C39" s="3" t="s">
        <v>355</v>
      </c>
      <c r="D39" s="3">
        <v>1.66</v>
      </c>
      <c r="E39" s="3">
        <v>0.63</v>
      </c>
      <c r="F39" s="3">
        <v>-4.29</v>
      </c>
      <c r="G39" s="3">
        <v>1.78</v>
      </c>
      <c r="H39" s="3">
        <v>4.1900000000000004</v>
      </c>
      <c r="I39" s="3">
        <v>5.34</v>
      </c>
      <c r="J39" s="3">
        <v>-1.08</v>
      </c>
      <c r="K39" s="3">
        <v>-1.62</v>
      </c>
      <c r="L39" s="3">
        <v>5.78</v>
      </c>
      <c r="M39" s="3">
        <v>7.63</v>
      </c>
    </row>
    <row r="40" spans="3:13" x14ac:dyDescent="0.2">
      <c r="C40" s="3" t="s">
        <v>356</v>
      </c>
      <c r="D40" s="3">
        <v>578.29899999999998</v>
      </c>
      <c r="E40" s="3">
        <v>576.19200000000001</v>
      </c>
      <c r="F40" s="3">
        <v>576.22400000000005</v>
      </c>
      <c r="G40" s="3">
        <v>576.39099999999996</v>
      </c>
      <c r="H40" s="3">
        <v>577.48199999999997</v>
      </c>
      <c r="I40" s="3">
        <v>573.90499999999997</v>
      </c>
      <c r="J40" s="3">
        <v>559.76499999999999</v>
      </c>
      <c r="K40" s="3">
        <v>534.37800000000004</v>
      </c>
      <c r="L40" s="3">
        <v>532.34</v>
      </c>
      <c r="M40" s="3">
        <v>526.71799999999996</v>
      </c>
    </row>
    <row r="41" spans="3:13" x14ac:dyDescent="0.2">
      <c r="C41" s="3" t="s">
        <v>357</v>
      </c>
      <c r="D41" s="3">
        <v>579.46500000000003</v>
      </c>
      <c r="E41" s="3">
        <v>577.18799999999999</v>
      </c>
      <c r="F41" s="3">
        <v>576.22400000000005</v>
      </c>
      <c r="G41" s="3">
        <v>582.88699999999994</v>
      </c>
      <c r="H41" s="3">
        <v>586.39200000000005</v>
      </c>
      <c r="I41" s="3">
        <v>582.13800000000003</v>
      </c>
      <c r="J41" s="3">
        <v>559.76499999999999</v>
      </c>
      <c r="K41" s="3">
        <v>534.37800000000004</v>
      </c>
      <c r="L41" s="3">
        <v>540.27099999999996</v>
      </c>
      <c r="M41" s="3">
        <v>535.85400000000004</v>
      </c>
    </row>
    <row r="43" spans="3:13" x14ac:dyDescent="0.2">
      <c r="C43" s="3" t="s">
        <v>358</v>
      </c>
      <c r="D43" s="3" t="s">
        <v>359</v>
      </c>
      <c r="E43" s="3" t="s">
        <v>360</v>
      </c>
      <c r="F43" s="3" t="s">
        <v>361</v>
      </c>
      <c r="G43" s="3" t="s">
        <v>362</v>
      </c>
      <c r="H43" s="3" t="s">
        <v>363</v>
      </c>
      <c r="I43" s="3" t="s">
        <v>364</v>
      </c>
      <c r="J43" s="3" t="s">
        <v>365</v>
      </c>
      <c r="K43" s="3" t="s">
        <v>366</v>
      </c>
      <c r="L43" s="3" t="s">
        <v>367</v>
      </c>
      <c r="M43" s="3" t="s">
        <v>368</v>
      </c>
    </row>
    <row r="44" spans="3:13" x14ac:dyDescent="0.2">
      <c r="C44" s="3" t="s">
        <v>369</v>
      </c>
      <c r="D44" s="3" t="s">
        <v>370</v>
      </c>
      <c r="E44" s="3">
        <v>975</v>
      </c>
      <c r="F44" s="3" t="s">
        <v>371</v>
      </c>
      <c r="G44" s="3" t="s">
        <v>372</v>
      </c>
      <c r="H44" s="3" t="s">
        <v>373</v>
      </c>
      <c r="I44" s="3" t="s">
        <v>374</v>
      </c>
      <c r="J44" s="3">
        <v>798</v>
      </c>
      <c r="K44" s="3">
        <v>243</v>
      </c>
      <c r="L44" s="3" t="s">
        <v>375</v>
      </c>
      <c r="M44" s="3" t="s">
        <v>376</v>
      </c>
    </row>
    <row r="46" spans="3:13" x14ac:dyDescent="0.2">
      <c r="C46" s="3" t="s">
        <v>377</v>
      </c>
      <c r="D46" s="3" t="s">
        <v>243</v>
      </c>
      <c r="E46" s="3" t="s">
        <v>244</v>
      </c>
      <c r="F46" s="3" t="s">
        <v>245</v>
      </c>
      <c r="G46" s="3" t="s">
        <v>246</v>
      </c>
      <c r="H46" s="3" t="s">
        <v>247</v>
      </c>
      <c r="I46" s="3" t="s">
        <v>248</v>
      </c>
      <c r="J46" s="3" t="s">
        <v>249</v>
      </c>
      <c r="K46" s="3" t="s">
        <v>250</v>
      </c>
      <c r="L46" s="3" t="s">
        <v>251</v>
      </c>
      <c r="M46" s="3" t="s">
        <v>252</v>
      </c>
    </row>
    <row r="47" spans="3:13" x14ac:dyDescent="0.2">
      <c r="C47" s="3" t="s">
        <v>378</v>
      </c>
      <c r="D47" s="3" t="s">
        <v>361</v>
      </c>
      <c r="E47" s="3" t="s">
        <v>379</v>
      </c>
      <c r="F47" s="3" t="s">
        <v>380</v>
      </c>
      <c r="G47" s="3" t="s">
        <v>381</v>
      </c>
      <c r="H47" s="3" t="s">
        <v>382</v>
      </c>
      <c r="I47" s="3" t="s">
        <v>383</v>
      </c>
      <c r="J47" s="3">
        <v>-150</v>
      </c>
      <c r="K47" s="3">
        <v>-910</v>
      </c>
      <c r="L47" s="3" t="s">
        <v>384</v>
      </c>
      <c r="M47" s="3" t="s">
        <v>385</v>
      </c>
    </row>
    <row r="48" spans="3:13" x14ac:dyDescent="0.2">
      <c r="C48" s="3" t="s">
        <v>386</v>
      </c>
      <c r="D48" s="3" t="s">
        <v>370</v>
      </c>
      <c r="E48" s="3">
        <v>975</v>
      </c>
      <c r="F48" s="3" t="s">
        <v>371</v>
      </c>
      <c r="G48" s="3" t="s">
        <v>372</v>
      </c>
      <c r="H48" s="3" t="s">
        <v>373</v>
      </c>
      <c r="I48" s="3" t="s">
        <v>374</v>
      </c>
      <c r="J48" s="3">
        <v>798</v>
      </c>
      <c r="K48" s="3">
        <v>243</v>
      </c>
      <c r="L48" s="3" t="s">
        <v>375</v>
      </c>
      <c r="M48" s="3" t="s">
        <v>376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163A-FF38-4EE7-A5CA-278211C9549D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387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343</v>
      </c>
      <c r="D12" s="3">
        <v>961</v>
      </c>
      <c r="E12" s="3">
        <v>362</v>
      </c>
      <c r="F12" s="3" t="s">
        <v>344</v>
      </c>
      <c r="G12" s="3" t="s">
        <v>345</v>
      </c>
      <c r="H12" s="3" t="s">
        <v>346</v>
      </c>
      <c r="I12" s="3" t="s">
        <v>347</v>
      </c>
      <c r="J12" s="3">
        <v>-605</v>
      </c>
      <c r="K12" s="3">
        <v>-864</v>
      </c>
      <c r="L12" s="3" t="s">
        <v>348</v>
      </c>
      <c r="M12" s="3" t="s">
        <v>349</v>
      </c>
    </row>
    <row r="13" spans="3:13" x14ac:dyDescent="0.2">
      <c r="C13" s="3" t="s">
        <v>388</v>
      </c>
      <c r="D13" s="3" t="s">
        <v>389</v>
      </c>
      <c r="E13" s="3" t="s">
        <v>390</v>
      </c>
      <c r="F13" s="3" t="s">
        <v>391</v>
      </c>
      <c r="G13" s="3" t="s">
        <v>392</v>
      </c>
      <c r="H13" s="3" t="s">
        <v>393</v>
      </c>
      <c r="I13" s="3" t="s">
        <v>394</v>
      </c>
      <c r="J13" s="3" t="s">
        <v>395</v>
      </c>
      <c r="K13" s="3" t="s">
        <v>396</v>
      </c>
      <c r="L13" s="3" t="s">
        <v>397</v>
      </c>
      <c r="M13" s="3" t="s">
        <v>398</v>
      </c>
    </row>
    <row r="14" spans="3:13" x14ac:dyDescent="0.2">
      <c r="C14" s="3" t="s">
        <v>399</v>
      </c>
      <c r="D14" s="3">
        <v>6</v>
      </c>
      <c r="E14" s="3">
        <v>7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400</v>
      </c>
      <c r="D15" s="3">
        <v>22</v>
      </c>
      <c r="E15" s="3">
        <v>12</v>
      </c>
      <c r="F15" s="3">
        <v>13</v>
      </c>
      <c r="G15" s="3">
        <v>171</v>
      </c>
      <c r="H15" s="3">
        <v>125</v>
      </c>
      <c r="I15" s="3">
        <v>59</v>
      </c>
      <c r="J15" s="3">
        <v>4</v>
      </c>
      <c r="K15" s="3">
        <v>47</v>
      </c>
      <c r="L15" s="3">
        <v>125</v>
      </c>
      <c r="M15" s="3">
        <v>236</v>
      </c>
    </row>
    <row r="16" spans="3:13" x14ac:dyDescent="0.2">
      <c r="C16" s="3" t="s">
        <v>401</v>
      </c>
      <c r="D16" s="3">
        <v>199</v>
      </c>
      <c r="E16" s="3">
        <v>229</v>
      </c>
      <c r="F16" s="3">
        <v>18</v>
      </c>
      <c r="G16" s="3">
        <v>-480</v>
      </c>
      <c r="H16" s="3">
        <v>-44</v>
      </c>
      <c r="I16" s="3">
        <v>282</v>
      </c>
      <c r="J16" s="3">
        <v>97</v>
      </c>
      <c r="K16" s="3">
        <v>-294</v>
      </c>
      <c r="L16" s="3">
        <v>-670</v>
      </c>
      <c r="M16" s="3">
        <v>478</v>
      </c>
    </row>
    <row r="17" spans="3:13" x14ac:dyDescent="0.2">
      <c r="C17" s="3" t="s">
        <v>402</v>
      </c>
      <c r="D17" s="3">
        <v>93</v>
      </c>
      <c r="E17" s="3">
        <v>133</v>
      </c>
      <c r="F17" s="3">
        <v>242</v>
      </c>
      <c r="G17" s="3">
        <v>-86</v>
      </c>
      <c r="H17" s="3">
        <v>-27</v>
      </c>
      <c r="I17" s="3">
        <v>-338</v>
      </c>
      <c r="J17" s="3">
        <v>16</v>
      </c>
      <c r="K17" s="3">
        <v>100</v>
      </c>
      <c r="L17" s="3">
        <v>-412</v>
      </c>
      <c r="M17" s="3">
        <v>-421</v>
      </c>
    </row>
    <row r="18" spans="3:13" x14ac:dyDescent="0.2">
      <c r="C18" s="3" t="s">
        <v>403</v>
      </c>
      <c r="D18" s="3" t="s">
        <v>3</v>
      </c>
      <c r="E18" s="3" t="s">
        <v>3</v>
      </c>
      <c r="F18" s="3" t="s">
        <v>3</v>
      </c>
      <c r="G18" s="3" t="s">
        <v>3</v>
      </c>
      <c r="H18" s="3">
        <v>-145</v>
      </c>
      <c r="I18" s="3">
        <v>-26</v>
      </c>
      <c r="J18" s="3">
        <v>-69</v>
      </c>
      <c r="K18" s="3">
        <v>-102</v>
      </c>
      <c r="L18" s="3">
        <v>-105</v>
      </c>
      <c r="M18" s="3">
        <v>-401</v>
      </c>
    </row>
    <row r="19" spans="3:13" x14ac:dyDescent="0.2">
      <c r="C19" s="3" t="s">
        <v>404</v>
      </c>
      <c r="D19" s="3">
        <v>295</v>
      </c>
      <c r="E19" s="3">
        <v>109</v>
      </c>
      <c r="F19" s="3">
        <v>853</v>
      </c>
      <c r="G19" s="3">
        <v>971</v>
      </c>
      <c r="H19" s="3" t="s">
        <v>405</v>
      </c>
      <c r="I19" s="3">
        <v>-267</v>
      </c>
      <c r="J19" s="3">
        <v>628</v>
      </c>
      <c r="K19" s="3">
        <v>791</v>
      </c>
      <c r="L19" s="3" t="s">
        <v>406</v>
      </c>
      <c r="M19" s="3" t="s">
        <v>407</v>
      </c>
    </row>
    <row r="20" spans="3:13" x14ac:dyDescent="0.2">
      <c r="C20" s="3" t="s">
        <v>408</v>
      </c>
      <c r="D20" s="3" t="s">
        <v>409</v>
      </c>
      <c r="E20" s="3" t="s">
        <v>410</v>
      </c>
      <c r="F20" s="3" t="s">
        <v>366</v>
      </c>
      <c r="G20" s="3" t="s">
        <v>411</v>
      </c>
      <c r="H20" s="3" t="s">
        <v>412</v>
      </c>
      <c r="I20" s="3" t="s">
        <v>413</v>
      </c>
      <c r="J20" s="3" t="s">
        <v>414</v>
      </c>
      <c r="K20" s="3" t="s">
        <v>415</v>
      </c>
      <c r="L20" s="3" t="s">
        <v>416</v>
      </c>
      <c r="M20" s="3" t="s">
        <v>417</v>
      </c>
    </row>
    <row r="22" spans="3:13" x14ac:dyDescent="0.2">
      <c r="C22" s="3" t="s">
        <v>418</v>
      </c>
      <c r="D22" s="3" t="s">
        <v>419</v>
      </c>
      <c r="E22" s="3" t="s">
        <v>420</v>
      </c>
      <c r="F22" s="3" t="s">
        <v>421</v>
      </c>
      <c r="G22" s="3" t="s">
        <v>422</v>
      </c>
      <c r="H22" s="3" t="s">
        <v>423</v>
      </c>
      <c r="I22" s="3" t="s">
        <v>424</v>
      </c>
      <c r="J22" s="3" t="s">
        <v>425</v>
      </c>
      <c r="K22" s="3" t="s">
        <v>426</v>
      </c>
      <c r="L22" s="3" t="s">
        <v>427</v>
      </c>
      <c r="M22" s="3" t="s">
        <v>428</v>
      </c>
    </row>
    <row r="23" spans="3:13" x14ac:dyDescent="0.2">
      <c r="C23" s="3" t="s">
        <v>429</v>
      </c>
      <c r="D23" s="3" t="s">
        <v>3</v>
      </c>
      <c r="E23" s="3" t="s">
        <v>3</v>
      </c>
      <c r="F23" s="3" t="s">
        <v>3</v>
      </c>
      <c r="G23" s="3">
        <v>-33</v>
      </c>
      <c r="H23" s="3">
        <v>-13</v>
      </c>
      <c r="I23" s="3">
        <v>-112.5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430</v>
      </c>
      <c r="D24" s="3">
        <v>177</v>
      </c>
      <c r="E24" s="3">
        <v>-10</v>
      </c>
      <c r="F24" s="3" t="s">
        <v>431</v>
      </c>
      <c r="G24" s="3">
        <v>89</v>
      </c>
      <c r="H24" s="3">
        <v>-107</v>
      </c>
      <c r="I24" s="3" t="s">
        <v>432</v>
      </c>
      <c r="J24" s="3">
        <v>-98</v>
      </c>
      <c r="K24" s="3">
        <v>-44</v>
      </c>
      <c r="L24" s="3">
        <v>-186</v>
      </c>
      <c r="M24" s="3">
        <v>-215</v>
      </c>
    </row>
    <row r="25" spans="3:13" x14ac:dyDescent="0.2">
      <c r="C25" s="3" t="s">
        <v>433</v>
      </c>
      <c r="D25" s="3" t="s">
        <v>434</v>
      </c>
      <c r="E25" s="3" t="s">
        <v>435</v>
      </c>
      <c r="F25" s="3" t="s">
        <v>436</v>
      </c>
      <c r="G25" s="3" t="s">
        <v>437</v>
      </c>
      <c r="H25" s="3" t="s">
        <v>438</v>
      </c>
      <c r="I25" s="3" t="s">
        <v>439</v>
      </c>
      <c r="J25" s="3" t="s">
        <v>440</v>
      </c>
      <c r="K25" s="3" t="s">
        <v>441</v>
      </c>
      <c r="L25" s="3" t="s">
        <v>442</v>
      </c>
      <c r="M25" s="3" t="s">
        <v>443</v>
      </c>
    </row>
    <row r="27" spans="3:13" x14ac:dyDescent="0.2">
      <c r="C27" s="3" t="s">
        <v>444</v>
      </c>
      <c r="D27" s="3">
        <v>-521</v>
      </c>
      <c r="E27" s="3">
        <v>-518</v>
      </c>
      <c r="F27" s="3">
        <v>-374</v>
      </c>
      <c r="G27" s="3">
        <v>-58</v>
      </c>
      <c r="H27" s="3">
        <v>-114.67</v>
      </c>
      <c r="I27" s="3">
        <v>-115</v>
      </c>
      <c r="J27" s="3">
        <v>-111</v>
      </c>
      <c r="K27" s="3">
        <v>-106</v>
      </c>
      <c r="L27" s="3">
        <v>-106</v>
      </c>
      <c r="M27" s="3">
        <v>-532</v>
      </c>
    </row>
    <row r="28" spans="3:13" x14ac:dyDescent="0.2">
      <c r="C28" s="3" t="s">
        <v>445</v>
      </c>
      <c r="D28" s="3" t="s">
        <v>3</v>
      </c>
      <c r="E28" s="3" t="s">
        <v>3</v>
      </c>
      <c r="F28" s="3" t="s">
        <v>3</v>
      </c>
      <c r="G28" s="3" t="s">
        <v>3</v>
      </c>
      <c r="H28" s="3">
        <v>-229.33</v>
      </c>
      <c r="I28" s="3">
        <v>-57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446</v>
      </c>
      <c r="D29" s="3" t="s">
        <v>3</v>
      </c>
      <c r="E29" s="3">
        <v>12</v>
      </c>
      <c r="F29" s="3">
        <v>28</v>
      </c>
      <c r="G29" s="3" t="s">
        <v>447</v>
      </c>
      <c r="H29" s="3" t="s">
        <v>3</v>
      </c>
      <c r="I29" s="3" t="s">
        <v>3</v>
      </c>
      <c r="J29" s="3">
        <v>938</v>
      </c>
      <c r="K29" s="3" t="s">
        <v>448</v>
      </c>
      <c r="L29" s="3" t="s">
        <v>449</v>
      </c>
      <c r="M29" s="3" t="s">
        <v>450</v>
      </c>
    </row>
    <row r="30" spans="3:13" x14ac:dyDescent="0.2">
      <c r="C30" s="3" t="s">
        <v>451</v>
      </c>
      <c r="D30" s="3">
        <v>-39</v>
      </c>
      <c r="E30" s="3">
        <v>-70</v>
      </c>
      <c r="F30" s="3">
        <v>-476</v>
      </c>
      <c r="G30" s="3" t="s">
        <v>452</v>
      </c>
      <c r="H30" s="3" t="s">
        <v>453</v>
      </c>
      <c r="I30" s="3" t="s">
        <v>454</v>
      </c>
      <c r="J30" s="3">
        <v>-985</v>
      </c>
      <c r="K30" s="3">
        <v>-620</v>
      </c>
      <c r="L30" s="3">
        <v>-620</v>
      </c>
      <c r="M30" s="3" t="s">
        <v>455</v>
      </c>
    </row>
    <row r="31" spans="3:13" x14ac:dyDescent="0.2">
      <c r="C31" s="3" t="s">
        <v>456</v>
      </c>
      <c r="D31" s="3">
        <v>-176</v>
      </c>
      <c r="E31" s="3">
        <v>-5</v>
      </c>
      <c r="F31" s="3" t="s">
        <v>3</v>
      </c>
      <c r="G31" s="3" t="s">
        <v>3</v>
      </c>
      <c r="H31" s="3">
        <v>-175</v>
      </c>
      <c r="I31" s="3">
        <v>-189</v>
      </c>
      <c r="J31" s="3">
        <v>-661</v>
      </c>
      <c r="K31" s="3">
        <v>-207</v>
      </c>
      <c r="L31" s="3" t="s">
        <v>3</v>
      </c>
      <c r="M31" s="3" t="s">
        <v>457</v>
      </c>
    </row>
    <row r="32" spans="3:13" x14ac:dyDescent="0.2">
      <c r="C32" s="3" t="s">
        <v>458</v>
      </c>
      <c r="D32" s="3">
        <v>-392</v>
      </c>
      <c r="E32" s="3">
        <v>-404</v>
      </c>
      <c r="F32" s="3">
        <v>-482</v>
      </c>
      <c r="G32" s="3">
        <v>-584</v>
      </c>
      <c r="H32" s="3">
        <v>-525</v>
      </c>
      <c r="I32" s="3">
        <v>-416</v>
      </c>
      <c r="J32" s="3">
        <v>282</v>
      </c>
      <c r="K32" s="3">
        <v>-369</v>
      </c>
      <c r="L32" s="3">
        <v>-183</v>
      </c>
      <c r="M32" s="3">
        <v>-73</v>
      </c>
    </row>
    <row r="33" spans="3:13" x14ac:dyDescent="0.2">
      <c r="C33" s="3" t="s">
        <v>459</v>
      </c>
      <c r="D33" s="3" t="s">
        <v>460</v>
      </c>
      <c r="E33" s="3">
        <v>-985</v>
      </c>
      <c r="F33" s="3" t="s">
        <v>461</v>
      </c>
      <c r="G33" s="3" t="s">
        <v>462</v>
      </c>
      <c r="H33" s="3" t="s">
        <v>463</v>
      </c>
      <c r="I33" s="3" t="s">
        <v>464</v>
      </c>
      <c r="J33" s="3">
        <v>-537</v>
      </c>
      <c r="K33" s="3" t="s">
        <v>465</v>
      </c>
      <c r="L33" s="3" t="s">
        <v>466</v>
      </c>
      <c r="M33" s="3" t="s">
        <v>467</v>
      </c>
    </row>
    <row r="35" spans="3:13" x14ac:dyDescent="0.2">
      <c r="C35" s="3" t="s">
        <v>468</v>
      </c>
      <c r="D35" s="3" t="s">
        <v>469</v>
      </c>
      <c r="E35" s="3" t="s">
        <v>26</v>
      </c>
      <c r="F35" s="3" t="s">
        <v>27</v>
      </c>
      <c r="G35" s="3" t="s">
        <v>28</v>
      </c>
      <c r="H35" s="3" t="s">
        <v>29</v>
      </c>
      <c r="I35" s="3">
        <v>952</v>
      </c>
      <c r="J35" s="3" t="s">
        <v>30</v>
      </c>
      <c r="K35" s="3" t="s">
        <v>31</v>
      </c>
      <c r="L35" s="3">
        <v>450</v>
      </c>
      <c r="M35" s="3" t="s">
        <v>32</v>
      </c>
    </row>
    <row r="36" spans="3:13" x14ac:dyDescent="0.2">
      <c r="C36" s="3" t="s">
        <v>470</v>
      </c>
      <c r="D36" s="3">
        <v>180</v>
      </c>
      <c r="E36" s="3">
        <v>187</v>
      </c>
      <c r="F36" s="3">
        <v>304</v>
      </c>
      <c r="G36" s="3">
        <v>-64</v>
      </c>
      <c r="H36" s="3">
        <v>-49</v>
      </c>
      <c r="I36" s="3">
        <v>113</v>
      </c>
      <c r="J36" s="3">
        <v>-89</v>
      </c>
      <c r="K36" s="3">
        <v>5</v>
      </c>
      <c r="L36" s="3">
        <v>2</v>
      </c>
      <c r="M36" s="3">
        <v>178</v>
      </c>
    </row>
    <row r="37" spans="3:13" x14ac:dyDescent="0.2">
      <c r="C37" s="3" t="s">
        <v>471</v>
      </c>
      <c r="D37" s="3">
        <v>-675</v>
      </c>
      <c r="E37" s="3">
        <v>-930</v>
      </c>
      <c r="F37" s="3">
        <v>-446</v>
      </c>
      <c r="G37" s="3">
        <v>-416</v>
      </c>
      <c r="H37" s="3">
        <v>-406</v>
      </c>
      <c r="I37" s="3">
        <v>669</v>
      </c>
      <c r="J37" s="3">
        <v>-619</v>
      </c>
      <c r="K37" s="3">
        <v>-581</v>
      </c>
      <c r="L37" s="3">
        <v>975</v>
      </c>
      <c r="M37" s="3">
        <v>278</v>
      </c>
    </row>
    <row r="38" spans="3:13" x14ac:dyDescent="0.2">
      <c r="C38" s="3" t="s">
        <v>472</v>
      </c>
      <c r="D38" s="3" t="s">
        <v>26</v>
      </c>
      <c r="E38" s="3" t="s">
        <v>27</v>
      </c>
      <c r="F38" s="3" t="s">
        <v>28</v>
      </c>
      <c r="G38" s="3" t="s">
        <v>29</v>
      </c>
      <c r="H38" s="3">
        <v>952</v>
      </c>
      <c r="I38" s="3" t="s">
        <v>30</v>
      </c>
      <c r="J38" s="3" t="s">
        <v>31</v>
      </c>
      <c r="K38" s="3">
        <v>450</v>
      </c>
      <c r="L38" s="3" t="s">
        <v>32</v>
      </c>
      <c r="M38" s="3" t="s">
        <v>33</v>
      </c>
    </row>
    <row r="40" spans="3:13" x14ac:dyDescent="0.2">
      <c r="C40" s="3" t="s">
        <v>473</v>
      </c>
      <c r="D40" s="3">
        <v>276</v>
      </c>
      <c r="E40" s="3">
        <v>65</v>
      </c>
      <c r="F40" s="3">
        <v>-282</v>
      </c>
      <c r="G40" s="3" t="s">
        <v>474</v>
      </c>
      <c r="H40" s="3" t="s">
        <v>475</v>
      </c>
      <c r="I40" s="3" t="s">
        <v>476</v>
      </c>
      <c r="J40" s="3">
        <v>16</v>
      </c>
      <c r="K40" s="3" t="s">
        <v>477</v>
      </c>
      <c r="L40" s="3">
        <v>105</v>
      </c>
      <c r="M40" s="3" t="s">
        <v>478</v>
      </c>
    </row>
    <row r="41" spans="3:13" x14ac:dyDescent="0.2">
      <c r="C41" s="3" t="s">
        <v>479</v>
      </c>
      <c r="D41" s="3">
        <v>355</v>
      </c>
      <c r="E41" s="3">
        <v>381</v>
      </c>
      <c r="F41" s="3">
        <v>455</v>
      </c>
      <c r="G41" s="3">
        <v>571</v>
      </c>
      <c r="H41" s="3">
        <v>495</v>
      </c>
      <c r="I41" s="3">
        <v>430</v>
      </c>
      <c r="J41" s="3">
        <v>386</v>
      </c>
      <c r="K41" s="3">
        <v>363</v>
      </c>
      <c r="L41" s="3">
        <v>380</v>
      </c>
      <c r="M41" s="3">
        <v>459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6670-59AA-418E-BE79-8B8378432891}">
  <dimension ref="C1:M32"/>
  <sheetViews>
    <sheetView workbookViewId="0">
      <selection activeCell="O17" sqref="O1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480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481</v>
      </c>
      <c r="D12" s="3">
        <v>29.19</v>
      </c>
      <c r="E12" s="3">
        <v>18.41</v>
      </c>
      <c r="F12" s="3">
        <v>8.2799999999999994</v>
      </c>
      <c r="G12" s="3">
        <v>31</v>
      </c>
      <c r="H12" s="3">
        <v>33.049999999999997</v>
      </c>
      <c r="I12" s="3">
        <v>29.44</v>
      </c>
      <c r="J12" s="3">
        <v>22.67</v>
      </c>
      <c r="K12" s="3">
        <v>27.5</v>
      </c>
      <c r="L12" s="3">
        <v>38.200000000000003</v>
      </c>
      <c r="M12" s="3">
        <v>51.93</v>
      </c>
    </row>
    <row r="13" spans="3:13" ht="12.75" x14ac:dyDescent="0.2">
      <c r="C13" s="3" t="s">
        <v>482</v>
      </c>
      <c r="D13" s="3" t="s">
        <v>483</v>
      </c>
      <c r="E13" s="3" t="s">
        <v>484</v>
      </c>
      <c r="F13" s="3" t="s">
        <v>485</v>
      </c>
      <c r="G13" s="3" t="s">
        <v>486</v>
      </c>
      <c r="H13" s="3" t="s">
        <v>487</v>
      </c>
      <c r="I13" s="3" t="s">
        <v>488</v>
      </c>
      <c r="J13" s="3" t="s">
        <v>489</v>
      </c>
      <c r="K13" s="3" t="s">
        <v>490</v>
      </c>
      <c r="L13" s="3" t="s">
        <v>491</v>
      </c>
      <c r="M13" s="3" t="s">
        <v>492</v>
      </c>
    </row>
    <row r="14" spans="3:13" ht="12.75" x14ac:dyDescent="0.2"/>
    <row r="15" spans="3:13" ht="12.75" x14ac:dyDescent="0.2">
      <c r="C15" s="3" t="s">
        <v>493</v>
      </c>
      <c r="D15" s="3" t="s">
        <v>494</v>
      </c>
      <c r="E15" s="3" t="s">
        <v>495</v>
      </c>
      <c r="F15" s="3" t="s">
        <v>496</v>
      </c>
      <c r="G15" s="3" t="s">
        <v>497</v>
      </c>
      <c r="H15" s="3" t="s">
        <v>498</v>
      </c>
      <c r="I15" s="3" t="s">
        <v>499</v>
      </c>
      <c r="J15" s="3" t="s">
        <v>500</v>
      </c>
      <c r="K15" s="3" t="s">
        <v>501</v>
      </c>
      <c r="L15" s="3" t="s">
        <v>502</v>
      </c>
      <c r="M15" s="3" t="s">
        <v>503</v>
      </c>
    </row>
    <row r="16" spans="3:13" ht="12.75" x14ac:dyDescent="0.2">
      <c r="C16" s="3" t="s">
        <v>504</v>
      </c>
      <c r="D16" s="3" t="s">
        <v>505</v>
      </c>
      <c r="E16" s="3" t="s">
        <v>506</v>
      </c>
      <c r="F16" s="3" t="s">
        <v>507</v>
      </c>
      <c r="G16" s="3" t="s">
        <v>508</v>
      </c>
      <c r="H16" s="3" t="s">
        <v>509</v>
      </c>
      <c r="I16" s="3" t="s">
        <v>510</v>
      </c>
      <c r="J16" s="3" t="s">
        <v>511</v>
      </c>
      <c r="K16" s="3" t="s">
        <v>512</v>
      </c>
      <c r="L16" s="3" t="s">
        <v>513</v>
      </c>
      <c r="M16" s="3" t="s">
        <v>514</v>
      </c>
    </row>
    <row r="17" spans="3:13" ht="12.75" x14ac:dyDescent="0.2">
      <c r="C17" s="3" t="s">
        <v>515</v>
      </c>
      <c r="D17" s="3" t="s">
        <v>516</v>
      </c>
      <c r="E17" s="3" t="s">
        <v>517</v>
      </c>
      <c r="F17" s="3" t="s">
        <v>518</v>
      </c>
      <c r="G17" s="3" t="s">
        <v>519</v>
      </c>
      <c r="H17" s="3" t="s">
        <v>520</v>
      </c>
      <c r="I17" s="3" t="s">
        <v>521</v>
      </c>
      <c r="J17" s="3" t="s">
        <v>522</v>
      </c>
      <c r="K17" s="3" t="s">
        <v>523</v>
      </c>
      <c r="L17" s="3" t="s">
        <v>524</v>
      </c>
      <c r="M17" s="3" t="s">
        <v>525</v>
      </c>
    </row>
    <row r="18" spans="3:13" ht="12.75" x14ac:dyDescent="0.2">
      <c r="C18" s="3" t="s">
        <v>526</v>
      </c>
      <c r="D18" s="3" t="s">
        <v>527</v>
      </c>
      <c r="E18" s="3" t="s">
        <v>528</v>
      </c>
      <c r="F18" s="3" t="s">
        <v>529</v>
      </c>
      <c r="G18" s="3" t="s">
        <v>530</v>
      </c>
      <c r="H18" s="3" t="s">
        <v>531</v>
      </c>
      <c r="I18" s="3" t="s">
        <v>532</v>
      </c>
      <c r="J18" s="3" t="s">
        <v>516</v>
      </c>
      <c r="K18" s="3" t="s">
        <v>533</v>
      </c>
      <c r="L18" s="3" t="s">
        <v>534</v>
      </c>
      <c r="M18" s="3" t="s">
        <v>535</v>
      </c>
    </row>
    <row r="19" spans="3:13" ht="12.75" x14ac:dyDescent="0.2">
      <c r="C19" s="3" t="s">
        <v>536</v>
      </c>
      <c r="D19" s="3" t="s">
        <v>537</v>
      </c>
      <c r="E19" s="3" t="s">
        <v>538</v>
      </c>
      <c r="F19" s="3" t="s">
        <v>539</v>
      </c>
      <c r="G19" s="3" t="s">
        <v>540</v>
      </c>
      <c r="H19" s="3" t="s">
        <v>535</v>
      </c>
      <c r="I19" s="3" t="s">
        <v>541</v>
      </c>
      <c r="J19" s="3" t="s">
        <v>542</v>
      </c>
      <c r="K19" s="3" t="s">
        <v>543</v>
      </c>
      <c r="L19" s="3" t="s">
        <v>544</v>
      </c>
      <c r="M19" s="3" t="s">
        <v>545</v>
      </c>
    </row>
    <row r="20" spans="3:13" ht="12.75" x14ac:dyDescent="0.2">
      <c r="C20" s="3" t="s">
        <v>546</v>
      </c>
      <c r="D20" s="3" t="s">
        <v>547</v>
      </c>
      <c r="E20" s="3" t="s">
        <v>548</v>
      </c>
      <c r="F20" s="3" t="s">
        <v>549</v>
      </c>
      <c r="G20" s="3" t="s">
        <v>550</v>
      </c>
      <c r="H20" s="3" t="s">
        <v>551</v>
      </c>
      <c r="I20" s="3" t="s">
        <v>552</v>
      </c>
      <c r="J20" s="3" t="s">
        <v>553</v>
      </c>
      <c r="K20" s="3" t="s">
        <v>554</v>
      </c>
      <c r="L20" s="3" t="s">
        <v>555</v>
      </c>
      <c r="M20" s="3" t="s">
        <v>556</v>
      </c>
    </row>
    <row r="21" spans="3:13" ht="12.75" x14ac:dyDescent="0.2">
      <c r="C21" s="3" t="s">
        <v>557</v>
      </c>
      <c r="D21" s="3" t="s">
        <v>558</v>
      </c>
      <c r="E21" s="3" t="s">
        <v>559</v>
      </c>
      <c r="F21" s="3" t="s">
        <v>560</v>
      </c>
      <c r="G21" s="3" t="s">
        <v>561</v>
      </c>
      <c r="H21" s="3" t="s">
        <v>562</v>
      </c>
      <c r="I21" s="3" t="s">
        <v>563</v>
      </c>
      <c r="J21" s="3" t="s">
        <v>559</v>
      </c>
      <c r="K21" s="3" t="s">
        <v>563</v>
      </c>
      <c r="L21" s="3" t="s">
        <v>561</v>
      </c>
      <c r="M21" s="3" t="s">
        <v>564</v>
      </c>
    </row>
    <row r="22" spans="3:13" ht="12.75" x14ac:dyDescent="0.2">
      <c r="C22" s="3" t="s">
        <v>565</v>
      </c>
      <c r="D22" s="3" t="s">
        <v>566</v>
      </c>
      <c r="E22" s="3" t="s">
        <v>567</v>
      </c>
      <c r="F22" s="3" t="s">
        <v>568</v>
      </c>
      <c r="G22" s="3" t="s">
        <v>569</v>
      </c>
      <c r="H22" s="3" t="s">
        <v>570</v>
      </c>
      <c r="I22" s="3" t="s">
        <v>571</v>
      </c>
      <c r="J22" s="3" t="s">
        <v>564</v>
      </c>
      <c r="K22" s="3" t="s">
        <v>572</v>
      </c>
      <c r="L22" s="3" t="s">
        <v>573</v>
      </c>
      <c r="M22" s="3" t="s">
        <v>573</v>
      </c>
    </row>
    <row r="23" spans="3:13" ht="12.75" x14ac:dyDescent="0.2"/>
    <row r="24" spans="3:13" ht="12.75" x14ac:dyDescent="0.2">
      <c r="C24" s="3" t="s">
        <v>574</v>
      </c>
      <c r="D24" s="3" t="s">
        <v>575</v>
      </c>
      <c r="E24" s="3" t="s">
        <v>576</v>
      </c>
      <c r="F24" s="3" t="s">
        <v>577</v>
      </c>
      <c r="G24" s="3" t="s">
        <v>578</v>
      </c>
      <c r="H24" s="3" t="s">
        <v>579</v>
      </c>
      <c r="I24" s="3" t="s">
        <v>580</v>
      </c>
      <c r="J24" s="3" t="s">
        <v>581</v>
      </c>
      <c r="K24" s="3" t="s">
        <v>582</v>
      </c>
      <c r="L24" s="3" t="s">
        <v>583</v>
      </c>
      <c r="M24" s="3" t="s">
        <v>584</v>
      </c>
    </row>
    <row r="25" spans="3:13" ht="12.75" x14ac:dyDescent="0.2">
      <c r="C25" s="3" t="s">
        <v>585</v>
      </c>
      <c r="D25" s="3" t="s">
        <v>561</v>
      </c>
      <c r="E25" s="3" t="s">
        <v>586</v>
      </c>
      <c r="F25" s="3" t="s">
        <v>587</v>
      </c>
      <c r="G25" s="3" t="s">
        <v>561</v>
      </c>
      <c r="H25" s="3" t="s">
        <v>562</v>
      </c>
      <c r="I25" s="3" t="s">
        <v>558</v>
      </c>
      <c r="J25" s="3" t="s">
        <v>586</v>
      </c>
      <c r="K25" s="3" t="s">
        <v>559</v>
      </c>
      <c r="L25" s="3" t="s">
        <v>561</v>
      </c>
      <c r="M25" s="3" t="s">
        <v>568</v>
      </c>
    </row>
    <row r="26" spans="3:13" ht="12.75" x14ac:dyDescent="0.2">
      <c r="C26" s="3" t="s">
        <v>588</v>
      </c>
      <c r="D26" s="3" t="s">
        <v>589</v>
      </c>
      <c r="E26" s="3" t="s">
        <v>590</v>
      </c>
      <c r="F26" s="3" t="s">
        <v>571</v>
      </c>
      <c r="G26" s="3" t="s">
        <v>591</v>
      </c>
      <c r="H26" s="3" t="s">
        <v>592</v>
      </c>
      <c r="I26" s="3" t="s">
        <v>592</v>
      </c>
      <c r="J26" s="3" t="s">
        <v>593</v>
      </c>
      <c r="K26" s="3" t="s">
        <v>594</v>
      </c>
      <c r="L26" s="3" t="s">
        <v>595</v>
      </c>
      <c r="M26" s="3" t="s">
        <v>596</v>
      </c>
    </row>
    <row r="27" spans="3:13" ht="12.75" x14ac:dyDescent="0.2">
      <c r="C27" s="3" t="s">
        <v>597</v>
      </c>
      <c r="D27" s="3" t="s">
        <v>598</v>
      </c>
      <c r="E27" s="3" t="s">
        <v>599</v>
      </c>
      <c r="F27" s="3" t="s">
        <v>560</v>
      </c>
      <c r="G27" s="3" t="s">
        <v>566</v>
      </c>
      <c r="H27" s="3" t="s">
        <v>571</v>
      </c>
      <c r="I27" s="3" t="s">
        <v>600</v>
      </c>
      <c r="J27" s="3" t="s">
        <v>562</v>
      </c>
      <c r="K27" s="3" t="s">
        <v>600</v>
      </c>
      <c r="L27" s="3" t="s">
        <v>567</v>
      </c>
      <c r="M27" s="3" t="s">
        <v>601</v>
      </c>
    </row>
    <row r="28" spans="3:13" ht="12.75" x14ac:dyDescent="0.2"/>
    <row r="29" spans="3:13" ht="12.75" x14ac:dyDescent="0.2">
      <c r="C29" s="3" t="s">
        <v>602</v>
      </c>
      <c r="D29" s="3">
        <v>6.6</v>
      </c>
      <c r="E29" s="3">
        <v>6.1</v>
      </c>
      <c r="F29" s="3">
        <v>5.4</v>
      </c>
      <c r="G29" s="3">
        <v>6.1</v>
      </c>
      <c r="H29" s="3">
        <v>6.8</v>
      </c>
      <c r="I29" s="3">
        <v>7.2</v>
      </c>
      <c r="J29" s="3">
        <v>6.3</v>
      </c>
      <c r="K29" s="3">
        <v>5.6</v>
      </c>
      <c r="L29" s="3">
        <v>6.5</v>
      </c>
      <c r="M29" s="3">
        <v>6.7</v>
      </c>
    </row>
    <row r="30" spans="3:13" ht="12.75" x14ac:dyDescent="0.2">
      <c r="C30" s="3" t="s">
        <v>603</v>
      </c>
      <c r="D30" s="3">
        <v>4</v>
      </c>
      <c r="E30" s="3">
        <v>4</v>
      </c>
      <c r="F30" s="3">
        <v>4</v>
      </c>
      <c r="G30" s="3">
        <v>7</v>
      </c>
      <c r="H30" s="3">
        <v>8</v>
      </c>
      <c r="I30" s="3">
        <v>7</v>
      </c>
      <c r="J30" s="3">
        <v>3</v>
      </c>
      <c r="K30" s="3">
        <v>3</v>
      </c>
      <c r="L30" s="3">
        <v>8</v>
      </c>
      <c r="M30" s="3">
        <v>8</v>
      </c>
    </row>
    <row r="31" spans="3:13" ht="12.75" x14ac:dyDescent="0.2">
      <c r="C31" s="3" t="s">
        <v>604</v>
      </c>
      <c r="D31" s="3">
        <v>0.45</v>
      </c>
      <c r="E31" s="3">
        <v>0.9</v>
      </c>
      <c r="F31" s="3">
        <v>0.1</v>
      </c>
      <c r="G31" s="3">
        <v>0.1</v>
      </c>
      <c r="H31" s="3">
        <v>1.8</v>
      </c>
      <c r="I31" s="3">
        <v>0.6</v>
      </c>
      <c r="J31" s="3">
        <v>0.2</v>
      </c>
      <c r="K31" s="3">
        <v>0.2</v>
      </c>
      <c r="L31" s="3">
        <v>0.2</v>
      </c>
      <c r="M31" s="3">
        <v>0.5</v>
      </c>
    </row>
    <row r="32" spans="3:13" ht="12.75" x14ac:dyDescent="0.2">
      <c r="C32" s="3" t="s">
        <v>605</v>
      </c>
      <c r="D32" s="3" t="s">
        <v>606</v>
      </c>
      <c r="E32" s="3" t="s">
        <v>607</v>
      </c>
      <c r="F32" s="3" t="s">
        <v>608</v>
      </c>
      <c r="G32" s="3" t="s">
        <v>609</v>
      </c>
      <c r="H32" s="3" t="s">
        <v>610</v>
      </c>
      <c r="I32" s="3" t="s">
        <v>611</v>
      </c>
      <c r="J32" s="3" t="s">
        <v>612</v>
      </c>
      <c r="K32" s="3" t="s">
        <v>613</v>
      </c>
      <c r="L32" s="3" t="s">
        <v>614</v>
      </c>
      <c r="M32" s="3" t="s">
        <v>615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CD04-7717-4FE8-90D5-174AB7EFBD4C}">
  <dimension ref="A3:BJ22"/>
  <sheetViews>
    <sheetView showGridLines="0" tabSelected="1" topLeftCell="E1" workbookViewId="0">
      <selection activeCell="M14" sqref="M1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616</v>
      </c>
      <c r="C3" s="9"/>
      <c r="D3" s="9"/>
      <c r="E3" s="9"/>
      <c r="F3" s="9"/>
      <c r="H3" s="9" t="s">
        <v>617</v>
      </c>
      <c r="I3" s="9"/>
      <c r="J3" s="9"/>
      <c r="K3" s="9"/>
      <c r="L3" s="9"/>
      <c r="N3" s="11" t="s">
        <v>618</v>
      </c>
      <c r="O3" s="11"/>
      <c r="P3" s="11"/>
      <c r="Q3" s="11"/>
      <c r="R3" s="11"/>
      <c r="S3" s="11"/>
      <c r="T3" s="11"/>
      <c r="V3" s="9" t="s">
        <v>619</v>
      </c>
      <c r="W3" s="9"/>
      <c r="X3" s="9"/>
      <c r="Y3" s="9"/>
      <c r="AA3" s="9" t="s">
        <v>620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621</v>
      </c>
      <c r="C4" s="15" t="s">
        <v>622</v>
      </c>
      <c r="D4" s="14" t="s">
        <v>623</v>
      </c>
      <c r="E4" s="15" t="s">
        <v>624</v>
      </c>
      <c r="F4" s="14" t="s">
        <v>625</v>
      </c>
      <c r="H4" s="16" t="s">
        <v>626</v>
      </c>
      <c r="I4" s="17" t="s">
        <v>627</v>
      </c>
      <c r="J4" s="16" t="s">
        <v>628</v>
      </c>
      <c r="K4" s="17" t="s">
        <v>629</v>
      </c>
      <c r="L4" s="16" t="s">
        <v>630</v>
      </c>
      <c r="N4" s="18" t="s">
        <v>631</v>
      </c>
      <c r="O4" s="19" t="s">
        <v>632</v>
      </c>
      <c r="P4" s="18" t="s">
        <v>633</v>
      </c>
      <c r="Q4" s="19" t="s">
        <v>634</v>
      </c>
      <c r="R4" s="18" t="s">
        <v>635</v>
      </c>
      <c r="S4" s="19" t="s">
        <v>636</v>
      </c>
      <c r="T4" s="18" t="s">
        <v>637</v>
      </c>
      <c r="V4" s="19" t="s">
        <v>638</v>
      </c>
      <c r="W4" s="18" t="s">
        <v>639</v>
      </c>
      <c r="X4" s="19" t="s">
        <v>640</v>
      </c>
      <c r="Y4" s="18" t="s">
        <v>641</v>
      </c>
      <c r="AA4" s="20" t="s">
        <v>358</v>
      </c>
      <c r="AB4" s="21" t="s">
        <v>515</v>
      </c>
      <c r="AC4" s="20" t="s">
        <v>526</v>
      </c>
      <c r="AD4" s="21" t="s">
        <v>546</v>
      </c>
      <c r="AE4" s="20" t="s">
        <v>557</v>
      </c>
      <c r="AF4" s="21" t="s">
        <v>565</v>
      </c>
      <c r="AG4" s="20" t="s">
        <v>574</v>
      </c>
      <c r="AH4" s="21" t="s">
        <v>585</v>
      </c>
      <c r="AI4" s="20" t="s">
        <v>604</v>
      </c>
      <c r="AJ4" s="22"/>
      <c r="AK4" s="21" t="s">
        <v>602</v>
      </c>
      <c r="AL4" s="20" t="s">
        <v>603</v>
      </c>
    </row>
    <row r="5" spans="1:62" ht="63" x14ac:dyDescent="0.2">
      <c r="A5" s="23" t="s">
        <v>642</v>
      </c>
      <c r="B5" s="18" t="s">
        <v>643</v>
      </c>
      <c r="C5" s="24" t="s">
        <v>644</v>
      </c>
      <c r="D5" s="25" t="s">
        <v>645</v>
      </c>
      <c r="E5" s="19" t="s">
        <v>646</v>
      </c>
      <c r="F5" s="18" t="s">
        <v>643</v>
      </c>
      <c r="H5" s="19" t="s">
        <v>647</v>
      </c>
      <c r="I5" s="18" t="s">
        <v>648</v>
      </c>
      <c r="J5" s="19" t="s">
        <v>649</v>
      </c>
      <c r="K5" s="18" t="s">
        <v>650</v>
      </c>
      <c r="L5" s="19" t="s">
        <v>651</v>
      </c>
      <c r="N5" s="18" t="s">
        <v>652</v>
      </c>
      <c r="O5" s="19" t="s">
        <v>653</v>
      </c>
      <c r="P5" s="18" t="s">
        <v>654</v>
      </c>
      <c r="Q5" s="19" t="s">
        <v>655</v>
      </c>
      <c r="R5" s="18" t="s">
        <v>656</v>
      </c>
      <c r="S5" s="19" t="s">
        <v>657</v>
      </c>
      <c r="T5" s="18" t="s">
        <v>658</v>
      </c>
      <c r="V5" s="19" t="s">
        <v>659</v>
      </c>
      <c r="W5" s="18" t="s">
        <v>660</v>
      </c>
      <c r="X5" s="19" t="s">
        <v>661</v>
      </c>
      <c r="Y5" s="18" t="s">
        <v>662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2.6675913083680074</v>
      </c>
      <c r="C7" s="31">
        <f>(sheet!D18-sheet!D15)/sheet!D35</f>
        <v>1.8839574664817382</v>
      </c>
      <c r="D7" s="31">
        <f>sheet!D12/sheet!D35</f>
        <v>1.2815533980582525</v>
      </c>
      <c r="E7" s="31">
        <f>Sheet2!D20/sheet!D35</f>
        <v>1.3305594082293111</v>
      </c>
      <c r="F7" s="31">
        <f>sheet!D18/sheet!D35</f>
        <v>2.6675913083680074</v>
      </c>
      <c r="G7" s="29"/>
      <c r="H7" s="32">
        <f>Sheet1!D33/sheet!D51</f>
        <v>5.1087129870820265E-2</v>
      </c>
      <c r="I7" s="32">
        <f>Sheet1!D33/Sheet1!D12</f>
        <v>0.10243018546152206</v>
      </c>
      <c r="J7" s="32">
        <f>Sheet1!D12/sheet!D27</f>
        <v>0.25929303816709504</v>
      </c>
      <c r="K7" s="32">
        <f>Sheet1!D30/sheet!D27</f>
        <v>2.7913661111571734E-2</v>
      </c>
      <c r="L7" s="32">
        <f>Sheet1!D38</f>
        <v>1.66</v>
      </c>
      <c r="M7" s="29"/>
      <c r="N7" s="32">
        <f>sheet!D40/sheet!D27</f>
        <v>0.48011497111903378</v>
      </c>
      <c r="O7" s="32">
        <f>sheet!D51/sheet!D27</f>
        <v>0.51988502888096622</v>
      </c>
      <c r="P7" s="32">
        <f>sheet!D40/sheet!D51</f>
        <v>0.92350220615597256</v>
      </c>
      <c r="Q7" s="31">
        <f>Sheet1!D24/Sheet1!D26</f>
        <v>-8.5714285714285712</v>
      </c>
      <c r="R7" s="31">
        <f>ABS(Sheet2!D20/(Sheet1!D26+Sheet2!D30))</f>
        <v>11.2421875</v>
      </c>
      <c r="S7" s="31">
        <f>sheet!D40/Sheet1!D43</f>
        <v>5.4051026757934038</v>
      </c>
      <c r="T7" s="31">
        <f>Sheet2!D20/sheet!D40</f>
        <v>0.16566889247064243</v>
      </c>
      <c r="V7" s="31">
        <f>ABS(Sheet1!D15/sheet!D15)</f>
        <v>4.1038348082595872</v>
      </c>
      <c r="W7" s="31">
        <f>Sheet1!D12/sheet!D14</f>
        <v>7.6152597402597406</v>
      </c>
      <c r="X7" s="31">
        <f>Sheet1!D12/sheet!D27</f>
        <v>0.25929303816709504</v>
      </c>
      <c r="Y7" s="31">
        <f>Sheet1!D12/(sheet!D18-sheet!D35)</f>
        <v>2.601053507069587</v>
      </c>
      <c r="AA7" s="17" t="str">
        <f>Sheet1!D43</f>
        <v>3,214</v>
      </c>
      <c r="AB7" s="17" t="str">
        <f>Sheet3!D17</f>
        <v>5.4x</v>
      </c>
      <c r="AC7" s="17" t="str">
        <f>Sheet3!D18</f>
        <v>8.3x</v>
      </c>
      <c r="AD7" s="17" t="str">
        <f>Sheet3!D20</f>
        <v>38.7x</v>
      </c>
      <c r="AE7" s="17" t="str">
        <f>Sheet3!D21</f>
        <v>0.8x</v>
      </c>
      <c r="AF7" s="17" t="str">
        <f>Sheet3!D22</f>
        <v>2.0x</v>
      </c>
      <c r="AG7" s="17" t="str">
        <f>Sheet3!D24</f>
        <v>17.2x</v>
      </c>
      <c r="AH7" s="17" t="str">
        <f>Sheet3!D25</f>
        <v>0.9x</v>
      </c>
      <c r="AI7" s="17">
        <f>Sheet3!D31</f>
        <v>0.45</v>
      </c>
      <c r="AK7" s="17">
        <f>Sheet3!D29</f>
        <v>6.6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2.0410958904109591</v>
      </c>
      <c r="C8" s="34">
        <f>(sheet!E18-sheet!E15)/sheet!E35</f>
        <v>1.3138231631382316</v>
      </c>
      <c r="D8" s="34">
        <f>sheet!E12/sheet!E35</f>
        <v>0.84225819842258198</v>
      </c>
      <c r="E8" s="34">
        <f>Sheet2!E20/sheet!E35</f>
        <v>0.94562058945620586</v>
      </c>
      <c r="F8" s="34">
        <f>sheet!E18/sheet!E35</f>
        <v>2.0410958904109591</v>
      </c>
      <c r="G8" s="29"/>
      <c r="H8" s="35">
        <f>Sheet1!E33/sheet!E51</f>
        <v>1.921851773200255E-2</v>
      </c>
      <c r="I8" s="35">
        <f>Sheet1!E33/Sheet1!E12</f>
        <v>4.2097918362600302E-2</v>
      </c>
      <c r="J8" s="35">
        <f>Sheet1!E12/sheet!E27</f>
        <v>0.23342110263579358</v>
      </c>
      <c r="K8" s="35">
        <f>Sheet1!E30/sheet!E27</f>
        <v>1.0369445424685795E-2</v>
      </c>
      <c r="L8" s="35">
        <f>Sheet1!E38</f>
        <v>0.63</v>
      </c>
      <c r="M8" s="29"/>
      <c r="N8" s="35">
        <f>sheet!E40/sheet!E27</f>
        <v>0.48869404706968161</v>
      </c>
      <c r="O8" s="35">
        <f>sheet!E51/sheet!E27</f>
        <v>0.51130595293031844</v>
      </c>
      <c r="P8" s="35">
        <f>sheet!E40/sheet!E51</f>
        <v>0.95577617328519859</v>
      </c>
      <c r="Q8" s="34">
        <f>Sheet1!E24/Sheet1!E26</f>
        <v>-4.5490196078431371</v>
      </c>
      <c r="R8" s="34">
        <f>ABS(Sheet2!E20/(Sheet1!E26+Sheet2!E30))</f>
        <v>8.3138686131386859</v>
      </c>
      <c r="S8" s="34">
        <f>sheet!E40/Sheet1!E43</f>
        <v>7.4981257809246147</v>
      </c>
      <c r="T8" s="34">
        <f>Sheet2!E20/sheet!E40</f>
        <v>0.12653446647780925</v>
      </c>
      <c r="U8" s="12"/>
      <c r="V8" s="34">
        <f>ABS(Sheet1!E15/sheet!E15)</f>
        <v>4.031963470319635</v>
      </c>
      <c r="W8" s="34">
        <f>Sheet1!E12/sheet!E14</f>
        <v>8.3001930501930499</v>
      </c>
      <c r="X8" s="34">
        <f>Sheet1!E12/sheet!E27</f>
        <v>0.23342110263579358</v>
      </c>
      <c r="Y8" s="34">
        <f>Sheet1!E12/(sheet!E18-sheet!E35)</f>
        <v>3.4286283891547051</v>
      </c>
      <c r="Z8" s="12"/>
      <c r="AA8" s="36" t="str">
        <f>Sheet1!E43</f>
        <v>2,401</v>
      </c>
      <c r="AB8" s="36" t="str">
        <f>Sheet3!E17</f>
        <v>5.8x</v>
      </c>
      <c r="AC8" s="36" t="str">
        <f>Sheet3!E18</f>
        <v>13.0x</v>
      </c>
      <c r="AD8" s="36" t="str">
        <f>Sheet3!E20</f>
        <v>192.8x</v>
      </c>
      <c r="AE8" s="36" t="str">
        <f>Sheet3!E21</f>
        <v>0.6x</v>
      </c>
      <c r="AF8" s="36" t="str">
        <f>Sheet3!E22</f>
        <v>1.7x</v>
      </c>
      <c r="AG8" s="36" t="str">
        <f>Sheet3!E24</f>
        <v>19.7x</v>
      </c>
      <c r="AH8" s="36" t="str">
        <f>Sheet3!E25</f>
        <v>0.5x</v>
      </c>
      <c r="AI8" s="36">
        <f>Sheet3!E31</f>
        <v>0.9</v>
      </c>
      <c r="AK8" s="36">
        <f>Sheet3!E29</f>
        <v>6.1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2.7838933951332563</v>
      </c>
      <c r="C9" s="31">
        <f>(sheet!F18-sheet!F15)/sheet!F35</f>
        <v>1.8453070683661645</v>
      </c>
      <c r="D9" s="31">
        <f>sheet!F12/sheet!F35</f>
        <v>1.093279258400927</v>
      </c>
      <c r="E9" s="31">
        <f>Sheet2!F20/sheet!F35</f>
        <v>1.1367323290845885</v>
      </c>
      <c r="F9" s="31">
        <f>sheet!F18/sheet!F35</f>
        <v>2.7838933951332563</v>
      </c>
      <c r="G9" s="29"/>
      <c r="H9" s="32">
        <f>Sheet1!F33/sheet!F51</f>
        <v>-0.1487046943559536</v>
      </c>
      <c r="I9" s="32">
        <f>Sheet1!F33/Sheet1!F12</f>
        <v>-0.2995520038745611</v>
      </c>
      <c r="J9" s="32">
        <f>Sheet1!F12/sheet!F27</f>
        <v>0.23809386531365315</v>
      </c>
      <c r="K9" s="32">
        <f>Sheet1!F30/sheet!F27</f>
        <v>-7.1609778597785972E-2</v>
      </c>
      <c r="L9" s="32">
        <f>Sheet1!F38</f>
        <v>-4.29</v>
      </c>
      <c r="M9" s="29"/>
      <c r="N9" s="32">
        <f>sheet!F40/sheet!F27</f>
        <v>0.52038168819188191</v>
      </c>
      <c r="O9" s="32">
        <f>sheet!F51/sheet!F27</f>
        <v>0.47961831180811809</v>
      </c>
      <c r="P9" s="32">
        <f>sheet!F40/sheet!F51</f>
        <v>1.0849912844863858</v>
      </c>
      <c r="Q9" s="31">
        <f>Sheet1!F24/Sheet1!F26</f>
        <v>14.44186046511628</v>
      </c>
      <c r="R9" s="31">
        <f>ABS(Sheet2!F20/(Sheet1!F26+Sheet2!F30))</f>
        <v>2.8393632416787264</v>
      </c>
      <c r="S9" s="31">
        <f>sheet!F40/Sheet1!F43</f>
        <v>9.1305007587253417</v>
      </c>
      <c r="T9" s="31">
        <f>Sheet2!F20/sheet!F40</f>
        <v>0.10869203922220376</v>
      </c>
      <c r="V9" s="31">
        <f>ABS(Sheet1!F15/sheet!F15)</f>
        <v>4.3123456790123456</v>
      </c>
      <c r="W9" s="31">
        <f>Sheet1!F12/sheet!F14</f>
        <v>7.4071748878923769</v>
      </c>
      <c r="X9" s="31">
        <f>Sheet1!F12/sheet!F27</f>
        <v>0.23809386531365315</v>
      </c>
      <c r="Y9" s="31">
        <f>Sheet1!F12/(sheet!F18-sheet!F35)</f>
        <v>2.6823644040272816</v>
      </c>
      <c r="AA9" s="17" t="str">
        <f>Sheet1!F43</f>
        <v>1,977</v>
      </c>
      <c r="AB9" s="17" t="str">
        <f>Sheet3!F17</f>
        <v>5.0x</v>
      </c>
      <c r="AC9" s="17" t="str">
        <f>Sheet3!F18</f>
        <v>15.1x</v>
      </c>
      <c r="AD9" s="17" t="str">
        <f>Sheet3!F20</f>
        <v>-48.6x</v>
      </c>
      <c r="AE9" s="17" t="str">
        <f>Sheet3!F21</f>
        <v>0.4x</v>
      </c>
      <c r="AF9" s="17" t="str">
        <f>Sheet3!F22</f>
        <v>1.3x</v>
      </c>
      <c r="AG9" s="17" t="str">
        <f>Sheet3!F24</f>
        <v>-1.6x</v>
      </c>
      <c r="AH9" s="17" t="str">
        <f>Sheet3!F25</f>
        <v>0.2x</v>
      </c>
      <c r="AI9" s="17">
        <f>Sheet3!F31</f>
        <v>0.1</v>
      </c>
      <c r="AK9" s="17">
        <f>Sheet3!F29</f>
        <v>5.4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2.1645454545454546</v>
      </c>
      <c r="C10" s="34">
        <f>(sheet!G18-sheet!G15)/sheet!G35</f>
        <v>1.4040909090909091</v>
      </c>
      <c r="D10" s="34">
        <f>sheet!G12/sheet!G35</f>
        <v>0.63954545454545453</v>
      </c>
      <c r="E10" s="34">
        <f>Sheet2!G20/sheet!G35</f>
        <v>1.3890909090909092</v>
      </c>
      <c r="F10" s="34">
        <f>sheet!G18/sheet!G35</f>
        <v>2.1645454545454546</v>
      </c>
      <c r="G10" s="29"/>
      <c r="H10" s="35">
        <f>Sheet1!G33/sheet!G51</f>
        <v>5.9087551843645246E-2</v>
      </c>
      <c r="I10" s="35">
        <f>Sheet1!G33/Sheet1!G12</f>
        <v>0.11182795698924732</v>
      </c>
      <c r="J10" s="35">
        <f>Sheet1!G12/sheet!G27</f>
        <v>0.26102332369698839</v>
      </c>
      <c r="K10" s="35">
        <f>Sheet1!G30/sheet!G27</f>
        <v>2.9217772039630639E-2</v>
      </c>
      <c r="L10" s="35">
        <f>Sheet1!G38</f>
        <v>1.8</v>
      </c>
      <c r="M10" s="29"/>
      <c r="N10" s="35">
        <f>sheet!G40/sheet!G27</f>
        <v>0.50599230963540931</v>
      </c>
      <c r="O10" s="35">
        <f>sheet!G51/sheet!G27</f>
        <v>0.49400769036459063</v>
      </c>
      <c r="P10" s="35">
        <f>sheet!G40/sheet!G51</f>
        <v>1.024259985228112</v>
      </c>
      <c r="Q10" s="34">
        <f>Sheet1!G24/Sheet1!G26</f>
        <v>-9.391752577319588</v>
      </c>
      <c r="R10" s="34">
        <f>ABS(Sheet2!G20/(Sheet1!G26+Sheet2!G30))</f>
        <v>1.1096586782861293</v>
      </c>
      <c r="S10" s="34">
        <f>sheet!G40/Sheet1!G43</f>
        <v>5.4040767386091124</v>
      </c>
      <c r="T10" s="34">
        <f>Sheet2!G20/sheet!G40</f>
        <v>0.16951408919458619</v>
      </c>
      <c r="U10" s="12"/>
      <c r="V10" s="34">
        <f>ABS(Sheet1!G15/sheet!G15)</f>
        <v>4.1267184698147039</v>
      </c>
      <c r="W10" s="34">
        <f>Sheet1!G12/sheet!G14</f>
        <v>5.8675078864353312</v>
      </c>
      <c r="X10" s="34">
        <f>Sheet1!G12/sheet!G27</f>
        <v>0.26102332369698839</v>
      </c>
      <c r="Y10" s="34">
        <f>Sheet1!G12/(sheet!G18-sheet!G35)</f>
        <v>3.629976580796253</v>
      </c>
      <c r="Z10" s="12"/>
      <c r="AA10" s="36" t="str">
        <f>Sheet1!G43</f>
        <v>3,336</v>
      </c>
      <c r="AB10" s="36" t="str">
        <f>Sheet3!G17</f>
        <v>11.0x</v>
      </c>
      <c r="AC10" s="36" t="str">
        <f>Sheet3!G18</f>
        <v>-16.3x</v>
      </c>
      <c r="AD10" s="36" t="str">
        <f>Sheet3!G20</f>
        <v>36.0x</v>
      </c>
      <c r="AE10" s="36" t="str">
        <f>Sheet3!G21</f>
        <v>0.9x</v>
      </c>
      <c r="AF10" s="36" t="str">
        <f>Sheet3!G22</f>
        <v>2.7x</v>
      </c>
      <c r="AG10" s="36" t="str">
        <f>Sheet3!G24</f>
        <v>-134.0x</v>
      </c>
      <c r="AH10" s="36" t="str">
        <f>Sheet3!G25</f>
        <v>0.9x</v>
      </c>
      <c r="AI10" s="36">
        <f>Sheet3!G31</f>
        <v>0.1</v>
      </c>
      <c r="AK10" s="36">
        <f>Sheet3!G29</f>
        <v>6.1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1.8170685036356677</v>
      </c>
      <c r="C11" s="31">
        <f>(sheet!H18-sheet!H15)/sheet!H35</f>
        <v>1.1783390738614619</v>
      </c>
      <c r="D11" s="31">
        <f>sheet!H12/sheet!H35</f>
        <v>0.36433218522770761</v>
      </c>
      <c r="E11" s="31">
        <f>Sheet2!H20/sheet!H35</f>
        <v>1.9322617680826637</v>
      </c>
      <c r="F11" s="31">
        <f>sheet!H18/sheet!H35</f>
        <v>1.8170685036356677</v>
      </c>
      <c r="G11" s="29"/>
      <c r="H11" s="32">
        <f>Sheet1!H33/sheet!H51</f>
        <v>0.12304306507277547</v>
      </c>
      <c r="I11" s="32">
        <f>Sheet1!H33/Sheet1!H12</f>
        <v>0.20654911838790932</v>
      </c>
      <c r="J11" s="32">
        <f>Sheet1!H12/sheet!H27</f>
        <v>0.32164848222966402</v>
      </c>
      <c r="K11" s="32">
        <f>Sheet1!H30/sheet!H27</f>
        <v>6.7219401533974293E-2</v>
      </c>
      <c r="L11" s="32">
        <f>Sheet1!H38</f>
        <v>4.26</v>
      </c>
      <c r="M11" s="29"/>
      <c r="N11" s="32">
        <f>sheet!H40/sheet!H27</f>
        <v>0.46005725396996866</v>
      </c>
      <c r="O11" s="32">
        <f>sheet!H51/sheet!H27</f>
        <v>0.53994274603003134</v>
      </c>
      <c r="P11" s="32">
        <f>sheet!H40/sheet!H51</f>
        <v>0.85204821687590659</v>
      </c>
      <c r="Q11" s="31">
        <f>Sheet1!H24/Sheet1!H26</f>
        <v>-106.78378378378379</v>
      </c>
      <c r="R11" s="31">
        <f>ABS(Sheet2!H20/(Sheet1!H26+Sheet2!H30))</f>
        <v>2.5681586978636828</v>
      </c>
      <c r="S11" s="31">
        <f>sheet!H40/Sheet1!H43</f>
        <v>3.0441386704789135</v>
      </c>
      <c r="T11" s="31">
        <f>Sheet2!H20/sheet!H40</f>
        <v>0.29638978573525093</v>
      </c>
      <c r="V11" s="31">
        <f>ABS(Sheet1!H15/sheet!H15)</f>
        <v>4.3906530856800483</v>
      </c>
      <c r="W11" s="31">
        <f>Sheet1!H12/sheet!H14</f>
        <v>8.3932346723044393</v>
      </c>
      <c r="X11" s="31">
        <f>Sheet1!H12/sheet!H27</f>
        <v>0.32164848222966402</v>
      </c>
      <c r="Y11" s="31">
        <f>Sheet1!H12/(sheet!H18-sheet!H35)</f>
        <v>5.5784543325526936</v>
      </c>
      <c r="AA11" s="17" t="str">
        <f>Sheet1!H43</f>
        <v>5,596</v>
      </c>
      <c r="AB11" s="17" t="str">
        <f>Sheet3!H17</f>
        <v>3.8x</v>
      </c>
      <c r="AC11" s="17" t="str">
        <f>Sheet3!H18</f>
        <v>5.2x</v>
      </c>
      <c r="AD11" s="17" t="str">
        <f>Sheet3!H20</f>
        <v>12.3x</v>
      </c>
      <c r="AE11" s="17" t="str">
        <f>Sheet3!H21</f>
        <v>1.0x</v>
      </c>
      <c r="AF11" s="17" t="str">
        <f>Sheet3!H22</f>
        <v>1.8x</v>
      </c>
      <c r="AG11" s="17" t="str">
        <f>Sheet3!H24</f>
        <v>7.8x</v>
      </c>
      <c r="AH11" s="17" t="str">
        <f>Sheet3!H25</f>
        <v>1.0x</v>
      </c>
      <c r="AI11" s="17">
        <f>Sheet3!H31</f>
        <v>1.8</v>
      </c>
      <c r="AK11" s="17">
        <f>Sheet3!H29</f>
        <v>6.8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2.1132750397456279</v>
      </c>
      <c r="C12" s="34">
        <f>(sheet!I18-sheet!I15)/sheet!I35</f>
        <v>1.2925278219395866</v>
      </c>
      <c r="D12" s="34">
        <f>sheet!I12/sheet!I35</f>
        <v>0.68918918918918914</v>
      </c>
      <c r="E12" s="34">
        <f>Sheet2!I20/sheet!I35</f>
        <v>1.7639109697933226</v>
      </c>
      <c r="F12" s="34">
        <f>sheet!I18/sheet!I35</f>
        <v>2.1132750397456279</v>
      </c>
      <c r="G12" s="29"/>
      <c r="H12" s="35">
        <f>Sheet1!I33/sheet!I51</f>
        <v>0.13498131896776436</v>
      </c>
      <c r="I12" s="35">
        <f>Sheet1!I33/Sheet1!I12</f>
        <v>0.24729385546004456</v>
      </c>
      <c r="J12" s="35">
        <f>Sheet1!I12/sheet!I27</f>
        <v>0.31706455357593499</v>
      </c>
      <c r="K12" s="35">
        <f>Sheet1!I30/sheet!I27</f>
        <v>7.9367082218745263E-2</v>
      </c>
      <c r="L12" s="35">
        <f>Sheet1!I38</f>
        <v>5.41</v>
      </c>
      <c r="M12" s="29"/>
      <c r="N12" s="35">
        <f>sheet!I40/sheet!I27</f>
        <v>0.41911876040983193</v>
      </c>
      <c r="O12" s="35">
        <f>sheet!I51/sheet!I27</f>
        <v>0.58088123959016802</v>
      </c>
      <c r="P12" s="35">
        <f>sheet!I40/sheet!I51</f>
        <v>0.7215222869058997</v>
      </c>
      <c r="Q12" s="34">
        <f>Sheet1!I24/Sheet1!I26</f>
        <v>-126.27777777777777</v>
      </c>
      <c r="R12" s="34">
        <f>ABS(Sheet2!I20/(Sheet1!I26+Sheet2!I30))</f>
        <v>3.1187631763879127</v>
      </c>
      <c r="S12" s="34">
        <f>sheet!I40/Sheet1!I43</f>
        <v>3.0630763555883438</v>
      </c>
      <c r="T12" s="34">
        <f>Sheet2!I20/sheet!I40</f>
        <v>0.26722061657032753</v>
      </c>
      <c r="U12" s="12"/>
      <c r="V12" s="34">
        <f>ABS(Sheet1!I15/sheet!I15)</f>
        <v>3.8440677966101693</v>
      </c>
      <c r="W12" s="34">
        <f>Sheet1!I12/sheet!I14</f>
        <v>10.647457627118644</v>
      </c>
      <c r="X12" s="34">
        <f>Sheet1!I12/sheet!I27</f>
        <v>0.31706455357593499</v>
      </c>
      <c r="Y12" s="34">
        <f>Sheet1!I12/(sheet!I18-sheet!I35)</f>
        <v>4.4855408782577655</v>
      </c>
      <c r="Z12" s="12"/>
      <c r="AA12" s="36" t="str">
        <f>Sheet1!I43</f>
        <v>5,422</v>
      </c>
      <c r="AB12" s="36" t="str">
        <f>Sheet3!I17</f>
        <v>3.4x</v>
      </c>
      <c r="AC12" s="36" t="str">
        <f>Sheet3!I18</f>
        <v>4.4x</v>
      </c>
      <c r="AD12" s="36" t="str">
        <f>Sheet3!I20</f>
        <v>9.8x</v>
      </c>
      <c r="AE12" s="36" t="str">
        <f>Sheet3!I21</f>
        <v>0.7x</v>
      </c>
      <c r="AF12" s="36" t="str">
        <f>Sheet3!I22</f>
        <v>1.5x</v>
      </c>
      <c r="AG12" s="36" t="str">
        <f>Sheet3!I24</f>
        <v>4.9x</v>
      </c>
      <c r="AH12" s="36" t="str">
        <f>Sheet3!I25</f>
        <v>0.8x</v>
      </c>
      <c r="AI12" s="36">
        <f>Sheet3!I31</f>
        <v>0.6</v>
      </c>
      <c r="AK12" s="36">
        <f>Sheet3!I29</f>
        <v>7.2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1.619236311239193</v>
      </c>
      <c r="C13" s="31">
        <f>(sheet!J18-sheet!J15)/sheet!J35</f>
        <v>0.9056195965417867</v>
      </c>
      <c r="D13" s="31">
        <f>sheet!J12/sheet!J35</f>
        <v>0.3695965417867435</v>
      </c>
      <c r="E13" s="31">
        <f>Sheet2!J20/sheet!J35</f>
        <v>1.255043227665706</v>
      </c>
      <c r="F13" s="31">
        <f>sheet!J18/sheet!J35</f>
        <v>1.619236311239193</v>
      </c>
      <c r="G13" s="29"/>
      <c r="H13" s="32">
        <f>Sheet1!J33/sheet!J51</f>
        <v>-2.7407810093322462E-2</v>
      </c>
      <c r="I13" s="32">
        <f>Sheet1!J33/Sheet1!J12</f>
        <v>-5.0695491871962463E-2</v>
      </c>
      <c r="J13" s="32">
        <f>Sheet1!J12/sheet!J27</f>
        <v>0.30327827191867851</v>
      </c>
      <c r="K13" s="32">
        <f>Sheet1!J30/sheet!J27</f>
        <v>-1.4942820838627699E-2</v>
      </c>
      <c r="L13" s="32">
        <f>Sheet1!J38</f>
        <v>-1.08</v>
      </c>
      <c r="M13" s="29"/>
      <c r="N13" s="32">
        <f>sheet!J40/sheet!J27</f>
        <v>0.43903430749682337</v>
      </c>
      <c r="O13" s="32">
        <f>sheet!J51/sheet!J27</f>
        <v>0.56096569250317663</v>
      </c>
      <c r="P13" s="32">
        <f>sheet!J40/sheet!J51</f>
        <v>0.78264021020204766</v>
      </c>
      <c r="Q13" s="31">
        <f>Sheet1!J24/Sheet1!J26</f>
        <v>13.181818181818182</v>
      </c>
      <c r="R13" s="31">
        <f>ABS(Sheet2!J20/(Sheet1!J26+Sheet2!J30))</f>
        <v>3.4223968565815324</v>
      </c>
      <c r="S13" s="31">
        <f>sheet!J40/Sheet1!J43</f>
        <v>4.2488932611903589</v>
      </c>
      <c r="T13" s="31">
        <f>Sheet2!J20/sheet!J40</f>
        <v>0.2016670525584626</v>
      </c>
      <c r="V13" s="31">
        <f>ABS(Sheet1!J15/sheet!J15)</f>
        <v>4.3185259969712266</v>
      </c>
      <c r="W13" s="31">
        <f>Sheet1!J12/sheet!J14</f>
        <v>11.23728813559322</v>
      </c>
      <c r="X13" s="31">
        <f>Sheet1!J12/sheet!J27</f>
        <v>0.30327827191867851</v>
      </c>
      <c r="Y13" s="31">
        <f>Sheet1!J12/(sheet!J18-sheet!J35)</f>
        <v>6.9424083769633507</v>
      </c>
      <c r="AA13" s="17" t="str">
        <f>Sheet1!J43</f>
        <v>4,066</v>
      </c>
      <c r="AB13" s="17" t="str">
        <f>Sheet3!J17</f>
        <v>3.2x</v>
      </c>
      <c r="AC13" s="17" t="str">
        <f>Sheet3!J18</f>
        <v>5.4x</v>
      </c>
      <c r="AD13" s="17" t="str">
        <f>Sheet3!J20</f>
        <v>23.7x</v>
      </c>
      <c r="AE13" s="17" t="str">
        <f>Sheet3!J21</f>
        <v>0.6x</v>
      </c>
      <c r="AF13" s="17" t="str">
        <f>Sheet3!J22</f>
        <v>1.2x</v>
      </c>
      <c r="AG13" s="17" t="str">
        <f>Sheet3!J24</f>
        <v>7.5x</v>
      </c>
      <c r="AH13" s="17" t="str">
        <f>Sheet3!J25</f>
        <v>0.5x</v>
      </c>
      <c r="AI13" s="17">
        <f>Sheet3!J31</f>
        <v>0.2</v>
      </c>
      <c r="AK13" s="17">
        <f>Sheet3!J29</f>
        <v>6.3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1.2326656394453004</v>
      </c>
      <c r="C14" s="34">
        <f>(sheet!K18-sheet!K15)/sheet!K35</f>
        <v>0.65577812018489989</v>
      </c>
      <c r="D14" s="34">
        <f>sheet!K12/sheet!K35</f>
        <v>0.13867488443759629</v>
      </c>
      <c r="E14" s="34">
        <f>Sheet2!K20/sheet!K35</f>
        <v>0.48166409861325116</v>
      </c>
      <c r="F14" s="34">
        <f>sheet!K18/sheet!K35</f>
        <v>1.2326656394453004</v>
      </c>
      <c r="G14" s="29"/>
      <c r="H14" s="35">
        <f>Sheet1!K33/sheet!K51</f>
        <v>-4.1723005601699829E-2</v>
      </c>
      <c r="I14" s="35">
        <f>Sheet1!K33/Sheet1!K12</f>
        <v>-9.6557890031291907E-2</v>
      </c>
      <c r="J14" s="35">
        <f>Sheet1!K12/sheet!K27</f>
        <v>0.21677406851107128</v>
      </c>
      <c r="K14" s="35">
        <f>Sheet1!K30/sheet!K27</f>
        <v>-2.2869325064198847E-2</v>
      </c>
      <c r="L14" s="35">
        <f>Sheet1!K38</f>
        <v>-1.62</v>
      </c>
      <c r="M14" s="29"/>
      <c r="N14" s="35">
        <f>sheet!K40/sheet!K27</f>
        <v>0.49832840738407869</v>
      </c>
      <c r="O14" s="35">
        <f>sheet!K51/sheet!K27</f>
        <v>0.50167159261592131</v>
      </c>
      <c r="P14" s="35">
        <f>sheet!K40/sheet!K51</f>
        <v>0.99333590882750633</v>
      </c>
      <c r="Q14" s="34">
        <f>Sheet1!K24/Sheet1!K26</f>
        <v>11.21505376344086</v>
      </c>
      <c r="R14" s="34">
        <f>ABS(Sheet2!K20/(Sheet1!K26+Sheet2!K30))</f>
        <v>2.1921458625525947</v>
      </c>
      <c r="S14" s="34">
        <f>sheet!K40/Sheet1!K43</f>
        <v>10.484199796126402</v>
      </c>
      <c r="T14" s="34">
        <f>Sheet2!K20/sheet!K40</f>
        <v>7.5984443364122509E-2</v>
      </c>
      <c r="U14" s="12"/>
      <c r="V14" s="34">
        <f>ABS(Sheet1!K15/sheet!K15)</f>
        <v>4.0459401709401712</v>
      </c>
      <c r="W14" s="34">
        <f>Sheet1!K12/sheet!K14</f>
        <v>6.8201219512195124</v>
      </c>
      <c r="X14" s="34">
        <f>Sheet1!K12/sheet!K27</f>
        <v>0.21677406851107128</v>
      </c>
      <c r="Y14" s="34">
        <f>Sheet1!K12/(sheet!K18-sheet!K35)</f>
        <v>11.851655629139072</v>
      </c>
      <c r="Z14" s="12"/>
      <c r="AA14" s="36" t="str">
        <f>Sheet1!K43</f>
        <v>1,962</v>
      </c>
      <c r="AB14" s="36" t="str">
        <f>Sheet3!K17</f>
        <v>9.0x</v>
      </c>
      <c r="AC14" s="36" t="str">
        <f>Sheet3!K18</f>
        <v>-21.8x</v>
      </c>
      <c r="AD14" s="36" t="str">
        <f>Sheet3!K20</f>
        <v>-30.3x</v>
      </c>
      <c r="AE14" s="36" t="str">
        <f>Sheet3!K21</f>
        <v>0.7x</v>
      </c>
      <c r="AF14" s="36" t="str">
        <f>Sheet3!K22</f>
        <v>2.1x</v>
      </c>
      <c r="AG14" s="36" t="str">
        <f>Sheet3!K24</f>
        <v>-5.5x</v>
      </c>
      <c r="AH14" s="36" t="str">
        <f>Sheet3!K25</f>
        <v>0.6x</v>
      </c>
      <c r="AI14" s="36">
        <f>Sheet3!K31</f>
        <v>0.2</v>
      </c>
      <c r="AK14" s="36">
        <f>Sheet3!K29</f>
        <v>5.6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1.6231382978723403</v>
      </c>
      <c r="C15" s="31">
        <f>(sheet!L18-sheet!L15)/sheet!L35</f>
        <v>0.98750000000000004</v>
      </c>
      <c r="D15" s="31">
        <f>sheet!L12/sheet!L35</f>
        <v>0.37952127659574469</v>
      </c>
      <c r="E15" s="31">
        <f>Sheet2!L20/sheet!L35</f>
        <v>1.2601063829787233</v>
      </c>
      <c r="F15" s="31">
        <f>sheet!L18/sheet!L35</f>
        <v>1.6231382978723403</v>
      </c>
      <c r="G15" s="29"/>
      <c r="H15" s="32">
        <f>Sheet1!L33/sheet!L51</f>
        <v>0.12064106339124217</v>
      </c>
      <c r="I15" s="32">
        <f>Sheet1!L33/Sheet1!L12</f>
        <v>0.22465925113582955</v>
      </c>
      <c r="J15" s="32">
        <f>Sheet1!L12/sheet!L27</f>
        <v>0.26950684006080056</v>
      </c>
      <c r="K15" s="32">
        <f>Sheet1!L30/sheet!L27</f>
        <v>6.1539435906096944E-2</v>
      </c>
      <c r="L15" s="32">
        <f>Sheet1!L38</f>
        <v>5.87</v>
      </c>
      <c r="M15" s="29"/>
      <c r="N15" s="32">
        <f>sheet!L40/sheet!L27</f>
        <v>0.49812109440972807</v>
      </c>
      <c r="O15" s="32">
        <f>sheet!L51/sheet!L27</f>
        <v>0.50187890559027193</v>
      </c>
      <c r="P15" s="32">
        <f>sheet!L40/sheet!L51</f>
        <v>0.99251251419677788</v>
      </c>
      <c r="Q15" s="31">
        <f>Sheet1!L24/Sheet1!L26</f>
        <v>186.52</v>
      </c>
      <c r="R15" s="31">
        <f>ABS(Sheet2!L20/(Sheet1!L26+Sheet2!L30))</f>
        <v>7.9630252100840337</v>
      </c>
      <c r="S15" s="31">
        <f>sheet!L40/Sheet1!L43</f>
        <v>3.8642319030461842</v>
      </c>
      <c r="T15" s="31">
        <f>Sheet2!L20/sheet!L40</f>
        <v>0.20080525535070989</v>
      </c>
      <c r="V15" s="31">
        <f>ABS(Sheet1!L15/sheet!L15)</f>
        <v>3.1598326359832636</v>
      </c>
      <c r="W15" s="31">
        <f>Sheet1!L12/sheet!L14</f>
        <v>6.4442200908632001</v>
      </c>
      <c r="X15" s="31">
        <f>Sheet1!L12/sheet!L27</f>
        <v>0.26950684006080056</v>
      </c>
      <c r="Y15" s="31">
        <f>Sheet1!L12/(sheet!L18-sheet!L35)</f>
        <v>5.4485702091335897</v>
      </c>
      <c r="AA15" s="17" t="str">
        <f>Sheet1!L43</f>
        <v>6,106</v>
      </c>
      <c r="AB15" s="17" t="str">
        <f>Sheet3!L17</f>
        <v>6.6x</v>
      </c>
      <c r="AC15" s="17" t="str">
        <f>Sheet3!L18</f>
        <v>11.8x</v>
      </c>
      <c r="AD15" s="17" t="str">
        <f>Sheet3!L20</f>
        <v>-18.8x</v>
      </c>
      <c r="AE15" s="17" t="str">
        <f>Sheet3!L21</f>
        <v>0.9x</v>
      </c>
      <c r="AF15" s="17" t="str">
        <f>Sheet3!L22</f>
        <v>2.4x</v>
      </c>
      <c r="AG15" s="17" t="str">
        <f>Sheet3!L24</f>
        <v>21.2x</v>
      </c>
      <c r="AH15" s="17" t="str">
        <f>Sheet3!L25</f>
        <v>0.9x</v>
      </c>
      <c r="AI15" s="17">
        <f>Sheet3!L31</f>
        <v>0.2</v>
      </c>
      <c r="AK15" s="17">
        <f>Sheet3!L29</f>
        <v>6.5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1.4142223738062756</v>
      </c>
      <c r="C16" s="34">
        <f>(sheet!M18-sheet!M15)/sheet!M35</f>
        <v>0.95634379263301506</v>
      </c>
      <c r="D16" s="34">
        <f>sheet!M12/sheet!M35</f>
        <v>0.32111186903137789</v>
      </c>
      <c r="E16" s="34">
        <f>Sheet2!M20/sheet!M35</f>
        <v>1.3613574351978173</v>
      </c>
      <c r="F16" s="34">
        <f>sheet!M18/sheet!M35</f>
        <v>1.4142223738062756</v>
      </c>
      <c r="G16" s="29"/>
      <c r="H16" s="35">
        <f>Sheet1!M33/sheet!M51</f>
        <v>0.12511787559880805</v>
      </c>
      <c r="I16" s="35">
        <f>Sheet1!M33/Sheet1!M12</f>
        <v>0.19155694155694156</v>
      </c>
      <c r="J16" s="35">
        <f>Sheet1!M12/sheet!M27</f>
        <v>0.33071678221509199</v>
      </c>
      <c r="K16" s="35">
        <f>Sheet1!M30/sheet!M27</f>
        <v>6.2988215970511283E-2</v>
      </c>
      <c r="L16" s="35">
        <f>Sheet1!M38</f>
        <v>7.76</v>
      </c>
      <c r="M16" s="29"/>
      <c r="N16" s="35">
        <f>sheet!M40/sheet!M27</f>
        <v>0.49366871025038678</v>
      </c>
      <c r="O16" s="35">
        <f>sheet!M51/sheet!M27</f>
        <v>0.50633128974961328</v>
      </c>
      <c r="P16" s="35">
        <f>sheet!M40/sheet!M51</f>
        <v>0.9749915129568858</v>
      </c>
      <c r="Q16" s="34">
        <f>Sheet1!M24/Sheet1!M26</f>
        <v>88.93150684931507</v>
      </c>
      <c r="R16" s="34">
        <f>ABS(Sheet2!M20/(Sheet1!M26+Sheet2!M30))</f>
        <v>5.7514409221902021</v>
      </c>
      <c r="S16" s="34">
        <f>sheet!M40/Sheet1!M43</f>
        <v>3.0298909858164342</v>
      </c>
      <c r="T16" s="34">
        <f>Sheet2!M20/sheet!M40</f>
        <v>0.30884401114206128</v>
      </c>
      <c r="U16" s="12"/>
      <c r="V16" s="34">
        <f>ABS(Sheet1!M15/sheet!M15)</f>
        <v>3.2569832402234637</v>
      </c>
      <c r="W16" s="34">
        <f>Sheet1!M12/sheet!M14</f>
        <v>11.339882121807465</v>
      </c>
      <c r="X16" s="34">
        <f>Sheet1!M12/sheet!M27</f>
        <v>0.33071678221509199</v>
      </c>
      <c r="Y16" s="34">
        <f>Sheet1!M12/(sheet!M18-sheet!M35)</f>
        <v>7.1288596130094692</v>
      </c>
      <c r="Z16" s="12"/>
      <c r="AA16" s="36" t="str">
        <f>Sheet1!M43</f>
        <v>8,531</v>
      </c>
      <c r="AB16" s="36" t="str">
        <f>Sheet3!M17</f>
        <v>4.8x</v>
      </c>
      <c r="AC16" s="36" t="str">
        <f>Sheet3!M18</f>
        <v>5.9x</v>
      </c>
      <c r="AD16" s="36" t="str">
        <f>Sheet3!M20</f>
        <v>40.7x</v>
      </c>
      <c r="AE16" s="36" t="str">
        <f>Sheet3!M21</f>
        <v>1.2x</v>
      </c>
      <c r="AF16" s="36" t="str">
        <f>Sheet3!M22</f>
        <v>2.4x</v>
      </c>
      <c r="AG16" s="36" t="str">
        <f>Sheet3!M24</f>
        <v>8.2x</v>
      </c>
      <c r="AH16" s="36" t="str">
        <f>Sheet3!M25</f>
        <v>1.3x</v>
      </c>
      <c r="AI16" s="36">
        <f>Sheet3!M31</f>
        <v>0.5</v>
      </c>
      <c r="AK16" s="36">
        <f>Sheet3!M29</f>
        <v>6.7</v>
      </c>
      <c r="AL16" s="36">
        <f>Sheet3!M30</f>
        <v>8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2023-04-19T16:41:08Z</dcterms:created>
  <dcterms:modified xsi:type="dcterms:W3CDTF">2023-05-07T16:24:19Z</dcterms:modified>
  <cp:category/>
  <dc:identifier/>
  <cp:version/>
</cp:coreProperties>
</file>