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BD02CE60-0D67-41FD-8F17-76E5C8E4A10B}" xr6:coauthVersionLast="47" xr6:coauthVersionMax="47" xr10:uidLastSave="{419B5976-E3EA-49CE-8B06-6FAB9C970ABB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<sst xmlns="http://schemas.openxmlformats.org/spreadsheetml/2006/main" count="990" uniqueCount="742">
  <si>
    <t>George Weston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</si>
  <si>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</si>
  <si>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</si>
  <si>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</si>
  <si>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</si>
  <si>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</si>
  <si>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</si>
  <si>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</si>
  <si>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</si>
  <si>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</si>
  <si>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</si>
  <si>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</si>
  <si>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</si>
  <si>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</si>
  <si>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</si>
  <si>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</si>
  <si>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</si>
  <si>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</si>
  <si>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</si>
  <si>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</si>
  <si>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</si>
  <si>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</si>
  <si>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</si>
  <si>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</si>
  <si>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</si>
  <si>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</si>
  <si>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2,869</t>
  </si>
  <si>
    <t>1,333</t>
  </si>
  <si>
    <t>1,413</t>
  </si>
  <si>
    <t>1,560</t>
  </si>
  <si>
    <t>2,034</t>
  </si>
  <si>
    <t>1,521</t>
  </si>
  <si>
    <t>1,834</t>
  </si>
  <si>
    <t>2,581</t>
  </si>
  <si>
    <t>2,984</t>
  </si>
  <si>
    <t>2,313</t>
  </si>
  <si>
    <t>Short Term Investments</t>
  </si>
  <si>
    <t>1,490</t>
  </si>
  <si>
    <t>1,072</t>
  </si>
  <si>
    <t>1,166</t>
  </si>
  <si>
    <t>1,011</t>
  </si>
  <si>
    <t>1,113</t>
  </si>
  <si>
    <t>Accounts Receivable, Net</t>
  </si>
  <si>
    <t>3,239</t>
  </si>
  <si>
    <t>3,952</t>
  </si>
  <si>
    <t>4,264</t>
  </si>
  <si>
    <t>4,204</t>
  </si>
  <si>
    <t>4,433</t>
  </si>
  <si>
    <t>4,633</t>
  </si>
  <si>
    <t>4,810</t>
  </si>
  <si>
    <t>4,289</t>
  </si>
  <si>
    <t>4,453</t>
  </si>
  <si>
    <t>5,227</t>
  </si>
  <si>
    <t>Inventory</t>
  </si>
  <si>
    <t>2,244</t>
  </si>
  <si>
    <t>4,463</t>
  </si>
  <si>
    <t>4,517</t>
  </si>
  <si>
    <t>4,559</t>
  </si>
  <si>
    <t>4,623</t>
  </si>
  <si>
    <t>5,001</t>
  </si>
  <si>
    <t>5,270</t>
  </si>
  <si>
    <t>5,385</t>
  </si>
  <si>
    <t>5,166</t>
  </si>
  <si>
    <t>5,855</t>
  </si>
  <si>
    <t>Prepaid Expenses</t>
  </si>
  <si>
    <t>Other Current Assets</t>
  </si>
  <si>
    <t>Total Current Assets</t>
  </si>
  <si>
    <t>9,944</t>
  </si>
  <si>
    <t>11,092</t>
  </si>
  <si>
    <t>11,714</t>
  </si>
  <si>
    <t>11,581</t>
  </si>
  <si>
    <t>12,463</t>
  </si>
  <si>
    <t>11,855</t>
  </si>
  <si>
    <t>12,685</t>
  </si>
  <si>
    <t>13,245</t>
  </si>
  <si>
    <t>14,222</t>
  </si>
  <si>
    <t>14,653</t>
  </si>
  <si>
    <t>Property Plant And Equipment, Net</t>
  </si>
  <si>
    <t>9,655</t>
  </si>
  <si>
    <t>10,938</t>
  </si>
  <si>
    <t>11,352</t>
  </si>
  <si>
    <t>11,534</t>
  </si>
  <si>
    <t>11,689</t>
  </si>
  <si>
    <t>12,101</t>
  </si>
  <si>
    <t>15,847</t>
  </si>
  <si>
    <t>15,986</t>
  </si>
  <si>
    <t>14,841</t>
  </si>
  <si>
    <t>15,338</t>
  </si>
  <si>
    <t>Real Estate Owned</t>
  </si>
  <si>
    <t/>
  </si>
  <si>
    <t>Capitalized / Purchased Software</t>
  </si>
  <si>
    <t>1,044</t>
  </si>
  <si>
    <t>1,089</t>
  </si>
  <si>
    <t>1,057</t>
  </si>
  <si>
    <t>Long-term Investments</t>
  </si>
  <si>
    <t>1,825</t>
  </si>
  <si>
    <t>Goodwill</t>
  </si>
  <si>
    <t>1,365</t>
  </si>
  <si>
    <t>3,756</t>
  </si>
  <si>
    <t>4,254</t>
  </si>
  <si>
    <t>4,364</t>
  </si>
  <si>
    <t>4,377</t>
  </si>
  <si>
    <t>4,781</t>
  </si>
  <si>
    <t>4,775</t>
  </si>
  <si>
    <t>4,772</t>
  </si>
  <si>
    <t>4,479</t>
  </si>
  <si>
    <t>4,853</t>
  </si>
  <si>
    <t>Other Intangibles</t>
  </si>
  <si>
    <t>9,786</t>
  </si>
  <si>
    <t>9,292</t>
  </si>
  <si>
    <t>8,875</t>
  </si>
  <si>
    <t>8,368</t>
  </si>
  <si>
    <t>7,958</t>
  </si>
  <si>
    <t>7,488</t>
  </si>
  <si>
    <t>7,032</t>
  </si>
  <si>
    <t>6,430</t>
  </si>
  <si>
    <t>6,527</t>
  </si>
  <si>
    <t>Other Long-term Assets</t>
  </si>
  <si>
    <t>3,289</t>
  </si>
  <si>
    <t>5,397</t>
  </si>
  <si>
    <t>5,326</t>
  </si>
  <si>
    <t>5,224</t>
  </si>
  <si>
    <t>5,218</t>
  </si>
  <si>
    <t>4,673</t>
  </si>
  <si>
    <t>Total Assets</t>
  </si>
  <si>
    <t>24,604</t>
  </si>
  <si>
    <t>37,146</t>
  </si>
  <si>
    <t>38,220</t>
  </si>
  <si>
    <t>37,946</t>
  </si>
  <si>
    <t>38,540</t>
  </si>
  <si>
    <t>43,814</t>
  </si>
  <si>
    <t>47,813</t>
  </si>
  <si>
    <t>48,078</t>
  </si>
  <si>
    <t>47,083</t>
  </si>
  <si>
    <t>48,958</t>
  </si>
  <si>
    <t>Accounts Payable</t>
  </si>
  <si>
    <t>3,984</t>
  </si>
  <si>
    <t>4,687</t>
  </si>
  <si>
    <t>5,135</t>
  </si>
  <si>
    <t>5,115</t>
  </si>
  <si>
    <t>5,429</t>
  </si>
  <si>
    <t>5,734</t>
  </si>
  <si>
    <t>5,880</t>
  </si>
  <si>
    <t>5,992</t>
  </si>
  <si>
    <t>5,903</t>
  </si>
  <si>
    <t>6,711</t>
  </si>
  <si>
    <t>Accrued Expenses</t>
  </si>
  <si>
    <t>Short-term Borrowings</t>
  </si>
  <si>
    <t>1,060</t>
  </si>
  <si>
    <t>1,263</t>
  </si>
  <si>
    <t>1,229</t>
  </si>
  <si>
    <t>1,356</t>
  </si>
  <si>
    <t>1,368</t>
  </si>
  <si>
    <t>1,635</t>
  </si>
  <si>
    <t>1,507</t>
  </si>
  <si>
    <t>1,421</t>
  </si>
  <si>
    <t>Current Portion of LT Debt</t>
  </si>
  <si>
    <t>1,208</t>
  </si>
  <si>
    <t>1,292</t>
  </si>
  <si>
    <t>1,591</t>
  </si>
  <si>
    <t>1,306</t>
  </si>
  <si>
    <t>1,846</t>
  </si>
  <si>
    <t>1,383</t>
  </si>
  <si>
    <t>Current Portion of Capital Lease Obligations</t>
  </si>
  <si>
    <t>Other Current Liabilities</t>
  </si>
  <si>
    <t>Total Current Liabilities</t>
  </si>
  <si>
    <t>6,379</t>
  </si>
  <si>
    <t>6,940</t>
  </si>
  <si>
    <t>8,427</t>
  </si>
  <si>
    <t>7,831</t>
  </si>
  <si>
    <t>9,539</t>
  </si>
  <si>
    <t>9,604</t>
  </si>
  <si>
    <t>10,783</t>
  </si>
  <si>
    <t>9,963</t>
  </si>
  <si>
    <t>9,773</t>
  </si>
  <si>
    <t>10,757</t>
  </si>
  <si>
    <t>Long-term Debt</t>
  </si>
  <si>
    <t>7,736</t>
  </si>
  <si>
    <t>12,306</t>
  </si>
  <si>
    <t>10,355</t>
  </si>
  <si>
    <t>10,831</t>
  </si>
  <si>
    <t>9,933</t>
  </si>
  <si>
    <t>13,477</t>
  </si>
  <si>
    <t>12,712</t>
  </si>
  <si>
    <t>13,519</t>
  </si>
  <si>
    <t>12,490</t>
  </si>
  <si>
    <t>13,401</t>
  </si>
  <si>
    <t>Capital Leases</t>
  </si>
  <si>
    <t>4,250</t>
  </si>
  <si>
    <t>4,206</t>
  </si>
  <si>
    <t>4,242</t>
  </si>
  <si>
    <t>4,323</t>
  </si>
  <si>
    <t>Other Non-current Liabilities</t>
  </si>
  <si>
    <t>1,364</t>
  </si>
  <si>
    <t>3,426</t>
  </si>
  <si>
    <t>3,975</t>
  </si>
  <si>
    <t>3,940</t>
  </si>
  <si>
    <t>3,749</t>
  </si>
  <si>
    <t>6,031</t>
  </si>
  <si>
    <t>6,893</t>
  </si>
  <si>
    <t>6,972</t>
  </si>
  <si>
    <t>7,441</t>
  </si>
  <si>
    <t>7,297</t>
  </si>
  <si>
    <t>Total Liabilities</t>
  </si>
  <si>
    <t>15,479</t>
  </si>
  <si>
    <t>22,672</t>
  </si>
  <si>
    <t>23,330</t>
  </si>
  <si>
    <t>23,156</t>
  </si>
  <si>
    <t>23,745</t>
  </si>
  <si>
    <t>29,610</t>
  </si>
  <si>
    <t>34,638</t>
  </si>
  <si>
    <t>34,660</t>
  </si>
  <si>
    <t>33,946</t>
  </si>
  <si>
    <t>35,778</t>
  </si>
  <si>
    <t>Common Stock</t>
  </si>
  <si>
    <t>2,766</t>
  </si>
  <si>
    <t>2,809</t>
  </si>
  <si>
    <t>2,782</t>
  </si>
  <si>
    <t>2,712</t>
  </si>
  <si>
    <t>2,616</t>
  </si>
  <si>
    <t>Additional Paid In Capital</t>
  </si>
  <si>
    <t>Retained Earnings</t>
  </si>
  <si>
    <t>5,260</t>
  </si>
  <si>
    <t>6,125</t>
  </si>
  <si>
    <t>6,422</t>
  </si>
  <si>
    <t>6,704</t>
  </si>
  <si>
    <t>7,188</t>
  </si>
  <si>
    <t>5,017</t>
  </si>
  <si>
    <t>4,766</t>
  </si>
  <si>
    <t>5,226</t>
  </si>
  <si>
    <t>4,808</t>
  </si>
  <si>
    <t>5,075</t>
  </si>
  <si>
    <t>Treasury Stock</t>
  </si>
  <si>
    <t>Other Common Equity Adj</t>
  </si>
  <si>
    <t>-1,014</t>
  </si>
  <si>
    <t>-1,378</t>
  </si>
  <si>
    <t>-1,667</t>
  </si>
  <si>
    <t>Common Equity</t>
  </si>
  <si>
    <t>5,496</t>
  </si>
  <si>
    <t>6,472</t>
  </si>
  <si>
    <t>6,864</t>
  </si>
  <si>
    <t>6,947</t>
  </si>
  <si>
    <t>7,117</t>
  </si>
  <si>
    <t>7,223</t>
  </si>
  <si>
    <t>6,792</t>
  </si>
  <si>
    <t>6,994</t>
  </si>
  <si>
    <t>6,142</t>
  </si>
  <si>
    <t>6,024</t>
  </si>
  <si>
    <t>Total Preferred Equity</t>
  </si>
  <si>
    <t>1,041</t>
  </si>
  <si>
    <t>1,042</t>
  </si>
  <si>
    <t>Minority Interest, Total</t>
  </si>
  <si>
    <t>2,588</t>
  </si>
  <si>
    <t>6,960</t>
  </si>
  <si>
    <t>7,209</t>
  </si>
  <si>
    <t>7,026</t>
  </si>
  <si>
    <t>6,861</t>
  </si>
  <si>
    <t>6,164</t>
  </si>
  <si>
    <t>5,566</t>
  </si>
  <si>
    <t>5,607</t>
  </si>
  <si>
    <t>6,178</t>
  </si>
  <si>
    <t>6,339</t>
  </si>
  <si>
    <t>Other Equity</t>
  </si>
  <si>
    <t>Total Equity</t>
  </si>
  <si>
    <t>9,125</t>
  </si>
  <si>
    <t>14,474</t>
  </si>
  <si>
    <t>14,890</t>
  </si>
  <si>
    <t>14,790</t>
  </si>
  <si>
    <t>14,795</t>
  </si>
  <si>
    <t>14,204</t>
  </si>
  <si>
    <t>13,175</t>
  </si>
  <si>
    <t>13,418</t>
  </si>
  <si>
    <t>13,137</t>
  </si>
  <si>
    <t>13,180</t>
  </si>
  <si>
    <t>Total Liabilities And Equity</t>
  </si>
  <si>
    <t>Cash And Short Term Investments</t>
  </si>
  <si>
    <t>4,359</t>
  </si>
  <si>
    <t>2,405</t>
  </si>
  <si>
    <t>2,579</t>
  </si>
  <si>
    <t>2,571</t>
  </si>
  <si>
    <t>3,147</t>
  </si>
  <si>
    <t>1,802</t>
  </si>
  <si>
    <t>2,063</t>
  </si>
  <si>
    <t>3,156</t>
  </si>
  <si>
    <t>3,863</t>
  </si>
  <si>
    <t>2,816</t>
  </si>
  <si>
    <t>Total Debt</t>
  </si>
  <si>
    <t>10,004</t>
  </si>
  <si>
    <t>13,989</t>
  </si>
  <si>
    <t>13,505</t>
  </si>
  <si>
    <t>13,141</t>
  </si>
  <si>
    <t>13,460</t>
  </si>
  <si>
    <t>16,953</t>
  </si>
  <si>
    <t>21,172</t>
  </si>
  <si>
    <t>20,869</t>
  </si>
  <si>
    <t>19,497</t>
  </si>
  <si>
    <t>20,650</t>
  </si>
  <si>
    <t>Income Statement</t>
  </si>
  <si>
    <t>Revenue</t>
  </si>
  <si>
    <t>33,582</t>
  </si>
  <si>
    <t>43,918</t>
  </si>
  <si>
    <t>46,894</t>
  </si>
  <si>
    <t>47,999</t>
  </si>
  <si>
    <t>48,289</t>
  </si>
  <si>
    <t>48,568</t>
  </si>
  <si>
    <t>50,109</t>
  </si>
  <si>
    <t>53,270</t>
  </si>
  <si>
    <t>53,748</t>
  </si>
  <si>
    <t>57,048</t>
  </si>
  <si>
    <t>Revenue Growth (YoY)</t>
  </si>
  <si>
    <t>2.6%</t>
  </si>
  <si>
    <t>30.8%</t>
  </si>
  <si>
    <t>6.8%</t>
  </si>
  <si>
    <t>2.4%</t>
  </si>
  <si>
    <t>0.6%</t>
  </si>
  <si>
    <t>3.2%</t>
  </si>
  <si>
    <t>6.3%</t>
  </si>
  <si>
    <t>0.9%</t>
  </si>
  <si>
    <t>6.1%</t>
  </si>
  <si>
    <t>Cost of Revenues</t>
  </si>
  <si>
    <t>-25,291</t>
  </si>
  <si>
    <t>-31,929</t>
  </si>
  <si>
    <t>-33,667</t>
  </si>
  <si>
    <t>-34,104</t>
  </si>
  <si>
    <t>-33,836</t>
  </si>
  <si>
    <t>-33,340</t>
  </si>
  <si>
    <t>-34,166</t>
  </si>
  <si>
    <t>-36,724</t>
  </si>
  <si>
    <t>-36,435</t>
  </si>
  <si>
    <t>-38,528</t>
  </si>
  <si>
    <t>Gross Profit</t>
  </si>
  <si>
    <t>8,291</t>
  </si>
  <si>
    <t>11,989</t>
  </si>
  <si>
    <t>13,227</t>
  </si>
  <si>
    <t>13,895</t>
  </si>
  <si>
    <t>14,453</t>
  </si>
  <si>
    <t>15,228</t>
  </si>
  <si>
    <t>15,943</t>
  </si>
  <si>
    <t>16,546</t>
  </si>
  <si>
    <t>17,313</t>
  </si>
  <si>
    <t>18,520</t>
  </si>
  <si>
    <t>Gross Profit Margin</t>
  </si>
  <si>
    <t>24.7%</t>
  </si>
  <si>
    <t>27.3%</t>
  </si>
  <si>
    <t>28.2%</t>
  </si>
  <si>
    <t>28.9%</t>
  </si>
  <si>
    <t>29.9%</t>
  </si>
  <si>
    <t>31.4%</t>
  </si>
  <si>
    <t>31.8%</t>
  </si>
  <si>
    <t>31.1%</t>
  </si>
  <si>
    <t>32.2%</t>
  </si>
  <si>
    <t>32.5%</t>
  </si>
  <si>
    <t>R&amp;D Expenses</t>
  </si>
  <si>
    <t>Selling, General &amp; Admin Expenses</t>
  </si>
  <si>
    <t>-6,684</t>
  </si>
  <si>
    <t>-10,225</t>
  </si>
  <si>
    <t>-11,161</t>
  </si>
  <si>
    <t>-11,495</t>
  </si>
  <si>
    <t>-12,335</t>
  </si>
  <si>
    <t>-12,494</t>
  </si>
  <si>
    <t>-12,953</t>
  </si>
  <si>
    <t>-13,641</t>
  </si>
  <si>
    <t>-13,270</t>
  </si>
  <si>
    <t>-13,941</t>
  </si>
  <si>
    <t>Other Inc / (Exp)</t>
  </si>
  <si>
    <t>Operating Expenses</t>
  </si>
  <si>
    <t>-6,700</t>
  </si>
  <si>
    <t>-11,029</t>
  </si>
  <si>
    <t>-11,312</t>
  </si>
  <si>
    <t>-11,758</t>
  </si>
  <si>
    <t>-11,847</t>
  </si>
  <si>
    <t>-12,815</t>
  </si>
  <si>
    <t>-13,583</t>
  </si>
  <si>
    <t>-13,370</t>
  </si>
  <si>
    <t>-13,887</t>
  </si>
  <si>
    <t>-13,854</t>
  </si>
  <si>
    <t>Operating Income</t>
  </si>
  <si>
    <t>1,915</t>
  </si>
  <si>
    <t>2,137</t>
  </si>
  <si>
    <t>2,606</t>
  </si>
  <si>
    <t>2,413</t>
  </si>
  <si>
    <t>2,360</t>
  </si>
  <si>
    <t>3,176</t>
  </si>
  <si>
    <t>4,666</t>
  </si>
  <si>
    <t>Net Interest Expenses</t>
  </si>
  <si>
    <t>-1,106</t>
  </si>
  <si>
    <t>-1,130</t>
  </si>
  <si>
    <t>-1,049</t>
  </si>
  <si>
    <t>-1,026</t>
  </si>
  <si>
    <t>EBT, Incl. Unusual Items</t>
  </si>
  <si>
    <t>1,119</t>
  </si>
  <si>
    <t>1,248</t>
  </si>
  <si>
    <t>1,555</t>
  </si>
  <si>
    <t>2,038</t>
  </si>
  <si>
    <t>1,637</t>
  </si>
  <si>
    <t>1,254</t>
  </si>
  <si>
    <t>2,046</t>
  </si>
  <si>
    <t>2,377</t>
  </si>
  <si>
    <t>3,640</t>
  </si>
  <si>
    <t>Earnings of Discontinued Ops.</t>
  </si>
  <si>
    <t>Income Tax Expense</t>
  </si>
  <si>
    <t>Net Income to Company</t>
  </si>
  <si>
    <t>1,090</t>
  </si>
  <si>
    <t>1,589</t>
  </si>
  <si>
    <t>1,582</t>
  </si>
  <si>
    <t>1,425</t>
  </si>
  <si>
    <t>2,803</t>
  </si>
  <si>
    <t>Minority Interest in Earnings</t>
  </si>
  <si>
    <t>Net Income to Stockholders</t>
  </si>
  <si>
    <t>1,816</t>
  </si>
  <si>
    <t>Preferred Dividends &amp; Other Adj.</t>
  </si>
  <si>
    <t>Net Income to Common Excl Extra Items</t>
  </si>
  <si>
    <t>1,778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</si>
  <si>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</si>
  <si>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</si>
  <si>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</si>
  <si>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</si>
  <si>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</si>
  <si>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2,489</t>
  </si>
  <si>
    <t>3,051</t>
  </si>
  <si>
    <t>3,520</t>
  </si>
  <si>
    <t>3,811</t>
  </si>
  <si>
    <t>3,546</t>
  </si>
  <si>
    <t>4,202</t>
  </si>
  <si>
    <t>4,441</t>
  </si>
  <si>
    <t>4,420</t>
  </si>
  <si>
    <t>5,519</t>
  </si>
  <si>
    <t>5,988</t>
  </si>
  <si>
    <t>EBIT</t>
  </si>
  <si>
    <t>1,607</t>
  </si>
  <si>
    <t>1,764</t>
  </si>
  <si>
    <t>2,066</t>
  </si>
  <si>
    <t>2,400</t>
  </si>
  <si>
    <t>2,118</t>
  </si>
  <si>
    <t>2,734</t>
  </si>
  <si>
    <t>2,990</t>
  </si>
  <si>
    <t>2,905</t>
  </si>
  <si>
    <t>4,043</t>
  </si>
  <si>
    <t>4,579</t>
  </si>
  <si>
    <t>Revenue (Reported)</t>
  </si>
  <si>
    <t>Operating Income (Reported)</t>
  </si>
  <si>
    <t>1,616</t>
  </si>
  <si>
    <t>1,929</t>
  </si>
  <si>
    <t>2,255</t>
  </si>
  <si>
    <t>2,561</t>
  </si>
  <si>
    <t>2,585</t>
  </si>
  <si>
    <t>2,958</t>
  </si>
  <si>
    <t>2,875</t>
  </si>
  <si>
    <t>4,027</t>
  </si>
  <si>
    <t>4,553</t>
  </si>
  <si>
    <t>Operating Income (Adjusted)</t>
  </si>
  <si>
    <t>Cash Flow Statement</t>
  </si>
  <si>
    <t>Depreciation &amp; Amortization (CF)</t>
  </si>
  <si>
    <t>1,287</t>
  </si>
  <si>
    <t>1,454</t>
  </si>
  <si>
    <t>1,411</t>
  </si>
  <si>
    <t>1,428</t>
  </si>
  <si>
    <t>1,468</t>
  </si>
  <si>
    <t>2,019</t>
  </si>
  <si>
    <t>2,093</t>
  </si>
  <si>
    <t>2,068</t>
  </si>
  <si>
    <t>2,026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</si>
  <si>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</si>
  <si>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</si>
  <si>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</si>
  <si>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</si>
  <si>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</si>
  <si>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-1,100</t>
  </si>
  <si>
    <t>Other Operating Activities</t>
  </si>
  <si>
    <t>1,488</t>
  </si>
  <si>
    <t>1,021</t>
  </si>
  <si>
    <t>1,469</t>
  </si>
  <si>
    <t>1,299</t>
  </si>
  <si>
    <t>2,205</t>
  </si>
  <si>
    <t>1,750</t>
  </si>
  <si>
    <t>2,490</t>
  </si>
  <si>
    <t>1,664</t>
  </si>
  <si>
    <t>Cash from Operations</t>
  </si>
  <si>
    <t>1,786</t>
  </si>
  <si>
    <t>2,851</t>
  </si>
  <si>
    <t>3,367</t>
  </si>
  <si>
    <t>3,760</t>
  </si>
  <si>
    <t>3,425</t>
  </si>
  <si>
    <t>2,719</t>
  </si>
  <si>
    <t>4,555</t>
  </si>
  <si>
    <t>5,521</t>
  </si>
  <si>
    <t>5,119</t>
  </si>
  <si>
    <t>4,877</t>
  </si>
  <si>
    <t>Capital Expenditures</t>
  </si>
  <si>
    <t>-1,267</t>
  </si>
  <si>
    <t>-1,129</t>
  </si>
  <si>
    <t>-1,177</t>
  </si>
  <si>
    <t>-1,201</t>
  </si>
  <si>
    <t>-1,155</t>
  </si>
  <si>
    <t>-1,235</t>
  </si>
  <si>
    <t>-1,056</t>
  </si>
  <si>
    <t>-1,474</t>
  </si>
  <si>
    <t>Cash Acquisitions</t>
  </si>
  <si>
    <t>-6,619</t>
  </si>
  <si>
    <t>-1,601</t>
  </si>
  <si>
    <t>Other Investing Activities</t>
  </si>
  <si>
    <t>Cash from Investing</t>
  </si>
  <si>
    <t>-1,675</t>
  </si>
  <si>
    <t>-5,584</t>
  </si>
  <si>
    <t>-1,407</t>
  </si>
  <si>
    <t>-1,324</t>
  </si>
  <si>
    <t>-1,075</t>
  </si>
  <si>
    <t>-2,256</t>
  </si>
  <si>
    <t>-1,492</t>
  </si>
  <si>
    <t>-1,738</t>
  </si>
  <si>
    <t>-2,540</t>
  </si>
  <si>
    <t>Dividends Paid (Ex Special Dividends)</t>
  </si>
  <si>
    <t>Special Dividend Paid</t>
  </si>
  <si>
    <t>Long-Term Debt Issued</t>
  </si>
  <si>
    <t>3,165</t>
  </si>
  <si>
    <t>6,064</t>
  </si>
  <si>
    <t>1,186</t>
  </si>
  <si>
    <t>4,880</t>
  </si>
  <si>
    <t>1,873</t>
  </si>
  <si>
    <t>2,723</t>
  </si>
  <si>
    <t>1,440</t>
  </si>
  <si>
    <t>2,613</t>
  </si>
  <si>
    <t>Long-Term Debt Repaid</t>
  </si>
  <si>
    <t>-3,536</t>
  </si>
  <si>
    <t>-1,783</t>
  </si>
  <si>
    <t>-1,399</t>
  </si>
  <si>
    <t>-3,565</t>
  </si>
  <si>
    <t>-2,210</t>
  </si>
  <si>
    <t>-3,248</t>
  </si>
  <si>
    <t>-2,820</t>
  </si>
  <si>
    <t>-2,393</t>
  </si>
  <si>
    <t>Repurchase of Common Stock</t>
  </si>
  <si>
    <t>Other Financing Activities</t>
  </si>
  <si>
    <t>-1,102</t>
  </si>
  <si>
    <t>-1,790</t>
  </si>
  <si>
    <t>-1,894</t>
  </si>
  <si>
    <t>-2,019</t>
  </si>
  <si>
    <t>-1,994</t>
  </si>
  <si>
    <t>-1,916</t>
  </si>
  <si>
    <t>-1,826</t>
  </si>
  <si>
    <t>Cash from Financing</t>
  </si>
  <si>
    <t>1,142</t>
  </si>
  <si>
    <t>1,172</t>
  </si>
  <si>
    <t>-1,918</t>
  </si>
  <si>
    <t>-2,275</t>
  </si>
  <si>
    <t>-1,865</t>
  </si>
  <si>
    <t>-2,750</t>
  </si>
  <si>
    <t>-3,035</t>
  </si>
  <si>
    <t>-4,426</t>
  </si>
  <si>
    <t>-3,011</t>
  </si>
  <si>
    <t>Beginning Cash (CF)</t>
  </si>
  <si>
    <t>Foreign Exchange Rate Adjustments</t>
  </si>
  <si>
    <t>Additions / Reductions</t>
  </si>
  <si>
    <t>1,253</t>
  </si>
  <si>
    <t>-1,561</t>
  </si>
  <si>
    <t>Ending Cash (CF)</t>
  </si>
  <si>
    <t>Levered Free Cash Flow</t>
  </si>
  <si>
    <t>1,867</t>
  </si>
  <si>
    <t>2,100</t>
  </si>
  <si>
    <t>2,631</t>
  </si>
  <si>
    <t>2,248</t>
  </si>
  <si>
    <t>1,518</t>
  </si>
  <si>
    <t>3,400</t>
  </si>
  <si>
    <t>4,286</t>
  </si>
  <si>
    <t>4,063</t>
  </si>
  <si>
    <t>3,403</t>
  </si>
  <si>
    <t>Cash Interest Paid</t>
  </si>
  <si>
    <t>1,105</t>
  </si>
  <si>
    <t>1,003</t>
  </si>
  <si>
    <t>Valuation Ratios</t>
  </si>
  <si>
    <t>Price Close (Split Adjusted)</t>
  </si>
  <si>
    <t>Market Cap</t>
  </si>
  <si>
    <t>9,895.021</t>
  </si>
  <si>
    <t>12,816.612</t>
  </si>
  <si>
    <t>13,649.776</t>
  </si>
  <si>
    <t>14,498.488</t>
  </si>
  <si>
    <t>13,935.898</t>
  </si>
  <si>
    <t>13,859.898</t>
  </si>
  <si>
    <t>15,844.719</t>
  </si>
  <si>
    <t>14,586.576</t>
  </si>
  <si>
    <t>21,700.859</t>
  </si>
  <si>
    <t>23,727.021</t>
  </si>
  <si>
    <t>Total Enterprise Value (TEV)</t>
  </si>
  <si>
    <t>20,131.021</t>
  </si>
  <si>
    <t>32,673.612</t>
  </si>
  <si>
    <t>32,810.776</t>
  </si>
  <si>
    <t>32,858.488</t>
  </si>
  <si>
    <t>32,333.898</t>
  </si>
  <si>
    <t>36,193.898</t>
  </si>
  <si>
    <t>41,446.719</t>
  </si>
  <si>
    <t>39,317.576</t>
  </si>
  <si>
    <t>45,617.859</t>
  </si>
  <si>
    <t>48,606.021</t>
  </si>
  <si>
    <t>Enterprise Value (EV)</t>
  </si>
  <si>
    <t>19,994.021</t>
  </si>
  <si>
    <t>32,533.612</t>
  </si>
  <si>
    <t>32,661.776</t>
  </si>
  <si>
    <t>32,755.488</t>
  </si>
  <si>
    <t>32,265.898</t>
  </si>
  <si>
    <t>35,393.898</t>
  </si>
  <si>
    <t>40,565.719</t>
  </si>
  <si>
    <t>38,636.576</t>
  </si>
  <si>
    <t>44,886.859</t>
  </si>
  <si>
    <t>48,556.924</t>
  </si>
  <si>
    <t>EV/EBITDA</t>
  </si>
  <si>
    <t>8.3x</t>
  </si>
  <si>
    <t>11.6x</t>
  </si>
  <si>
    <t>8.7x</t>
  </si>
  <si>
    <t>9.1x</t>
  </si>
  <si>
    <t>8.1x</t>
  </si>
  <si>
    <t>9.9x</t>
  </si>
  <si>
    <t>9.0x</t>
  </si>
  <si>
    <t>8.2x</t>
  </si>
  <si>
    <t>EV / EBIT</t>
  </si>
  <si>
    <t>12.9x</t>
  </si>
  <si>
    <t>22.2x</t>
  </si>
  <si>
    <t>14.1x</t>
  </si>
  <si>
    <t>15.1x</t>
  </si>
  <si>
    <t>12.7x</t>
  </si>
  <si>
    <t>16.7x</t>
  </si>
  <si>
    <t>13.2x</t>
  </si>
  <si>
    <t>14.0x</t>
  </si>
  <si>
    <t>11.5x</t>
  </si>
  <si>
    <t>10.6x</t>
  </si>
  <si>
    <t>EV / LTM EBITDA - CAPEX</t>
  </si>
  <si>
    <t>14.4x</t>
  </si>
  <si>
    <t>17.8x</t>
  </si>
  <si>
    <t>12.8x</t>
  </si>
  <si>
    <t>13.1x</t>
  </si>
  <si>
    <t>11.4x</t>
  </si>
  <si>
    <t>14.8x</t>
  </si>
  <si>
    <t>10.7x</t>
  </si>
  <si>
    <t>12.1x</t>
  </si>
  <si>
    <t>10.8x</t>
  </si>
  <si>
    <t>EV / Free Cash Flow</t>
  </si>
  <si>
    <t>49.0x</t>
  </si>
  <si>
    <t>-72.8x</t>
  </si>
  <si>
    <t>15.7x</t>
  </si>
  <si>
    <t>14.5x</t>
  </si>
  <si>
    <t>18.5x</t>
  </si>
  <si>
    <t>23.2x</t>
  </si>
  <si>
    <t>13.6x</t>
  </si>
  <si>
    <t>20.1x</t>
  </si>
  <si>
    <t>19.9x</t>
  </si>
  <si>
    <t>EV / Invested Capital</t>
  </si>
  <si>
    <t>1.0x</t>
  </si>
  <si>
    <t>1.1x</t>
  </si>
  <si>
    <t>1.2x</t>
  </si>
  <si>
    <t>1.4x</t>
  </si>
  <si>
    <t>1.5x</t>
  </si>
  <si>
    <t>EV / Revenue</t>
  </si>
  <si>
    <t>0.6x</t>
  </si>
  <si>
    <t>0.8x</t>
  </si>
  <si>
    <t>0.7x</t>
  </si>
  <si>
    <t>0.9x</t>
  </si>
  <si>
    <t>P/E Ratio</t>
  </si>
  <si>
    <t>21.7x</t>
  </si>
  <si>
    <t>130.8x</t>
  </si>
  <si>
    <t>27.5x</t>
  </si>
  <si>
    <t>26.6x</t>
  </si>
  <si>
    <t>18.1x</t>
  </si>
  <si>
    <t>47.3x</t>
  </si>
  <si>
    <t>440.1x</t>
  </si>
  <si>
    <t>13.5x</t>
  </si>
  <si>
    <t>39.1x</t>
  </si>
  <si>
    <t>14.3x</t>
  </si>
  <si>
    <t>Price/Book</t>
  </si>
  <si>
    <t>1.9x</t>
  </si>
  <si>
    <t>2.0x</t>
  </si>
  <si>
    <t>2.1x</t>
  </si>
  <si>
    <t>2.4x</t>
  </si>
  <si>
    <t>3.5x</t>
  </si>
  <si>
    <t>4.2x</t>
  </si>
  <si>
    <t>Price / Operating Cash Flow</t>
  </si>
  <si>
    <t>6.0x</t>
  </si>
  <si>
    <t>5.0x</t>
  </si>
  <si>
    <t>3.6x</t>
  </si>
  <si>
    <t>4.4x</t>
  </si>
  <si>
    <t>4.0x</t>
  </si>
  <si>
    <t>2.8x</t>
  </si>
  <si>
    <t>3.9x</t>
  </si>
  <si>
    <t>5.2x</t>
  </si>
  <si>
    <t>Price / LTM Sales</t>
  </si>
  <si>
    <t>0.3x</t>
  </si>
  <si>
    <t>0.4x</t>
  </si>
  <si>
    <t>Altman Z-Score</t>
  </si>
  <si>
    <t>Piotroski Score</t>
  </si>
  <si>
    <t>Dividend Per Share</t>
  </si>
  <si>
    <t>Dividend Yield</t>
  </si>
  <si>
    <t>1.3%</t>
  </si>
  <si>
    <t>1.8%</t>
  </si>
  <si>
    <t>1.7%</t>
  </si>
  <si>
    <t>2.5%</t>
  </si>
  <si>
    <t>2.2%</t>
  </si>
  <si>
    <t>1.6%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</si>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</sst>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3D2A292-4980-E751-3CF8-314DC70A19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>
        <v>281</v>
      </c>
      <c r="J13" s="3">
        <v>229</v>
      </c>
      <c r="K13" s="3">
        <v>575</v>
      </c>
      <c r="L13" s="3">
        <v>879</v>
      </c>
      <c r="M13" s="3">
        <v>503</v>
      </c>
    </row>
    <row r="14" spans="3:13" ht="12.75" x14ac:dyDescent="0.2"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  <c r="L14" s="3" t="s">
        <v>51</v>
      </c>
      <c r="M14" s="3" t="s">
        <v>52</v>
      </c>
    </row>
    <row r="15" spans="3:13" ht="12.75" x14ac:dyDescent="0.2">
      <c r="C15" s="3" t="s">
        <v>53</v>
      </c>
      <c r="D15" s="3" t="s">
        <v>54</v>
      </c>
      <c r="E15" s="3" t="s">
        <v>55</v>
      </c>
      <c r="F15" s="3" t="s">
        <v>56</v>
      </c>
      <c r="G15" s="3" t="s">
        <v>57</v>
      </c>
      <c r="H15" s="3" t="s">
        <v>58</v>
      </c>
      <c r="I15" s="3" t="s">
        <v>59</v>
      </c>
      <c r="J15" s="3" t="s">
        <v>60</v>
      </c>
      <c r="K15" s="3" t="s">
        <v>61</v>
      </c>
      <c r="L15" s="3" t="s">
        <v>62</v>
      </c>
      <c r="M15" s="3" t="s">
        <v>63</v>
      </c>
    </row>
    <row r="16" spans="3:13" ht="12.75" x14ac:dyDescent="0.2">
      <c r="C16" s="3" t="s">
        <v>64</v>
      </c>
      <c r="D16" s="3">
        <v>82</v>
      </c>
      <c r="E16" s="3">
        <v>213</v>
      </c>
      <c r="F16" s="3">
        <v>242</v>
      </c>
      <c r="G16" s="3">
        <v>183</v>
      </c>
      <c r="H16" s="3">
        <v>205</v>
      </c>
      <c r="I16" s="3">
        <v>256</v>
      </c>
      <c r="J16" s="3">
        <v>243</v>
      </c>
      <c r="K16" s="3">
        <v>252</v>
      </c>
      <c r="L16" s="3">
        <v>259</v>
      </c>
      <c r="M16" s="3">
        <v>334</v>
      </c>
    </row>
    <row r="17" spans="3:13" ht="12.75" x14ac:dyDescent="0.2">
      <c r="C17" s="3" t="s">
        <v>65</v>
      </c>
      <c r="D17" s="3">
        <v>20</v>
      </c>
      <c r="E17" s="3">
        <v>59</v>
      </c>
      <c r="F17" s="3">
        <v>112</v>
      </c>
      <c r="G17" s="3">
        <v>64</v>
      </c>
      <c r="H17" s="3">
        <v>55</v>
      </c>
      <c r="I17" s="3">
        <v>163</v>
      </c>
      <c r="J17" s="3">
        <v>299</v>
      </c>
      <c r="K17" s="3">
        <v>163</v>
      </c>
      <c r="L17" s="3">
        <v>481</v>
      </c>
      <c r="M17" s="3">
        <v>421</v>
      </c>
    </row>
    <row r="18" spans="3:13" ht="12.75" x14ac:dyDescent="0.2">
      <c r="C18" s="3" t="s">
        <v>66</v>
      </c>
      <c r="D18" s="3" t="s">
        <v>67</v>
      </c>
      <c r="E18" s="3" t="s">
        <v>68</v>
      </c>
      <c r="F18" s="3" t="s">
        <v>69</v>
      </c>
      <c r="G18" s="3" t="s">
        <v>70</v>
      </c>
      <c r="H18" s="3" t="s">
        <v>71</v>
      </c>
      <c r="I18" s="3" t="s">
        <v>72</v>
      </c>
      <c r="J18" s="3" t="s">
        <v>73</v>
      </c>
      <c r="K18" s="3" t="s">
        <v>74</v>
      </c>
      <c r="L18" s="3" t="s">
        <v>75</v>
      </c>
      <c r="M18" s="3" t="s">
        <v>76</v>
      </c>
    </row>
    <row r="19" spans="3:13" ht="12.75" x14ac:dyDescent="0.2"/>
    <row r="20" spans="3:13" ht="12.75" x14ac:dyDescent="0.2">
      <c r="C20" s="3" t="s">
        <v>77</v>
      </c>
      <c r="D20" s="3" t="s">
        <v>78</v>
      </c>
      <c r="E20" s="3" t="s">
        <v>79</v>
      </c>
      <c r="F20" s="3" t="s">
        <v>80</v>
      </c>
      <c r="G20" s="3" t="s">
        <v>81</v>
      </c>
      <c r="H20" s="3" t="s">
        <v>82</v>
      </c>
      <c r="I20" s="3" t="s">
        <v>83</v>
      </c>
      <c r="J20" s="3" t="s">
        <v>84</v>
      </c>
      <c r="K20" s="3" t="s">
        <v>85</v>
      </c>
      <c r="L20" s="3" t="s">
        <v>86</v>
      </c>
      <c r="M20" s="3" t="s">
        <v>87</v>
      </c>
    </row>
    <row r="21" spans="3:13" ht="12.75" x14ac:dyDescent="0.2">
      <c r="C21" s="3" t="s">
        <v>88</v>
      </c>
      <c r="D21" s="3" t="s">
        <v>89</v>
      </c>
      <c r="E21" s="3" t="s">
        <v>89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  <c r="M21" s="3" t="s">
        <v>89</v>
      </c>
    </row>
    <row r="22" spans="3:13" ht="12.75" x14ac:dyDescent="0.2">
      <c r="C22" s="3" t="s">
        <v>90</v>
      </c>
      <c r="D22" s="3" t="s">
        <v>89</v>
      </c>
      <c r="E22" s="3">
        <v>787</v>
      </c>
      <c r="F22" s="3">
        <v>782</v>
      </c>
      <c r="G22" s="3">
        <v>880</v>
      </c>
      <c r="H22" s="3">
        <v>882</v>
      </c>
      <c r="I22" s="3">
        <v>937</v>
      </c>
      <c r="J22" s="3" t="s">
        <v>91</v>
      </c>
      <c r="K22" s="3" t="s">
        <v>92</v>
      </c>
      <c r="L22" s="3" t="s">
        <v>93</v>
      </c>
      <c r="M22" s="3" t="s">
        <v>92</v>
      </c>
    </row>
    <row r="23" spans="3:13" ht="12.75" x14ac:dyDescent="0.2">
      <c r="C23" s="3" t="s">
        <v>94</v>
      </c>
      <c r="D23" s="3">
        <v>136</v>
      </c>
      <c r="E23" s="3">
        <v>141</v>
      </c>
      <c r="F23" s="3">
        <v>119</v>
      </c>
      <c r="G23" s="3">
        <v>79</v>
      </c>
      <c r="H23" s="3">
        <v>75</v>
      </c>
      <c r="I23" s="3">
        <v>785</v>
      </c>
      <c r="J23" s="3">
        <v>648</v>
      </c>
      <c r="K23" s="3">
        <v>730</v>
      </c>
      <c r="L23" s="3">
        <v>836</v>
      </c>
      <c r="M23" s="3" t="s">
        <v>95</v>
      </c>
    </row>
    <row r="24" spans="3:13" ht="12.75" x14ac:dyDescent="0.2">
      <c r="C24" s="3" t="s">
        <v>96</v>
      </c>
      <c r="D24" s="3" t="s">
        <v>97</v>
      </c>
      <c r="E24" s="3" t="s">
        <v>98</v>
      </c>
      <c r="F24" s="3" t="s">
        <v>99</v>
      </c>
      <c r="G24" s="3" t="s">
        <v>100</v>
      </c>
      <c r="H24" s="3" t="s">
        <v>101</v>
      </c>
      <c r="I24" s="3" t="s">
        <v>102</v>
      </c>
      <c r="J24" s="3" t="s">
        <v>103</v>
      </c>
      <c r="K24" s="3" t="s">
        <v>104</v>
      </c>
      <c r="L24" s="3" t="s">
        <v>105</v>
      </c>
      <c r="M24" s="3" t="s">
        <v>106</v>
      </c>
    </row>
    <row r="25" spans="3:13" ht="12.75" x14ac:dyDescent="0.2">
      <c r="C25" s="3" t="s">
        <v>107</v>
      </c>
      <c r="D25" s="3">
        <v>215</v>
      </c>
      <c r="E25" s="3" t="s">
        <v>108</v>
      </c>
      <c r="F25" s="3" t="s">
        <v>109</v>
      </c>
      <c r="G25" s="3" t="s">
        <v>110</v>
      </c>
      <c r="H25" s="3" t="s">
        <v>111</v>
      </c>
      <c r="I25" s="3" t="s">
        <v>112</v>
      </c>
      <c r="J25" s="3" t="s">
        <v>113</v>
      </c>
      <c r="K25" s="3" t="s">
        <v>114</v>
      </c>
      <c r="L25" s="3" t="s">
        <v>115</v>
      </c>
      <c r="M25" s="3" t="s">
        <v>116</v>
      </c>
    </row>
    <row r="26" spans="3:13" ht="12.75" x14ac:dyDescent="0.2">
      <c r="C26" s="3" t="s">
        <v>117</v>
      </c>
      <c r="D26" s="3" t="s">
        <v>118</v>
      </c>
      <c r="E26" s="3">
        <v>646</v>
      </c>
      <c r="F26" s="3">
        <v>707</v>
      </c>
      <c r="G26" s="3">
        <v>633</v>
      </c>
      <c r="H26" s="3">
        <v>686</v>
      </c>
      <c r="I26" s="3" t="s">
        <v>119</v>
      </c>
      <c r="J26" s="3" t="s">
        <v>120</v>
      </c>
      <c r="K26" s="3" t="s">
        <v>121</v>
      </c>
      <c r="L26" s="3" t="s">
        <v>122</v>
      </c>
      <c r="M26" s="3" t="s">
        <v>123</v>
      </c>
    </row>
    <row r="27" spans="3:13" ht="12.75" x14ac:dyDescent="0.2">
      <c r="C27" s="3" t="s">
        <v>124</v>
      </c>
      <c r="D27" s="3" t="s">
        <v>125</v>
      </c>
      <c r="E27" s="3" t="s">
        <v>126</v>
      </c>
      <c r="F27" s="3" t="s">
        <v>127</v>
      </c>
      <c r="G27" s="3" t="s">
        <v>128</v>
      </c>
      <c r="H27" s="3" t="s">
        <v>129</v>
      </c>
      <c r="I27" s="3" t="s">
        <v>130</v>
      </c>
      <c r="J27" s="3" t="s">
        <v>131</v>
      </c>
      <c r="K27" s="3" t="s">
        <v>132</v>
      </c>
      <c r="L27" s="3" t="s">
        <v>133</v>
      </c>
      <c r="M27" s="3" t="s">
        <v>134</v>
      </c>
    </row>
    <row r="28" spans="3:13" ht="12.75" x14ac:dyDescent="0.2"/>
    <row r="29" spans="3:13" ht="12.75" x14ac:dyDescent="0.2">
      <c r="C29" s="3" t="s">
        <v>135</v>
      </c>
      <c r="D29" s="3" t="s">
        <v>136</v>
      </c>
      <c r="E29" s="3" t="s">
        <v>137</v>
      </c>
      <c r="F29" s="3" t="s">
        <v>138</v>
      </c>
      <c r="G29" s="3" t="s">
        <v>139</v>
      </c>
      <c r="H29" s="3" t="s">
        <v>140</v>
      </c>
      <c r="I29" s="3" t="s">
        <v>141</v>
      </c>
      <c r="J29" s="3" t="s">
        <v>142</v>
      </c>
      <c r="K29" s="3" t="s">
        <v>143</v>
      </c>
      <c r="L29" s="3" t="s">
        <v>144</v>
      </c>
      <c r="M29" s="3" t="s">
        <v>145</v>
      </c>
    </row>
    <row r="30" spans="3:13" ht="12.75" x14ac:dyDescent="0.2">
      <c r="C30" s="3" t="s">
        <v>146</v>
      </c>
      <c r="D30" s="3">
        <v>31</v>
      </c>
      <c r="E30" s="3">
        <v>459</v>
      </c>
      <c r="F30" s="3">
        <v>487</v>
      </c>
      <c r="G30" s="3">
        <v>292</v>
      </c>
      <c r="H30" s="3">
        <v>310</v>
      </c>
      <c r="I30" s="3">
        <v>302</v>
      </c>
      <c r="J30" s="3">
        <v>323</v>
      </c>
      <c r="K30" s="3">
        <v>397</v>
      </c>
      <c r="L30" s="3">
        <v>489</v>
      </c>
      <c r="M30" s="3">
        <v>490</v>
      </c>
    </row>
    <row r="31" spans="3:13" ht="12.75" x14ac:dyDescent="0.2">
      <c r="C31" s="3" t="s">
        <v>147</v>
      </c>
      <c r="D31" s="3" t="s">
        <v>148</v>
      </c>
      <c r="E31" s="3" t="s">
        <v>149</v>
      </c>
      <c r="F31" s="3" t="s">
        <v>150</v>
      </c>
      <c r="G31" s="3" t="s">
        <v>151</v>
      </c>
      <c r="H31" s="3" t="s">
        <v>152</v>
      </c>
      <c r="I31" s="3" t="s">
        <v>153</v>
      </c>
      <c r="J31" s="3" t="s">
        <v>154</v>
      </c>
      <c r="K31" s="3" t="s">
        <v>155</v>
      </c>
      <c r="L31" s="3">
        <v>502</v>
      </c>
      <c r="M31" s="3">
        <v>708</v>
      </c>
    </row>
    <row r="32" spans="3:13" ht="12.75" x14ac:dyDescent="0.2">
      <c r="C32" s="3" t="s">
        <v>156</v>
      </c>
      <c r="D32" s="3" t="s">
        <v>157</v>
      </c>
      <c r="E32" s="3">
        <v>382</v>
      </c>
      <c r="F32" s="3" t="s">
        <v>158</v>
      </c>
      <c r="G32" s="3">
        <v>347</v>
      </c>
      <c r="H32" s="3" t="s">
        <v>159</v>
      </c>
      <c r="I32" s="3" t="s">
        <v>160</v>
      </c>
      <c r="J32" s="3" t="s">
        <v>161</v>
      </c>
      <c r="K32" s="3">
        <v>924</v>
      </c>
      <c r="L32" s="3" t="s">
        <v>31</v>
      </c>
      <c r="M32" s="3" t="s">
        <v>162</v>
      </c>
    </row>
    <row r="33" spans="3:13" ht="12.75" x14ac:dyDescent="0.2">
      <c r="C33" s="3" t="s">
        <v>163</v>
      </c>
      <c r="D33" s="3" t="s">
        <v>89</v>
      </c>
      <c r="E33" s="3">
        <v>38</v>
      </c>
      <c r="F33" s="3">
        <v>56</v>
      </c>
      <c r="G33" s="3">
        <v>53</v>
      </c>
      <c r="H33" s="3">
        <v>44</v>
      </c>
      <c r="I33" s="3">
        <v>37</v>
      </c>
      <c r="J33" s="3">
        <v>857</v>
      </c>
      <c r="K33" s="3">
        <v>799</v>
      </c>
      <c r="L33" s="3">
        <v>742</v>
      </c>
      <c r="M33" s="3">
        <v>835</v>
      </c>
    </row>
    <row r="34" spans="3:13" ht="12.75" x14ac:dyDescent="0.2">
      <c r="C34" s="3" t="s">
        <v>164</v>
      </c>
      <c r="D34" s="3">
        <v>96</v>
      </c>
      <c r="E34" s="3">
        <v>111</v>
      </c>
      <c r="F34" s="3">
        <v>228</v>
      </c>
      <c r="G34" s="3">
        <v>668</v>
      </c>
      <c r="H34" s="3">
        <v>797</v>
      </c>
      <c r="I34" s="3">
        <v>590</v>
      </c>
      <c r="J34" s="3">
        <v>370</v>
      </c>
      <c r="K34" s="3">
        <v>430</v>
      </c>
      <c r="L34" s="3">
        <v>616</v>
      </c>
      <c r="M34" s="3">
        <v>630</v>
      </c>
    </row>
    <row r="35" spans="3:13" ht="12.75" x14ac:dyDescent="0.2">
      <c r="C35" s="3" t="s">
        <v>165</v>
      </c>
      <c r="D35" s="3" t="s">
        <v>166</v>
      </c>
      <c r="E35" s="3" t="s">
        <v>167</v>
      </c>
      <c r="F35" s="3" t="s">
        <v>168</v>
      </c>
      <c r="G35" s="3" t="s">
        <v>169</v>
      </c>
      <c r="H35" s="3" t="s">
        <v>170</v>
      </c>
      <c r="I35" s="3" t="s">
        <v>171</v>
      </c>
      <c r="J35" s="3" t="s">
        <v>172</v>
      </c>
      <c r="K35" s="3" t="s">
        <v>173</v>
      </c>
      <c r="L35" s="3" t="s">
        <v>174</v>
      </c>
      <c r="M35" s="3" t="s">
        <v>175</v>
      </c>
    </row>
    <row r="36" spans="3:13" ht="12.75" x14ac:dyDescent="0.2"/>
    <row r="37" spans="3:13" ht="12.75" x14ac:dyDescent="0.2">
      <c r="C37" s="3" t="s">
        <v>176</v>
      </c>
      <c r="D37" s="3" t="s">
        <v>177</v>
      </c>
      <c r="E37" s="3" t="s">
        <v>178</v>
      </c>
      <c r="F37" s="3" t="s">
        <v>179</v>
      </c>
      <c r="G37" s="3" t="s">
        <v>180</v>
      </c>
      <c r="H37" s="3" t="s">
        <v>181</v>
      </c>
      <c r="I37" s="3" t="s">
        <v>182</v>
      </c>
      <c r="J37" s="3" t="s">
        <v>183</v>
      </c>
      <c r="K37" s="3" t="s">
        <v>184</v>
      </c>
      <c r="L37" s="3" t="s">
        <v>185</v>
      </c>
      <c r="M37" s="3" t="s">
        <v>186</v>
      </c>
    </row>
    <row r="38" spans="3:13" ht="12.75" x14ac:dyDescent="0.2">
      <c r="C38" s="3" t="s">
        <v>187</v>
      </c>
      <c r="D38" s="3" t="s">
        <v>89</v>
      </c>
      <c r="E38" s="3" t="s">
        <v>89</v>
      </c>
      <c r="F38" s="3">
        <v>573</v>
      </c>
      <c r="G38" s="3">
        <v>554</v>
      </c>
      <c r="H38" s="3">
        <v>524</v>
      </c>
      <c r="I38" s="3">
        <v>498</v>
      </c>
      <c r="J38" s="3" t="s">
        <v>188</v>
      </c>
      <c r="K38" s="3" t="s">
        <v>189</v>
      </c>
      <c r="L38" s="3" t="s">
        <v>190</v>
      </c>
      <c r="M38" s="3" t="s">
        <v>191</v>
      </c>
    </row>
    <row r="39" spans="3:13" ht="12.75" x14ac:dyDescent="0.2">
      <c r="C39" s="3" t="s">
        <v>192</v>
      </c>
      <c r="D39" s="3" t="s">
        <v>193</v>
      </c>
      <c r="E39" s="3" t="s">
        <v>194</v>
      </c>
      <c r="F39" s="3" t="s">
        <v>195</v>
      </c>
      <c r="G39" s="3" t="s">
        <v>196</v>
      </c>
      <c r="H39" s="3" t="s">
        <v>197</v>
      </c>
      <c r="I39" s="3" t="s">
        <v>198</v>
      </c>
      <c r="J39" s="3" t="s">
        <v>199</v>
      </c>
      <c r="K39" s="3" t="s">
        <v>200</v>
      </c>
      <c r="L39" s="3" t="s">
        <v>201</v>
      </c>
      <c r="M39" s="3" t="s">
        <v>202</v>
      </c>
    </row>
    <row r="40" spans="3:13" ht="12.75" x14ac:dyDescent="0.2">
      <c r="C40" s="3" t="s">
        <v>203</v>
      </c>
      <c r="D40" s="3" t="s">
        <v>204</v>
      </c>
      <c r="E40" s="3" t="s">
        <v>205</v>
      </c>
      <c r="F40" s="3" t="s">
        <v>206</v>
      </c>
      <c r="G40" s="3" t="s">
        <v>207</v>
      </c>
      <c r="H40" s="3" t="s">
        <v>208</v>
      </c>
      <c r="I40" s="3" t="s">
        <v>209</v>
      </c>
      <c r="J40" s="3" t="s">
        <v>210</v>
      </c>
      <c r="K40" s="3" t="s">
        <v>211</v>
      </c>
      <c r="L40" s="3" t="s">
        <v>212</v>
      </c>
      <c r="M40" s="3" t="s">
        <v>213</v>
      </c>
    </row>
    <row r="41" spans="3:13" ht="12.75" x14ac:dyDescent="0.2"/>
    <row r="42" spans="3:13" ht="12.75" x14ac:dyDescent="0.2">
      <c r="C42" s="3" t="s">
        <v>214</v>
      </c>
      <c r="D42" s="3">
        <v>155</v>
      </c>
      <c r="E42" s="3">
        <v>180</v>
      </c>
      <c r="F42" s="3">
        <v>191</v>
      </c>
      <c r="G42" s="3">
        <v>195</v>
      </c>
      <c r="H42" s="3">
        <v>221</v>
      </c>
      <c r="I42" s="3" t="s">
        <v>215</v>
      </c>
      <c r="J42" s="3" t="s">
        <v>216</v>
      </c>
      <c r="K42" s="3" t="s">
        <v>217</v>
      </c>
      <c r="L42" s="3" t="s">
        <v>218</v>
      </c>
      <c r="M42" s="3" t="s">
        <v>219</v>
      </c>
    </row>
    <row r="43" spans="3:13" ht="12.75" x14ac:dyDescent="0.2">
      <c r="C43" s="3" t="s">
        <v>220</v>
      </c>
      <c r="D43" s="3">
        <v>65</v>
      </c>
      <c r="E43" s="3">
        <v>80</v>
      </c>
      <c r="F43" s="3">
        <v>20</v>
      </c>
      <c r="G43" s="3" t="s">
        <v>89</v>
      </c>
      <c r="H43" s="3" t="s">
        <v>89</v>
      </c>
      <c r="I43" s="3" t="s">
        <v>89</v>
      </c>
      <c r="J43" s="3" t="s">
        <v>89</v>
      </c>
      <c r="K43" s="3" t="s">
        <v>89</v>
      </c>
      <c r="L43" s="3" t="s">
        <v>89</v>
      </c>
      <c r="M43" s="3" t="s">
        <v>89</v>
      </c>
    </row>
    <row r="44" spans="3:13" ht="12.75" x14ac:dyDescent="0.2">
      <c r="C44" s="3" t="s">
        <v>221</v>
      </c>
      <c r="D44" s="3" t="s">
        <v>222</v>
      </c>
      <c r="E44" s="3" t="s">
        <v>223</v>
      </c>
      <c r="F44" s="3" t="s">
        <v>224</v>
      </c>
      <c r="G44" s="3" t="s">
        <v>225</v>
      </c>
      <c r="H44" s="3" t="s">
        <v>226</v>
      </c>
      <c r="I44" s="3" t="s">
        <v>227</v>
      </c>
      <c r="J44" s="3" t="s">
        <v>228</v>
      </c>
      <c r="K44" s="3" t="s">
        <v>229</v>
      </c>
      <c r="L44" s="3" t="s">
        <v>230</v>
      </c>
      <c r="M44" s="3" t="s">
        <v>231</v>
      </c>
    </row>
    <row r="45" spans="3:13" ht="12.75" x14ac:dyDescent="0.2">
      <c r="C45" s="3" t="s">
        <v>232</v>
      </c>
      <c r="D45" s="3" t="s">
        <v>89</v>
      </c>
      <c r="E45" s="3" t="s">
        <v>89</v>
      </c>
      <c r="F45" s="3" t="s">
        <v>89</v>
      </c>
      <c r="G45" s="3" t="s">
        <v>89</v>
      </c>
      <c r="H45" s="3" t="s">
        <v>89</v>
      </c>
      <c r="I45" s="3" t="s">
        <v>89</v>
      </c>
      <c r="J45" s="3" t="s">
        <v>89</v>
      </c>
      <c r="K45" s="3" t="s">
        <v>89</v>
      </c>
      <c r="L45" s="3" t="s">
        <v>89</v>
      </c>
      <c r="M45" s="3" t="s">
        <v>89</v>
      </c>
    </row>
    <row r="46" spans="3:13" ht="12.75" x14ac:dyDescent="0.2">
      <c r="C46" s="3" t="s">
        <v>233</v>
      </c>
      <c r="D46" s="3">
        <v>16</v>
      </c>
      <c r="E46" s="3">
        <v>87</v>
      </c>
      <c r="F46" s="3">
        <v>231</v>
      </c>
      <c r="G46" s="3">
        <v>48</v>
      </c>
      <c r="H46" s="3">
        <v>-292</v>
      </c>
      <c r="I46" s="3">
        <v>-560</v>
      </c>
      <c r="J46" s="3">
        <v>-783</v>
      </c>
      <c r="K46" s="3" t="s">
        <v>234</v>
      </c>
      <c r="L46" s="3" t="s">
        <v>235</v>
      </c>
      <c r="M46" s="3" t="s">
        <v>236</v>
      </c>
    </row>
    <row r="47" spans="3:13" ht="12.75" x14ac:dyDescent="0.2">
      <c r="C47" s="3" t="s">
        <v>237</v>
      </c>
      <c r="D47" s="3" t="s">
        <v>238</v>
      </c>
      <c r="E47" s="3" t="s">
        <v>239</v>
      </c>
      <c r="F47" s="3" t="s">
        <v>240</v>
      </c>
      <c r="G47" s="3" t="s">
        <v>241</v>
      </c>
      <c r="H47" s="3" t="s">
        <v>242</v>
      </c>
      <c r="I47" s="3" t="s">
        <v>243</v>
      </c>
      <c r="J47" s="3" t="s">
        <v>244</v>
      </c>
      <c r="K47" s="3" t="s">
        <v>245</v>
      </c>
      <c r="L47" s="3" t="s">
        <v>246</v>
      </c>
      <c r="M47" s="3" t="s">
        <v>247</v>
      </c>
    </row>
    <row r="48" spans="3:13" ht="12.75" x14ac:dyDescent="0.2">
      <c r="C48" s="3" t="s">
        <v>248</v>
      </c>
      <c r="D48" s="3" t="s">
        <v>249</v>
      </c>
      <c r="E48" s="3" t="s">
        <v>250</v>
      </c>
      <c r="F48" s="3">
        <v>817</v>
      </c>
      <c r="G48" s="3">
        <v>817</v>
      </c>
      <c r="H48" s="3">
        <v>817</v>
      </c>
      <c r="I48" s="3">
        <v>817</v>
      </c>
      <c r="J48" s="3">
        <v>817</v>
      </c>
      <c r="K48" s="3">
        <v>817</v>
      </c>
      <c r="L48" s="3">
        <v>817</v>
      </c>
      <c r="M48" s="3">
        <v>817</v>
      </c>
    </row>
    <row r="49" spans="3:13" ht="12.75" x14ac:dyDescent="0.2">
      <c r="C49" s="3" t="s">
        <v>251</v>
      </c>
      <c r="D49" s="3" t="s">
        <v>252</v>
      </c>
      <c r="E49" s="3" t="s">
        <v>253</v>
      </c>
      <c r="F49" s="3" t="s">
        <v>254</v>
      </c>
      <c r="G49" s="3" t="s">
        <v>255</v>
      </c>
      <c r="H49" s="3" t="s">
        <v>256</v>
      </c>
      <c r="I49" s="3" t="s">
        <v>257</v>
      </c>
      <c r="J49" s="3" t="s">
        <v>258</v>
      </c>
      <c r="K49" s="3" t="s">
        <v>259</v>
      </c>
      <c r="L49" s="3" t="s">
        <v>260</v>
      </c>
      <c r="M49" s="3" t="s">
        <v>261</v>
      </c>
    </row>
    <row r="50" spans="3:13" ht="12.75" x14ac:dyDescent="0.2">
      <c r="C50" s="3" t="s">
        <v>262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263</v>
      </c>
      <c r="D51" s="3" t="s">
        <v>264</v>
      </c>
      <c r="E51" s="3" t="s">
        <v>265</v>
      </c>
      <c r="F51" s="3" t="s">
        <v>266</v>
      </c>
      <c r="G51" s="3" t="s">
        <v>267</v>
      </c>
      <c r="H51" s="3" t="s">
        <v>268</v>
      </c>
      <c r="I51" s="3" t="s">
        <v>269</v>
      </c>
      <c r="J51" s="3" t="s">
        <v>270</v>
      </c>
      <c r="K51" s="3" t="s">
        <v>271</v>
      </c>
      <c r="L51" s="3" t="s">
        <v>272</v>
      </c>
      <c r="M51" s="3" t="s">
        <v>273</v>
      </c>
    </row>
    <row r="52" spans="3:13" ht="12.75" x14ac:dyDescent="0.2"/>
    <row r="53" spans="3:13" ht="12.75" x14ac:dyDescent="0.2">
      <c r="C53" s="3" t="s">
        <v>274</v>
      </c>
      <c r="D53" s="3" t="s">
        <v>125</v>
      </c>
      <c r="E53" s="3" t="s">
        <v>126</v>
      </c>
      <c r="F53" s="3" t="s">
        <v>127</v>
      </c>
      <c r="G53" s="3" t="s">
        <v>128</v>
      </c>
      <c r="H53" s="3" t="s">
        <v>129</v>
      </c>
      <c r="I53" s="3" t="s">
        <v>130</v>
      </c>
      <c r="J53" s="3" t="s">
        <v>131</v>
      </c>
      <c r="K53" s="3" t="s">
        <v>132</v>
      </c>
      <c r="L53" s="3" t="s">
        <v>133</v>
      </c>
      <c r="M53" s="3" t="s">
        <v>134</v>
      </c>
    </row>
    <row r="54" spans="3:13" ht="12.75" x14ac:dyDescent="0.2"/>
    <row r="55" spans="3:13" ht="12.75" x14ac:dyDescent="0.2">
      <c r="C55" s="3" t="s">
        <v>275</v>
      </c>
      <c r="D55" s="3" t="s">
        <v>276</v>
      </c>
      <c r="E55" s="3" t="s">
        <v>277</v>
      </c>
      <c r="F55" s="3" t="s">
        <v>278</v>
      </c>
      <c r="G55" s="3" t="s">
        <v>279</v>
      </c>
      <c r="H55" s="3" t="s">
        <v>280</v>
      </c>
      <c r="I55" s="3" t="s">
        <v>281</v>
      </c>
      <c r="J55" s="3" t="s">
        <v>282</v>
      </c>
      <c r="K55" s="3" t="s">
        <v>283</v>
      </c>
      <c r="L55" s="3" t="s">
        <v>284</v>
      </c>
      <c r="M55" s="3" t="s">
        <v>285</v>
      </c>
    </row>
    <row r="56" spans="3:13" ht="12.75" x14ac:dyDescent="0.2">
      <c r="C56" s="3" t="s">
        <v>286</v>
      </c>
      <c r="D56" s="3" t="s">
        <v>287</v>
      </c>
      <c r="E56" s="3" t="s">
        <v>288</v>
      </c>
      <c r="F56" s="3" t="s">
        <v>289</v>
      </c>
      <c r="G56" s="3" t="s">
        <v>290</v>
      </c>
      <c r="H56" s="3" t="s">
        <v>291</v>
      </c>
      <c r="I56" s="3" t="s">
        <v>292</v>
      </c>
      <c r="J56" s="3" t="s">
        <v>293</v>
      </c>
      <c r="K56" s="3" t="s">
        <v>294</v>
      </c>
      <c r="L56" s="3" t="s">
        <v>295</v>
      </c>
      <c r="M56" s="3" t="s">
        <v>296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623B-6BF1-4115-A3D7-DE9A6F91744C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298</v>
      </c>
      <c r="D12" s="3" t="s">
        <v>299</v>
      </c>
      <c r="E12" s="3" t="s">
        <v>300</v>
      </c>
      <c r="F12" s="3" t="s">
        <v>301</v>
      </c>
      <c r="G12" s="3" t="s">
        <v>302</v>
      </c>
      <c r="H12" s="3" t="s">
        <v>303</v>
      </c>
      <c r="I12" s="3" t="s">
        <v>304</v>
      </c>
      <c r="J12" s="3" t="s">
        <v>305</v>
      </c>
      <c r="K12" s="3" t="s">
        <v>306</v>
      </c>
      <c r="L12" s="3" t="s">
        <v>307</v>
      </c>
      <c r="M12" s="3" t="s">
        <v>308</v>
      </c>
    </row>
    <row r="13" spans="3:13" x14ac:dyDescent="0.2">
      <c r="C13" s="3" t="s">
        <v>309</v>
      </c>
      <c r="D13" s="3" t="s">
        <v>310</v>
      </c>
      <c r="E13" s="3" t="s">
        <v>311</v>
      </c>
      <c r="F13" s="3" t="s">
        <v>312</v>
      </c>
      <c r="G13" s="3" t="s">
        <v>313</v>
      </c>
      <c r="H13" s="3" t="s">
        <v>314</v>
      </c>
      <c r="I13" s="3" t="s">
        <v>314</v>
      </c>
      <c r="J13" s="3" t="s">
        <v>315</v>
      </c>
      <c r="K13" s="3" t="s">
        <v>316</v>
      </c>
      <c r="L13" s="3" t="s">
        <v>317</v>
      </c>
      <c r="M13" s="3" t="s">
        <v>318</v>
      </c>
    </row>
    <row r="15" spans="3:13" x14ac:dyDescent="0.2">
      <c r="C15" s="3" t="s">
        <v>319</v>
      </c>
      <c r="D15" s="3" t="s">
        <v>320</v>
      </c>
      <c r="E15" s="3" t="s">
        <v>321</v>
      </c>
      <c r="F15" s="3" t="s">
        <v>322</v>
      </c>
      <c r="G15" s="3" t="s">
        <v>323</v>
      </c>
      <c r="H15" s="3" t="s">
        <v>324</v>
      </c>
      <c r="I15" s="3" t="s">
        <v>325</v>
      </c>
      <c r="J15" s="3" t="s">
        <v>326</v>
      </c>
      <c r="K15" s="3" t="s">
        <v>327</v>
      </c>
      <c r="L15" s="3" t="s">
        <v>328</v>
      </c>
      <c r="M15" s="3" t="s">
        <v>329</v>
      </c>
    </row>
    <row r="16" spans="3:13" x14ac:dyDescent="0.2">
      <c r="C16" s="3" t="s">
        <v>330</v>
      </c>
      <c r="D16" s="3" t="s">
        <v>331</v>
      </c>
      <c r="E16" s="3" t="s">
        <v>332</v>
      </c>
      <c r="F16" s="3" t="s">
        <v>333</v>
      </c>
      <c r="G16" s="3" t="s">
        <v>334</v>
      </c>
      <c r="H16" s="3" t="s">
        <v>335</v>
      </c>
      <c r="I16" s="3" t="s">
        <v>336</v>
      </c>
      <c r="J16" s="3" t="s">
        <v>337</v>
      </c>
      <c r="K16" s="3" t="s">
        <v>338</v>
      </c>
      <c r="L16" s="3" t="s">
        <v>339</v>
      </c>
      <c r="M16" s="3" t="s">
        <v>340</v>
      </c>
    </row>
    <row r="17" spans="3:13" x14ac:dyDescent="0.2">
      <c r="C17" s="3" t="s">
        <v>341</v>
      </c>
      <c r="D17" s="3" t="s">
        <v>342</v>
      </c>
      <c r="E17" s="3" t="s">
        <v>343</v>
      </c>
      <c r="F17" s="3" t="s">
        <v>344</v>
      </c>
      <c r="G17" s="3" t="s">
        <v>345</v>
      </c>
      <c r="H17" s="3" t="s">
        <v>346</v>
      </c>
      <c r="I17" s="3" t="s">
        <v>347</v>
      </c>
      <c r="J17" s="3" t="s">
        <v>348</v>
      </c>
      <c r="K17" s="3" t="s">
        <v>349</v>
      </c>
      <c r="L17" s="3" t="s">
        <v>350</v>
      </c>
      <c r="M17" s="3" t="s">
        <v>351</v>
      </c>
    </row>
    <row r="19" spans="3:13" x14ac:dyDescent="0.2">
      <c r="C19" s="3" t="s">
        <v>352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353</v>
      </c>
      <c r="D20" s="3" t="s">
        <v>354</v>
      </c>
      <c r="E20" s="3" t="s">
        <v>355</v>
      </c>
      <c r="F20" s="3" t="s">
        <v>356</v>
      </c>
      <c r="G20" s="3" t="s">
        <v>357</v>
      </c>
      <c r="H20" s="3" t="s">
        <v>358</v>
      </c>
      <c r="I20" s="3" t="s">
        <v>359</v>
      </c>
      <c r="J20" s="3" t="s">
        <v>360</v>
      </c>
      <c r="K20" s="3" t="s">
        <v>361</v>
      </c>
      <c r="L20" s="3" t="s">
        <v>362</v>
      </c>
      <c r="M20" s="3" t="s">
        <v>363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364</v>
      </c>
      <c r="D22" s="3">
        <v>-16</v>
      </c>
      <c r="E22" s="3">
        <v>-804</v>
      </c>
      <c r="F22" s="3">
        <v>-151</v>
      </c>
      <c r="G22" s="3">
        <v>-263</v>
      </c>
      <c r="H22" s="3">
        <v>488</v>
      </c>
      <c r="I22" s="3">
        <v>-321</v>
      </c>
      <c r="J22" s="3">
        <v>-630</v>
      </c>
      <c r="K22" s="3">
        <v>271</v>
      </c>
      <c r="L22" s="3">
        <v>-617</v>
      </c>
      <c r="M22" s="3">
        <v>87</v>
      </c>
    </row>
    <row r="23" spans="3:13" x14ac:dyDescent="0.2">
      <c r="C23" s="3" t="s">
        <v>365</v>
      </c>
      <c r="D23" s="3" t="s">
        <v>366</v>
      </c>
      <c r="E23" s="3" t="s">
        <v>367</v>
      </c>
      <c r="F23" s="3" t="s">
        <v>368</v>
      </c>
      <c r="G23" s="3" t="s">
        <v>369</v>
      </c>
      <c r="H23" s="3" t="s">
        <v>370</v>
      </c>
      <c r="I23" s="3" t="s">
        <v>371</v>
      </c>
      <c r="J23" s="3" t="s">
        <v>372</v>
      </c>
      <c r="K23" s="3" t="s">
        <v>373</v>
      </c>
      <c r="L23" s="3" t="s">
        <v>374</v>
      </c>
      <c r="M23" s="3" t="s">
        <v>375</v>
      </c>
    </row>
    <row r="24" spans="3:13" x14ac:dyDescent="0.2">
      <c r="C24" s="3" t="s">
        <v>376</v>
      </c>
      <c r="D24" s="3" t="s">
        <v>159</v>
      </c>
      <c r="E24" s="3">
        <v>960</v>
      </c>
      <c r="F24" s="3" t="s">
        <v>377</v>
      </c>
      <c r="G24" s="3" t="s">
        <v>378</v>
      </c>
      <c r="H24" s="3" t="s">
        <v>379</v>
      </c>
      <c r="I24" s="3" t="s">
        <v>380</v>
      </c>
      <c r="J24" s="3" t="s">
        <v>381</v>
      </c>
      <c r="K24" s="3" t="s">
        <v>382</v>
      </c>
      <c r="L24" s="3" t="s">
        <v>194</v>
      </c>
      <c r="M24" s="3" t="s">
        <v>383</v>
      </c>
    </row>
    <row r="26" spans="3:13" x14ac:dyDescent="0.2">
      <c r="C26" s="3" t="s">
        <v>384</v>
      </c>
      <c r="D26" s="3">
        <v>-472</v>
      </c>
      <c r="E26" s="3">
        <v>-802</v>
      </c>
      <c r="F26" s="3">
        <v>-667</v>
      </c>
      <c r="G26" s="3">
        <v>-582</v>
      </c>
      <c r="H26" s="3">
        <v>-568</v>
      </c>
      <c r="I26" s="3">
        <v>-776</v>
      </c>
      <c r="J26" s="3" t="s">
        <v>385</v>
      </c>
      <c r="K26" s="3" t="s">
        <v>386</v>
      </c>
      <c r="L26" s="3" t="s">
        <v>387</v>
      </c>
      <c r="M26" s="3" t="s">
        <v>388</v>
      </c>
    </row>
    <row r="27" spans="3:13" x14ac:dyDescent="0.2">
      <c r="C27" s="3" t="s">
        <v>389</v>
      </c>
      <c r="D27" s="3" t="s">
        <v>390</v>
      </c>
      <c r="E27" s="3">
        <v>158</v>
      </c>
      <c r="F27" s="3" t="s">
        <v>391</v>
      </c>
      <c r="G27" s="3" t="s">
        <v>392</v>
      </c>
      <c r="H27" s="3" t="s">
        <v>393</v>
      </c>
      <c r="I27" s="3" t="s">
        <v>394</v>
      </c>
      <c r="J27" s="3" t="s">
        <v>395</v>
      </c>
      <c r="K27" s="3" t="s">
        <v>396</v>
      </c>
      <c r="L27" s="3" t="s">
        <v>397</v>
      </c>
      <c r="M27" s="3" t="s">
        <v>398</v>
      </c>
    </row>
    <row r="28" spans="3:13" x14ac:dyDescent="0.2">
      <c r="C28" s="3" t="s">
        <v>399</v>
      </c>
      <c r="D28" s="3">
        <v>58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>
        <v>6</v>
      </c>
      <c r="L28" s="3">
        <v>-322</v>
      </c>
      <c r="M28" s="3">
        <v>-6</v>
      </c>
    </row>
    <row r="29" spans="3:13" x14ac:dyDescent="0.2">
      <c r="C29" s="3" t="s">
        <v>400</v>
      </c>
      <c r="D29" s="3">
        <v>-273</v>
      </c>
      <c r="E29" s="3">
        <v>-24</v>
      </c>
      <c r="F29" s="3">
        <v>-418</v>
      </c>
      <c r="G29" s="3">
        <v>-465</v>
      </c>
      <c r="H29" s="3">
        <v>-449</v>
      </c>
      <c r="I29" s="3">
        <v>-639</v>
      </c>
      <c r="J29" s="3">
        <v>-431</v>
      </c>
      <c r="K29" s="3">
        <v>-470</v>
      </c>
      <c r="L29" s="3">
        <v>-630</v>
      </c>
      <c r="M29" s="3">
        <v>-831</v>
      </c>
    </row>
    <row r="30" spans="3:13" x14ac:dyDescent="0.2">
      <c r="C30" s="3" t="s">
        <v>401</v>
      </c>
      <c r="D30" s="3">
        <v>904</v>
      </c>
      <c r="E30" s="3">
        <v>134</v>
      </c>
      <c r="F30" s="3">
        <v>830</v>
      </c>
      <c r="G30" s="3" t="s">
        <v>402</v>
      </c>
      <c r="H30" s="3" t="s">
        <v>403</v>
      </c>
      <c r="I30" s="3">
        <v>998</v>
      </c>
      <c r="J30" s="3">
        <v>823</v>
      </c>
      <c r="K30" s="3" t="s">
        <v>404</v>
      </c>
      <c r="L30" s="3" t="s">
        <v>405</v>
      </c>
      <c r="M30" s="3" t="s">
        <v>406</v>
      </c>
    </row>
    <row r="32" spans="3:13" x14ac:dyDescent="0.2">
      <c r="C32" s="3" t="s">
        <v>407</v>
      </c>
      <c r="D32" s="3">
        <v>-232</v>
      </c>
      <c r="E32" s="3">
        <v>-8</v>
      </c>
      <c r="F32" s="3">
        <v>-319</v>
      </c>
      <c r="G32" s="3">
        <v>-540</v>
      </c>
      <c r="H32" s="3">
        <v>-823</v>
      </c>
      <c r="I32" s="3">
        <v>-424</v>
      </c>
      <c r="J32" s="3">
        <v>-581</v>
      </c>
      <c r="K32" s="3">
        <v>-619</v>
      </c>
      <c r="L32" s="3">
        <v>-994</v>
      </c>
      <c r="M32" s="3">
        <v>-987</v>
      </c>
    </row>
    <row r="33" spans="3:13" x14ac:dyDescent="0.2">
      <c r="C33" s="3" t="s">
        <v>408</v>
      </c>
      <c r="D33" s="3">
        <v>672</v>
      </c>
      <c r="E33" s="3">
        <v>126</v>
      </c>
      <c r="F33" s="3">
        <v>511</v>
      </c>
      <c r="G33" s="3">
        <v>550</v>
      </c>
      <c r="H33" s="3">
        <v>766</v>
      </c>
      <c r="I33" s="3">
        <v>574</v>
      </c>
      <c r="J33" s="3">
        <v>242</v>
      </c>
      <c r="K33" s="3">
        <v>963</v>
      </c>
      <c r="L33" s="3">
        <v>431</v>
      </c>
      <c r="M33" s="3" t="s">
        <v>409</v>
      </c>
    </row>
    <row r="35" spans="3:13" x14ac:dyDescent="0.2">
      <c r="C35" s="3" t="s">
        <v>410</v>
      </c>
      <c r="D35" s="3">
        <v>-102</v>
      </c>
      <c r="E35" s="3">
        <v>-44</v>
      </c>
      <c r="F35" s="3">
        <v>-44</v>
      </c>
      <c r="G35" s="3">
        <v>-44</v>
      </c>
      <c r="H35" s="3">
        <v>-44</v>
      </c>
      <c r="I35" s="3">
        <v>-44</v>
      </c>
      <c r="J35" s="3">
        <v>-44</v>
      </c>
      <c r="K35" s="3">
        <v>-50</v>
      </c>
      <c r="L35" s="3">
        <v>278</v>
      </c>
      <c r="M35" s="3">
        <v>-38</v>
      </c>
    </row>
    <row r="36" spans="3:13" x14ac:dyDescent="0.2">
      <c r="C36" s="3" t="s">
        <v>411</v>
      </c>
      <c r="D36" s="3">
        <v>570</v>
      </c>
      <c r="E36" s="3">
        <v>82</v>
      </c>
      <c r="F36" s="3">
        <v>467</v>
      </c>
      <c r="G36" s="3">
        <v>506</v>
      </c>
      <c r="H36" s="3">
        <v>722</v>
      </c>
      <c r="I36" s="3">
        <v>530</v>
      </c>
      <c r="J36" s="3">
        <v>198</v>
      </c>
      <c r="K36" s="3">
        <v>913</v>
      </c>
      <c r="L36" s="3">
        <v>709</v>
      </c>
      <c r="M36" s="3" t="s">
        <v>412</v>
      </c>
    </row>
    <row r="38" spans="3:13" x14ac:dyDescent="0.2">
      <c r="C38" s="3" t="s">
        <v>413</v>
      </c>
      <c r="D38" s="3">
        <v>4.47</v>
      </c>
      <c r="E38" s="3">
        <v>0.64</v>
      </c>
      <c r="F38" s="3">
        <v>3.66</v>
      </c>
      <c r="G38" s="3">
        <v>3.96</v>
      </c>
      <c r="H38" s="3">
        <v>5.65</v>
      </c>
      <c r="I38" s="3">
        <v>4.0199999999999996</v>
      </c>
      <c r="J38" s="3">
        <v>1.29</v>
      </c>
      <c r="K38" s="3">
        <v>5.95</v>
      </c>
      <c r="L38" s="3">
        <v>4.7300000000000004</v>
      </c>
      <c r="M38" s="3">
        <v>12.33</v>
      </c>
    </row>
    <row r="39" spans="3:13" x14ac:dyDescent="0.2">
      <c r="C39" s="3" t="s">
        <v>414</v>
      </c>
      <c r="D39" s="3">
        <v>4.43</v>
      </c>
      <c r="E39" s="3">
        <v>0.64</v>
      </c>
      <c r="F39" s="3">
        <v>3.62</v>
      </c>
      <c r="G39" s="3">
        <v>3.9</v>
      </c>
      <c r="H39" s="3">
        <v>5.58</v>
      </c>
      <c r="I39" s="3">
        <v>3.99</v>
      </c>
      <c r="J39" s="3">
        <v>1.26</v>
      </c>
      <c r="K39" s="3">
        <v>5.95</v>
      </c>
      <c r="L39" s="3">
        <v>4.66</v>
      </c>
      <c r="M39" s="3">
        <v>12.2</v>
      </c>
    </row>
    <row r="40" spans="3:13" x14ac:dyDescent="0.2">
      <c r="C40" s="3" t="s">
        <v>415</v>
      </c>
      <c r="D40" s="3">
        <v>127.58</v>
      </c>
      <c r="E40" s="3">
        <v>127.788</v>
      </c>
      <c r="F40" s="3">
        <v>127.676</v>
      </c>
      <c r="G40" s="3">
        <v>127.669</v>
      </c>
      <c r="H40" s="3">
        <v>127.693</v>
      </c>
      <c r="I40" s="3">
        <v>131.845</v>
      </c>
      <c r="J40" s="3">
        <v>153.53700000000001</v>
      </c>
      <c r="K40" s="3">
        <v>153.40700000000001</v>
      </c>
      <c r="L40" s="3">
        <v>149.89400000000001</v>
      </c>
      <c r="M40" s="3">
        <v>144.244</v>
      </c>
    </row>
    <row r="41" spans="3:13" x14ac:dyDescent="0.2">
      <c r="C41" s="3" t="s">
        <v>416</v>
      </c>
      <c r="D41" s="3">
        <v>127.8</v>
      </c>
      <c r="E41" s="3">
        <v>128.19999999999999</v>
      </c>
      <c r="F41" s="3">
        <v>128.19999999999999</v>
      </c>
      <c r="G41" s="3">
        <v>128.30000000000001</v>
      </c>
      <c r="H41" s="3">
        <v>128.30000000000001</v>
      </c>
      <c r="I41" s="3">
        <v>132.19999999999999</v>
      </c>
      <c r="J41" s="3">
        <v>153.69999999999999</v>
      </c>
      <c r="K41" s="3">
        <v>153.5</v>
      </c>
      <c r="L41" s="3">
        <v>150.19999999999999</v>
      </c>
      <c r="M41" s="3">
        <v>144.80000000000001</v>
      </c>
    </row>
    <row r="43" spans="3:13" x14ac:dyDescent="0.2">
      <c r="C43" s="3" t="s">
        <v>417</v>
      </c>
      <c r="D43" s="3" t="s">
        <v>418</v>
      </c>
      <c r="E43" s="3" t="s">
        <v>419</v>
      </c>
      <c r="F43" s="3" t="s">
        <v>420</v>
      </c>
      <c r="G43" s="3" t="s">
        <v>421</v>
      </c>
      <c r="H43" s="3" t="s">
        <v>422</v>
      </c>
      <c r="I43" s="3" t="s">
        <v>423</v>
      </c>
      <c r="J43" s="3" t="s">
        <v>424</v>
      </c>
      <c r="K43" s="3" t="s">
        <v>425</v>
      </c>
      <c r="L43" s="3" t="s">
        <v>426</v>
      </c>
      <c r="M43" s="3" t="s">
        <v>427</v>
      </c>
    </row>
    <row r="44" spans="3:13" x14ac:dyDescent="0.2">
      <c r="C44" s="3" t="s">
        <v>428</v>
      </c>
      <c r="D44" s="3" t="s">
        <v>429</v>
      </c>
      <c r="E44" s="3" t="s">
        <v>430</v>
      </c>
      <c r="F44" s="3" t="s">
        <v>431</v>
      </c>
      <c r="G44" s="3" t="s">
        <v>432</v>
      </c>
      <c r="H44" s="3" t="s">
        <v>433</v>
      </c>
      <c r="I44" s="3" t="s">
        <v>434</v>
      </c>
      <c r="J44" s="3" t="s">
        <v>435</v>
      </c>
      <c r="K44" s="3" t="s">
        <v>436</v>
      </c>
      <c r="L44" s="3" t="s">
        <v>437</v>
      </c>
      <c r="M44" s="3" t="s">
        <v>438</v>
      </c>
    </row>
    <row r="46" spans="3:13" x14ac:dyDescent="0.2">
      <c r="C46" s="3" t="s">
        <v>439</v>
      </c>
      <c r="D46" s="3" t="s">
        <v>299</v>
      </c>
      <c r="E46" s="3" t="s">
        <v>300</v>
      </c>
      <c r="F46" s="3" t="s">
        <v>301</v>
      </c>
      <c r="G46" s="3" t="s">
        <v>302</v>
      </c>
      <c r="H46" s="3" t="s">
        <v>303</v>
      </c>
      <c r="I46" s="3" t="s">
        <v>304</v>
      </c>
      <c r="J46" s="3" t="s">
        <v>305</v>
      </c>
      <c r="K46" s="3" t="s">
        <v>306</v>
      </c>
      <c r="L46" s="3" t="s">
        <v>307</v>
      </c>
      <c r="M46" s="3" t="s">
        <v>308</v>
      </c>
    </row>
    <row r="47" spans="3:13" x14ac:dyDescent="0.2">
      <c r="C47" s="3" t="s">
        <v>440</v>
      </c>
      <c r="D47" s="3" t="s">
        <v>441</v>
      </c>
      <c r="E47" s="3">
        <v>973</v>
      </c>
      <c r="F47" s="3" t="s">
        <v>442</v>
      </c>
      <c r="G47" s="3" t="s">
        <v>443</v>
      </c>
      <c r="H47" s="3" t="s">
        <v>444</v>
      </c>
      <c r="I47" s="3" t="s">
        <v>445</v>
      </c>
      <c r="J47" s="3" t="s">
        <v>446</v>
      </c>
      <c r="K47" s="3" t="s">
        <v>447</v>
      </c>
      <c r="L47" s="3" t="s">
        <v>448</v>
      </c>
      <c r="M47" s="3" t="s">
        <v>449</v>
      </c>
    </row>
    <row r="48" spans="3:13" x14ac:dyDescent="0.2">
      <c r="C48" s="3" t="s">
        <v>450</v>
      </c>
      <c r="D48" s="3" t="s">
        <v>429</v>
      </c>
      <c r="E48" s="3" t="s">
        <v>430</v>
      </c>
      <c r="F48" s="3" t="s">
        <v>431</v>
      </c>
      <c r="G48" s="3" t="s">
        <v>432</v>
      </c>
      <c r="H48" s="3" t="s">
        <v>433</v>
      </c>
      <c r="I48" s="3" t="s">
        <v>434</v>
      </c>
      <c r="J48" s="3" t="s">
        <v>435</v>
      </c>
      <c r="K48" s="3" t="s">
        <v>436</v>
      </c>
      <c r="L48" s="3" t="s">
        <v>437</v>
      </c>
      <c r="M48" s="3" t="s">
        <v>438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4679-C2DF-451C-BC44-96E53F34332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451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408</v>
      </c>
      <c r="D12" s="3">
        <v>672</v>
      </c>
      <c r="E12" s="3">
        <v>126</v>
      </c>
      <c r="F12" s="3">
        <v>511</v>
      </c>
      <c r="G12" s="3">
        <v>550</v>
      </c>
      <c r="H12" s="3">
        <v>766</v>
      </c>
      <c r="I12" s="3">
        <v>574</v>
      </c>
      <c r="J12" s="3">
        <v>242</v>
      </c>
      <c r="K12" s="3">
        <v>963</v>
      </c>
      <c r="L12" s="3">
        <v>431</v>
      </c>
      <c r="M12" s="3" t="s">
        <v>409</v>
      </c>
    </row>
    <row r="13" spans="3:13" x14ac:dyDescent="0.2">
      <c r="C13" s="3" t="s">
        <v>452</v>
      </c>
      <c r="D13" s="3">
        <v>882</v>
      </c>
      <c r="E13" s="3" t="s">
        <v>453</v>
      </c>
      <c r="F13" s="3" t="s">
        <v>454</v>
      </c>
      <c r="G13" s="3" t="s">
        <v>455</v>
      </c>
      <c r="H13" s="3" t="s">
        <v>456</v>
      </c>
      <c r="I13" s="3" t="s">
        <v>457</v>
      </c>
      <c r="J13" s="3" t="s">
        <v>458</v>
      </c>
      <c r="K13" s="3" t="s">
        <v>459</v>
      </c>
      <c r="L13" s="3" t="s">
        <v>460</v>
      </c>
      <c r="M13" s="3" t="s">
        <v>461</v>
      </c>
    </row>
    <row r="14" spans="3:13" x14ac:dyDescent="0.2">
      <c r="C14" s="3" t="s">
        <v>462</v>
      </c>
      <c r="D14" s="3">
        <v>5</v>
      </c>
      <c r="E14" s="3">
        <v>278</v>
      </c>
      <c r="F14" s="3">
        <v>236</v>
      </c>
      <c r="G14" s="3">
        <v>229</v>
      </c>
      <c r="H14" s="3">
        <v>247</v>
      </c>
      <c r="I14" s="3">
        <v>269</v>
      </c>
      <c r="J14" s="3">
        <v>290</v>
      </c>
      <c r="K14" s="3">
        <v>304</v>
      </c>
      <c r="L14" s="3">
        <v>351</v>
      </c>
      <c r="M14" s="3">
        <v>381</v>
      </c>
    </row>
    <row r="15" spans="3:13" x14ac:dyDescent="0.2">
      <c r="C15" s="3" t="s">
        <v>463</v>
      </c>
      <c r="D15" s="3">
        <v>46</v>
      </c>
      <c r="E15" s="3">
        <v>83</v>
      </c>
      <c r="F15" s="3">
        <v>85</v>
      </c>
      <c r="G15" s="3">
        <v>77</v>
      </c>
      <c r="H15" s="3">
        <v>72</v>
      </c>
      <c r="I15" s="3">
        <v>60</v>
      </c>
      <c r="J15" s="3">
        <v>69</v>
      </c>
      <c r="K15" s="3">
        <v>65</v>
      </c>
      <c r="L15" s="3">
        <v>78</v>
      </c>
      <c r="M15" s="3">
        <v>90</v>
      </c>
    </row>
    <row r="16" spans="3:13" x14ac:dyDescent="0.2">
      <c r="C16" s="3" t="s">
        <v>464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465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466</v>
      </c>
      <c r="D18" s="3">
        <v>-478</v>
      </c>
      <c r="E18" s="3">
        <v>-411</v>
      </c>
      <c r="F18" s="3">
        <v>60</v>
      </c>
      <c r="G18" s="3">
        <v>24</v>
      </c>
      <c r="H18" s="3">
        <v>-27</v>
      </c>
      <c r="I18" s="3">
        <v>-951</v>
      </c>
      <c r="J18" s="3">
        <v>-270</v>
      </c>
      <c r="K18" s="3">
        <v>346</v>
      </c>
      <c r="L18" s="3">
        <v>-299</v>
      </c>
      <c r="M18" s="3" t="s">
        <v>467</v>
      </c>
    </row>
    <row r="19" spans="3:13" x14ac:dyDescent="0.2">
      <c r="C19" s="3" t="s">
        <v>468</v>
      </c>
      <c r="D19" s="3">
        <v>659</v>
      </c>
      <c r="E19" s="3" t="s">
        <v>469</v>
      </c>
      <c r="F19" s="3" t="s">
        <v>470</v>
      </c>
      <c r="G19" s="3" t="s">
        <v>471</v>
      </c>
      <c r="H19" s="3">
        <v>939</v>
      </c>
      <c r="I19" s="3" t="s">
        <v>472</v>
      </c>
      <c r="J19" s="3" t="s">
        <v>473</v>
      </c>
      <c r="K19" s="3" t="s">
        <v>474</v>
      </c>
      <c r="L19" s="3" t="s">
        <v>475</v>
      </c>
      <c r="M19" s="3" t="s">
        <v>476</v>
      </c>
    </row>
    <row r="20" spans="3:13" x14ac:dyDescent="0.2">
      <c r="C20" s="3" t="s">
        <v>477</v>
      </c>
      <c r="D20" s="3" t="s">
        <v>478</v>
      </c>
      <c r="E20" s="3" t="s">
        <v>479</v>
      </c>
      <c r="F20" s="3" t="s">
        <v>480</v>
      </c>
      <c r="G20" s="3" t="s">
        <v>481</v>
      </c>
      <c r="H20" s="3" t="s">
        <v>482</v>
      </c>
      <c r="I20" s="3" t="s">
        <v>483</v>
      </c>
      <c r="J20" s="3" t="s">
        <v>484</v>
      </c>
      <c r="K20" s="3" t="s">
        <v>485</v>
      </c>
      <c r="L20" s="3" t="s">
        <v>486</v>
      </c>
      <c r="M20" s="3" t="s">
        <v>487</v>
      </c>
    </row>
    <row r="22" spans="3:13" x14ac:dyDescent="0.2">
      <c r="C22" s="3" t="s">
        <v>488</v>
      </c>
      <c r="D22" s="3">
        <v>-976</v>
      </c>
      <c r="E22" s="3">
        <v>-984</v>
      </c>
      <c r="F22" s="3" t="s">
        <v>489</v>
      </c>
      <c r="G22" s="3" t="s">
        <v>490</v>
      </c>
      <c r="H22" s="3" t="s">
        <v>491</v>
      </c>
      <c r="I22" s="3" t="s">
        <v>492</v>
      </c>
      <c r="J22" s="3" t="s">
        <v>493</v>
      </c>
      <c r="K22" s="3" t="s">
        <v>494</v>
      </c>
      <c r="L22" s="3" t="s">
        <v>495</v>
      </c>
      <c r="M22" s="3" t="s">
        <v>496</v>
      </c>
    </row>
    <row r="23" spans="3:13" x14ac:dyDescent="0.2">
      <c r="C23" s="3" t="s">
        <v>497</v>
      </c>
      <c r="D23" s="3" t="s">
        <v>3</v>
      </c>
      <c r="E23" s="3" t="s">
        <v>498</v>
      </c>
      <c r="F23" s="3">
        <v>33</v>
      </c>
      <c r="G23" s="3">
        <v>-111</v>
      </c>
      <c r="H23" s="3">
        <v>26</v>
      </c>
      <c r="I23" s="3" t="s">
        <v>499</v>
      </c>
      <c r="J23" s="3">
        <v>20</v>
      </c>
      <c r="K23" s="3">
        <v>14</v>
      </c>
      <c r="L23" s="3" t="s">
        <v>3</v>
      </c>
      <c r="M23" s="3">
        <v>-813</v>
      </c>
    </row>
    <row r="24" spans="3:13" x14ac:dyDescent="0.2">
      <c r="C24" s="3" t="s">
        <v>500</v>
      </c>
      <c r="D24" s="3">
        <v>-699</v>
      </c>
      <c r="E24" s="3" t="s">
        <v>458</v>
      </c>
      <c r="F24" s="3">
        <v>-173</v>
      </c>
      <c r="G24" s="3">
        <v>-84</v>
      </c>
      <c r="H24" s="3">
        <v>76</v>
      </c>
      <c r="I24" s="3">
        <v>546</v>
      </c>
      <c r="J24" s="3">
        <v>-357</v>
      </c>
      <c r="K24" s="3">
        <v>-517</v>
      </c>
      <c r="L24" s="3">
        <v>765</v>
      </c>
      <c r="M24" s="3">
        <v>-253</v>
      </c>
    </row>
    <row r="25" spans="3:13" x14ac:dyDescent="0.2">
      <c r="C25" s="3" t="s">
        <v>501</v>
      </c>
      <c r="D25" s="3" t="s">
        <v>502</v>
      </c>
      <c r="E25" s="3" t="s">
        <v>503</v>
      </c>
      <c r="F25" s="3" t="s">
        <v>504</v>
      </c>
      <c r="G25" s="3" t="s">
        <v>505</v>
      </c>
      <c r="H25" s="3" t="s">
        <v>506</v>
      </c>
      <c r="I25" s="3" t="s">
        <v>507</v>
      </c>
      <c r="J25" s="3" t="s">
        <v>508</v>
      </c>
      <c r="K25" s="3" t="s">
        <v>509</v>
      </c>
      <c r="L25" s="3">
        <v>-291</v>
      </c>
      <c r="M25" s="3" t="s">
        <v>510</v>
      </c>
    </row>
    <row r="27" spans="3:13" x14ac:dyDescent="0.2">
      <c r="C27" s="3" t="s">
        <v>511</v>
      </c>
      <c r="D27" s="3">
        <v>-247</v>
      </c>
      <c r="E27" s="3">
        <v>-319</v>
      </c>
      <c r="F27" s="3">
        <v>-198</v>
      </c>
      <c r="G27" s="3">
        <v>-265</v>
      </c>
      <c r="H27" s="3">
        <v>-273</v>
      </c>
      <c r="I27" s="3">
        <v>-285</v>
      </c>
      <c r="J27" s="3">
        <v>-363</v>
      </c>
      <c r="K27" s="3">
        <v>-372</v>
      </c>
      <c r="L27" s="3">
        <v>-386</v>
      </c>
      <c r="M27" s="3">
        <v>-411</v>
      </c>
    </row>
    <row r="28" spans="3:13" x14ac:dyDescent="0.2">
      <c r="C28" s="3" t="s">
        <v>512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513</v>
      </c>
      <c r="D29" s="3" t="s">
        <v>514</v>
      </c>
      <c r="E29" s="3" t="s">
        <v>515</v>
      </c>
      <c r="F29" s="3" t="s">
        <v>516</v>
      </c>
      <c r="G29" s="3">
        <v>815</v>
      </c>
      <c r="H29" s="3">
        <v>686</v>
      </c>
      <c r="I29" s="3" t="s">
        <v>517</v>
      </c>
      <c r="J29" s="3" t="s">
        <v>518</v>
      </c>
      <c r="K29" s="3" t="s">
        <v>519</v>
      </c>
      <c r="L29" s="3" t="s">
        <v>520</v>
      </c>
      <c r="M29" s="3" t="s">
        <v>521</v>
      </c>
    </row>
    <row r="30" spans="3:13" x14ac:dyDescent="0.2">
      <c r="C30" s="3" t="s">
        <v>522</v>
      </c>
      <c r="D30" s="3">
        <v>-871</v>
      </c>
      <c r="E30" s="3" t="s">
        <v>523</v>
      </c>
      <c r="F30" s="3" t="s">
        <v>524</v>
      </c>
      <c r="G30" s="3" t="s">
        <v>525</v>
      </c>
      <c r="H30" s="3">
        <v>-450</v>
      </c>
      <c r="I30" s="3" t="s">
        <v>526</v>
      </c>
      <c r="J30" s="3" t="s">
        <v>527</v>
      </c>
      <c r="K30" s="3" t="s">
        <v>528</v>
      </c>
      <c r="L30" s="3" t="s">
        <v>529</v>
      </c>
      <c r="M30" s="3" t="s">
        <v>530</v>
      </c>
    </row>
    <row r="31" spans="3:13" x14ac:dyDescent="0.2">
      <c r="C31" s="3" t="s">
        <v>531</v>
      </c>
      <c r="D31" s="3">
        <v>-57</v>
      </c>
      <c r="E31" s="3">
        <v>-40</v>
      </c>
      <c r="F31" s="3">
        <v>-21</v>
      </c>
      <c r="G31" s="3">
        <v>-19</v>
      </c>
      <c r="H31" s="3">
        <v>-38</v>
      </c>
      <c r="I31" s="3">
        <v>-123</v>
      </c>
      <c r="J31" s="3">
        <v>-31</v>
      </c>
      <c r="K31" s="3">
        <v>-144</v>
      </c>
      <c r="L31" s="3">
        <v>-744</v>
      </c>
      <c r="M31" s="3">
        <v>-994</v>
      </c>
    </row>
    <row r="32" spans="3:13" x14ac:dyDescent="0.2">
      <c r="C32" s="3" t="s">
        <v>532</v>
      </c>
      <c r="D32" s="3">
        <v>-848</v>
      </c>
      <c r="E32" s="3">
        <v>-997</v>
      </c>
      <c r="F32" s="3" t="s">
        <v>533</v>
      </c>
      <c r="G32" s="3" t="s">
        <v>504</v>
      </c>
      <c r="H32" s="3" t="s">
        <v>534</v>
      </c>
      <c r="I32" s="3" t="s">
        <v>535</v>
      </c>
      <c r="J32" s="3" t="s">
        <v>536</v>
      </c>
      <c r="K32" s="3" t="s">
        <v>537</v>
      </c>
      <c r="L32" s="3" t="s">
        <v>538</v>
      </c>
      <c r="M32" s="3" t="s">
        <v>539</v>
      </c>
    </row>
    <row r="33" spans="3:13" x14ac:dyDescent="0.2">
      <c r="C33" s="3" t="s">
        <v>540</v>
      </c>
      <c r="D33" s="3" t="s">
        <v>541</v>
      </c>
      <c r="E33" s="3" t="s">
        <v>542</v>
      </c>
      <c r="F33" s="3" t="s">
        <v>543</v>
      </c>
      <c r="G33" s="3" t="s">
        <v>544</v>
      </c>
      <c r="H33" s="3" t="s">
        <v>545</v>
      </c>
      <c r="I33" s="3">
        <v>-987</v>
      </c>
      <c r="J33" s="3" t="s">
        <v>546</v>
      </c>
      <c r="K33" s="3" t="s">
        <v>547</v>
      </c>
      <c r="L33" s="3" t="s">
        <v>548</v>
      </c>
      <c r="M33" s="3" t="s">
        <v>549</v>
      </c>
    </row>
    <row r="35" spans="3:13" x14ac:dyDescent="0.2">
      <c r="C35" s="3" t="s">
        <v>550</v>
      </c>
      <c r="D35" s="3" t="s">
        <v>403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551</v>
      </c>
      <c r="D36" s="3">
        <v>27</v>
      </c>
      <c r="E36" s="3">
        <v>25</v>
      </c>
      <c r="F36" s="3">
        <v>38</v>
      </c>
      <c r="G36" s="3">
        <v>-14</v>
      </c>
      <c r="H36" s="3">
        <v>-11</v>
      </c>
      <c r="I36" s="3">
        <v>11</v>
      </c>
      <c r="J36" s="3" t="s">
        <v>3</v>
      </c>
      <c r="K36" s="3" t="s">
        <v>3</v>
      </c>
      <c r="L36" s="3">
        <v>1</v>
      </c>
      <c r="M36" s="3">
        <v>3</v>
      </c>
    </row>
    <row r="37" spans="3:13" x14ac:dyDescent="0.2">
      <c r="C37" s="3" t="s">
        <v>552</v>
      </c>
      <c r="D37" s="3" t="s">
        <v>553</v>
      </c>
      <c r="E37" s="3" t="s">
        <v>554</v>
      </c>
      <c r="F37" s="3">
        <v>42</v>
      </c>
      <c r="G37" s="3">
        <v>161</v>
      </c>
      <c r="H37" s="3">
        <v>485</v>
      </c>
      <c r="I37" s="3">
        <v>-524</v>
      </c>
      <c r="J37" s="3">
        <v>313</v>
      </c>
      <c r="K37" s="3">
        <v>747</v>
      </c>
      <c r="L37" s="3">
        <v>402</v>
      </c>
      <c r="M37" s="3">
        <v>-674</v>
      </c>
    </row>
    <row r="38" spans="3:13" x14ac:dyDescent="0.2">
      <c r="C38" s="3" t="s">
        <v>555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556</v>
      </c>
      <c r="D40" s="3">
        <v>810</v>
      </c>
      <c r="E40" s="3" t="s">
        <v>557</v>
      </c>
      <c r="F40" s="3" t="s">
        <v>558</v>
      </c>
      <c r="G40" s="3" t="s">
        <v>559</v>
      </c>
      <c r="H40" s="3" t="s">
        <v>560</v>
      </c>
      <c r="I40" s="3" t="s">
        <v>561</v>
      </c>
      <c r="J40" s="3" t="s">
        <v>562</v>
      </c>
      <c r="K40" s="3" t="s">
        <v>563</v>
      </c>
      <c r="L40" s="3" t="s">
        <v>564</v>
      </c>
      <c r="M40" s="3" t="s">
        <v>565</v>
      </c>
    </row>
    <row r="41" spans="3:13" x14ac:dyDescent="0.2">
      <c r="C41" s="3" t="s">
        <v>566</v>
      </c>
      <c r="D41" s="3">
        <v>466</v>
      </c>
      <c r="E41" s="3">
        <v>604</v>
      </c>
      <c r="F41" s="3">
        <v>587</v>
      </c>
      <c r="G41" s="3">
        <v>570</v>
      </c>
      <c r="H41" s="3">
        <v>556</v>
      </c>
      <c r="I41" s="3">
        <v>992</v>
      </c>
      <c r="J41" s="3" t="s">
        <v>567</v>
      </c>
      <c r="K41" s="3" t="s">
        <v>402</v>
      </c>
      <c r="L41" s="3" t="s">
        <v>91</v>
      </c>
      <c r="M41" s="3" t="s">
        <v>568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6E66-50B9-4BF9-9A94-6955D2848D0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569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570</v>
      </c>
      <c r="D12" s="3">
        <v>77.5</v>
      </c>
      <c r="E12" s="3">
        <v>100.35</v>
      </c>
      <c r="F12" s="3">
        <v>106.94</v>
      </c>
      <c r="G12" s="3">
        <v>113.59</v>
      </c>
      <c r="H12" s="3">
        <v>109.16</v>
      </c>
      <c r="I12" s="3">
        <v>90.05</v>
      </c>
      <c r="J12" s="3">
        <v>103.02</v>
      </c>
      <c r="K12" s="3">
        <v>95.08</v>
      </c>
      <c r="L12" s="3">
        <v>146.66</v>
      </c>
      <c r="M12" s="3">
        <v>167.99</v>
      </c>
    </row>
    <row r="13" spans="3:13" ht="12.75" x14ac:dyDescent="0.2">
      <c r="C13" s="3" t="s">
        <v>571</v>
      </c>
      <c r="D13" s="3" t="s">
        <v>572</v>
      </c>
      <c r="E13" s="3" t="s">
        <v>573</v>
      </c>
      <c r="F13" s="3" t="s">
        <v>574</v>
      </c>
      <c r="G13" s="3" t="s">
        <v>575</v>
      </c>
      <c r="H13" s="3" t="s">
        <v>576</v>
      </c>
      <c r="I13" s="3" t="s">
        <v>577</v>
      </c>
      <c r="J13" s="3" t="s">
        <v>578</v>
      </c>
      <c r="K13" s="3" t="s">
        <v>579</v>
      </c>
      <c r="L13" s="3" t="s">
        <v>580</v>
      </c>
      <c r="M13" s="3" t="s">
        <v>581</v>
      </c>
    </row>
    <row r="14" spans="3:13" ht="12.75" x14ac:dyDescent="0.2"/>
    <row r="15" spans="3:13" ht="12.75" x14ac:dyDescent="0.2">
      <c r="C15" s="3" t="s">
        <v>582</v>
      </c>
      <c r="D15" s="3" t="s">
        <v>583</v>
      </c>
      <c r="E15" s="3" t="s">
        <v>584</v>
      </c>
      <c r="F15" s="3" t="s">
        <v>585</v>
      </c>
      <c r="G15" s="3" t="s">
        <v>586</v>
      </c>
      <c r="H15" s="3" t="s">
        <v>587</v>
      </c>
      <c r="I15" s="3" t="s">
        <v>588</v>
      </c>
      <c r="J15" s="3" t="s">
        <v>589</v>
      </c>
      <c r="K15" s="3" t="s">
        <v>590</v>
      </c>
      <c r="L15" s="3" t="s">
        <v>591</v>
      </c>
      <c r="M15" s="3" t="s">
        <v>592</v>
      </c>
    </row>
    <row r="16" spans="3:13" ht="12.75" x14ac:dyDescent="0.2">
      <c r="C16" s="3" t="s">
        <v>593</v>
      </c>
      <c r="D16" s="3" t="s">
        <v>594</v>
      </c>
      <c r="E16" s="3" t="s">
        <v>595</v>
      </c>
      <c r="F16" s="3" t="s">
        <v>596</v>
      </c>
      <c r="G16" s="3" t="s">
        <v>597</v>
      </c>
      <c r="H16" s="3" t="s">
        <v>598</v>
      </c>
      <c r="I16" s="3" t="s">
        <v>599</v>
      </c>
      <c r="J16" s="3" t="s">
        <v>600</v>
      </c>
      <c r="K16" s="3" t="s">
        <v>601</v>
      </c>
      <c r="L16" s="3" t="s">
        <v>602</v>
      </c>
      <c r="M16" s="3" t="s">
        <v>603</v>
      </c>
    </row>
    <row r="17" spans="3:13" ht="12.75" x14ac:dyDescent="0.2">
      <c r="C17" s="3" t="s">
        <v>604</v>
      </c>
      <c r="D17" s="3" t="s">
        <v>605</v>
      </c>
      <c r="E17" s="3" t="s">
        <v>606</v>
      </c>
      <c r="F17" s="3" t="s">
        <v>607</v>
      </c>
      <c r="G17" s="3" t="s">
        <v>608</v>
      </c>
      <c r="H17" s="3" t="s">
        <v>609</v>
      </c>
      <c r="I17" s="3" t="s">
        <v>610</v>
      </c>
      <c r="J17" s="3" t="s">
        <v>609</v>
      </c>
      <c r="K17" s="3" t="s">
        <v>611</v>
      </c>
      <c r="L17" s="3" t="s">
        <v>612</v>
      </c>
      <c r="M17" s="3" t="s">
        <v>609</v>
      </c>
    </row>
    <row r="18" spans="3:13" ht="12.75" x14ac:dyDescent="0.2">
      <c r="C18" s="3" t="s">
        <v>613</v>
      </c>
      <c r="D18" s="3" t="s">
        <v>614</v>
      </c>
      <c r="E18" s="3" t="s">
        <v>615</v>
      </c>
      <c r="F18" s="3" t="s">
        <v>616</v>
      </c>
      <c r="G18" s="3" t="s">
        <v>617</v>
      </c>
      <c r="H18" s="3" t="s">
        <v>618</v>
      </c>
      <c r="I18" s="3" t="s">
        <v>619</v>
      </c>
      <c r="J18" s="3" t="s">
        <v>620</v>
      </c>
      <c r="K18" s="3" t="s">
        <v>621</v>
      </c>
      <c r="L18" s="3" t="s">
        <v>622</v>
      </c>
      <c r="M18" s="3" t="s">
        <v>623</v>
      </c>
    </row>
    <row r="19" spans="3:13" ht="12.75" x14ac:dyDescent="0.2">
      <c r="C19" s="3" t="s">
        <v>624</v>
      </c>
      <c r="D19" s="3" t="s">
        <v>625</v>
      </c>
      <c r="E19" s="3" t="s">
        <v>626</v>
      </c>
      <c r="F19" s="3" t="s">
        <v>627</v>
      </c>
      <c r="G19" s="3" t="s">
        <v>628</v>
      </c>
      <c r="H19" s="3" t="s">
        <v>629</v>
      </c>
      <c r="I19" s="3" t="s">
        <v>630</v>
      </c>
      <c r="J19" s="3" t="s">
        <v>631</v>
      </c>
      <c r="K19" s="3" t="s">
        <v>632</v>
      </c>
      <c r="L19" s="3" t="s">
        <v>623</v>
      </c>
      <c r="M19" s="3" t="s">
        <v>633</v>
      </c>
    </row>
    <row r="20" spans="3:13" ht="12.75" x14ac:dyDescent="0.2">
      <c r="C20" s="3" t="s">
        <v>634</v>
      </c>
      <c r="D20" s="3" t="s">
        <v>635</v>
      </c>
      <c r="E20" s="3" t="s">
        <v>636</v>
      </c>
      <c r="F20" s="3" t="s">
        <v>637</v>
      </c>
      <c r="G20" s="3" t="s">
        <v>638</v>
      </c>
      <c r="H20" s="3" t="s">
        <v>639</v>
      </c>
      <c r="I20" s="3" t="s">
        <v>640</v>
      </c>
      <c r="J20" s="3" t="s">
        <v>626</v>
      </c>
      <c r="K20" s="3" t="s">
        <v>641</v>
      </c>
      <c r="L20" s="3" t="s">
        <v>642</v>
      </c>
      <c r="M20" s="3" t="s">
        <v>643</v>
      </c>
    </row>
    <row r="21" spans="3:13" ht="12.75" x14ac:dyDescent="0.2">
      <c r="C21" s="3" t="s">
        <v>644</v>
      </c>
      <c r="D21" s="3" t="s">
        <v>645</v>
      </c>
      <c r="E21" s="3" t="s">
        <v>646</v>
      </c>
      <c r="F21" s="3" t="s">
        <v>646</v>
      </c>
      <c r="G21" s="3" t="s">
        <v>647</v>
      </c>
      <c r="H21" s="3" t="s">
        <v>646</v>
      </c>
      <c r="I21" s="3" t="s">
        <v>647</v>
      </c>
      <c r="J21" s="3" t="s">
        <v>647</v>
      </c>
      <c r="K21" s="3" t="s">
        <v>646</v>
      </c>
      <c r="L21" s="3" t="s">
        <v>648</v>
      </c>
      <c r="M21" s="3" t="s">
        <v>649</v>
      </c>
    </row>
    <row r="22" spans="3:13" ht="12.75" x14ac:dyDescent="0.2">
      <c r="C22" s="3" t="s">
        <v>650</v>
      </c>
      <c r="D22" s="3" t="s">
        <v>651</v>
      </c>
      <c r="E22" s="3" t="s">
        <v>652</v>
      </c>
      <c r="F22" s="3" t="s">
        <v>653</v>
      </c>
      <c r="G22" s="3" t="s">
        <v>653</v>
      </c>
      <c r="H22" s="3" t="s">
        <v>653</v>
      </c>
      <c r="I22" s="3" t="s">
        <v>653</v>
      </c>
      <c r="J22" s="3" t="s">
        <v>652</v>
      </c>
      <c r="K22" s="3" t="s">
        <v>653</v>
      </c>
      <c r="L22" s="3" t="s">
        <v>652</v>
      </c>
      <c r="M22" s="3" t="s">
        <v>654</v>
      </c>
    </row>
    <row r="23" spans="3:13" ht="12.75" x14ac:dyDescent="0.2"/>
    <row r="24" spans="3:13" ht="12.75" x14ac:dyDescent="0.2">
      <c r="C24" s="3" t="s">
        <v>655</v>
      </c>
      <c r="D24" s="3" t="s">
        <v>656</v>
      </c>
      <c r="E24" s="3" t="s">
        <v>657</v>
      </c>
      <c r="F24" s="3" t="s">
        <v>658</v>
      </c>
      <c r="G24" s="3" t="s">
        <v>659</v>
      </c>
      <c r="H24" s="3" t="s">
        <v>660</v>
      </c>
      <c r="I24" s="3" t="s">
        <v>661</v>
      </c>
      <c r="J24" s="3" t="s">
        <v>662</v>
      </c>
      <c r="K24" s="3" t="s">
        <v>663</v>
      </c>
      <c r="L24" s="3" t="s">
        <v>664</v>
      </c>
      <c r="M24" s="3" t="s">
        <v>665</v>
      </c>
    </row>
    <row r="25" spans="3:13" ht="12.75" x14ac:dyDescent="0.2">
      <c r="C25" s="3" t="s">
        <v>666</v>
      </c>
      <c r="D25" s="3" t="s">
        <v>667</v>
      </c>
      <c r="E25" s="3" t="s">
        <v>668</v>
      </c>
      <c r="F25" s="3" t="s">
        <v>668</v>
      </c>
      <c r="G25" s="3" t="s">
        <v>669</v>
      </c>
      <c r="H25" s="3" t="s">
        <v>668</v>
      </c>
      <c r="I25" s="3" t="s">
        <v>668</v>
      </c>
      <c r="J25" s="3" t="s">
        <v>670</v>
      </c>
      <c r="K25" s="3" t="s">
        <v>669</v>
      </c>
      <c r="L25" s="3" t="s">
        <v>671</v>
      </c>
      <c r="M25" s="3" t="s">
        <v>672</v>
      </c>
    </row>
    <row r="26" spans="3:13" ht="12.75" x14ac:dyDescent="0.2">
      <c r="C26" s="3" t="s">
        <v>673</v>
      </c>
      <c r="D26" s="3" t="s">
        <v>674</v>
      </c>
      <c r="E26" s="3" t="s">
        <v>675</v>
      </c>
      <c r="F26" s="3" t="s">
        <v>676</v>
      </c>
      <c r="G26" s="3" t="s">
        <v>672</v>
      </c>
      <c r="H26" s="3" t="s">
        <v>677</v>
      </c>
      <c r="I26" s="3" t="s">
        <v>678</v>
      </c>
      <c r="J26" s="3" t="s">
        <v>672</v>
      </c>
      <c r="K26" s="3" t="s">
        <v>679</v>
      </c>
      <c r="L26" s="3" t="s">
        <v>680</v>
      </c>
      <c r="M26" s="3" t="s">
        <v>681</v>
      </c>
    </row>
    <row r="27" spans="3:13" ht="12.75" x14ac:dyDescent="0.2">
      <c r="C27" s="3" t="s">
        <v>682</v>
      </c>
      <c r="D27" s="3" t="s">
        <v>683</v>
      </c>
      <c r="E27" s="3" t="s">
        <v>683</v>
      </c>
      <c r="F27" s="3" t="s">
        <v>683</v>
      </c>
      <c r="G27" s="3" t="s">
        <v>683</v>
      </c>
      <c r="H27" s="3" t="s">
        <v>683</v>
      </c>
      <c r="I27" s="3" t="s">
        <v>683</v>
      </c>
      <c r="J27" s="3" t="s">
        <v>683</v>
      </c>
      <c r="K27" s="3" t="s">
        <v>683</v>
      </c>
      <c r="L27" s="3" t="s">
        <v>684</v>
      </c>
      <c r="M27" s="3" t="s">
        <v>684</v>
      </c>
    </row>
    <row r="28" spans="3:13" ht="12.75" x14ac:dyDescent="0.2"/>
    <row r="29" spans="3:13" ht="12.75" x14ac:dyDescent="0.2">
      <c r="C29" s="3" t="s">
        <v>685</v>
      </c>
      <c r="D29" s="3">
        <v>6.1</v>
      </c>
      <c r="E29" s="3">
        <v>6.4</v>
      </c>
      <c r="F29" s="3">
        <v>6.2</v>
      </c>
      <c r="G29" s="3">
        <v>6.5</v>
      </c>
      <c r="H29" s="3">
        <v>6.1</v>
      </c>
      <c r="I29" s="3">
        <v>5.3</v>
      </c>
      <c r="J29" s="3">
        <v>5</v>
      </c>
      <c r="K29" s="3">
        <v>5.3</v>
      </c>
      <c r="L29" s="3">
        <v>5.6</v>
      </c>
      <c r="M29" s="3">
        <v>5.6</v>
      </c>
    </row>
    <row r="30" spans="3:13" ht="12.75" x14ac:dyDescent="0.2">
      <c r="C30" s="3" t="s">
        <v>686</v>
      </c>
      <c r="D30" s="3">
        <v>7</v>
      </c>
      <c r="E30" s="3">
        <v>6</v>
      </c>
      <c r="F30" s="3">
        <v>7</v>
      </c>
      <c r="G30" s="3">
        <v>8</v>
      </c>
      <c r="H30" s="3">
        <v>5</v>
      </c>
      <c r="I30" s="3">
        <v>4</v>
      </c>
      <c r="J30" s="3">
        <v>4</v>
      </c>
      <c r="K30" s="3">
        <v>8</v>
      </c>
      <c r="L30" s="3">
        <v>8</v>
      </c>
      <c r="M30" s="3">
        <v>7</v>
      </c>
    </row>
    <row r="31" spans="3:13" ht="12.75" x14ac:dyDescent="0.2">
      <c r="C31" s="3" t="s">
        <v>687</v>
      </c>
      <c r="D31" s="3">
        <v>0.83</v>
      </c>
      <c r="E31" s="3">
        <v>2.1</v>
      </c>
      <c r="F31" s="3">
        <v>1.7</v>
      </c>
      <c r="G31" s="3">
        <v>1.76</v>
      </c>
      <c r="H31" s="3">
        <v>1.82</v>
      </c>
      <c r="I31" s="3">
        <v>2.06</v>
      </c>
      <c r="J31" s="3">
        <v>2.1</v>
      </c>
      <c r="K31" s="3">
        <v>2.2000000000000002</v>
      </c>
      <c r="L31" s="3">
        <v>2.4</v>
      </c>
      <c r="M31" s="3">
        <v>2.64</v>
      </c>
    </row>
    <row r="32" spans="3:13" ht="12.75" x14ac:dyDescent="0.2">
      <c r="C32" s="3" t="s">
        <v>688</v>
      </c>
      <c r="D32" s="3" t="s">
        <v>689</v>
      </c>
      <c r="E32" s="3" t="s">
        <v>313</v>
      </c>
      <c r="F32" s="3" t="s">
        <v>690</v>
      </c>
      <c r="G32" s="3" t="s">
        <v>691</v>
      </c>
      <c r="H32" s="3" t="s">
        <v>690</v>
      </c>
      <c r="I32" s="3" t="s">
        <v>692</v>
      </c>
      <c r="J32" s="3" t="s">
        <v>693</v>
      </c>
      <c r="K32" s="3" t="s">
        <v>313</v>
      </c>
      <c r="L32" s="3" t="s">
        <v>691</v>
      </c>
      <c r="M32" s="3" t="s">
        <v>694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9929-040C-4AE7-8DD7-AC8B1368BC1C}">
  <dimension ref="A3:BJ22"/>
  <sheetViews>
    <sheetView showGridLines="0" tabSelected="1" topLeftCell="X1" workbookViewId="0">
      <selection activeCell="AN24" sqref="AN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695</v>
      </c>
      <c r="C3" s="9"/>
      <c r="D3" s="9"/>
      <c r="E3" s="9"/>
      <c r="F3" s="9"/>
      <c r="H3" s="9" t="s">
        <v>696</v>
      </c>
      <c r="I3" s="9"/>
      <c r="J3" s="9"/>
      <c r="K3" s="9"/>
      <c r="L3" s="9"/>
      <c r="N3" s="11" t="s">
        <v>697</v>
      </c>
      <c r="O3" s="11"/>
      <c r="P3" s="11"/>
      <c r="Q3" s="11"/>
      <c r="R3" s="11"/>
      <c r="S3" s="11"/>
      <c r="T3" s="11"/>
      <c r="V3" s="9" t="s">
        <v>698</v>
      </c>
      <c r="W3" s="9"/>
      <c r="X3" s="9"/>
      <c r="Y3" s="9"/>
      <c r="AA3" s="9" t="s">
        <v>699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700</v>
      </c>
      <c r="C4" s="15" t="s">
        <v>701</v>
      </c>
      <c r="D4" s="14" t="s">
        <v>702</v>
      </c>
      <c r="E4" s="15" t="s">
        <v>703</v>
      </c>
      <c r="F4" s="14" t="s">
        <v>704</v>
      </c>
      <c r="H4" s="16" t="s">
        <v>705</v>
      </c>
      <c r="I4" s="17" t="s">
        <v>706</v>
      </c>
      <c r="J4" s="16" t="s">
        <v>707</v>
      </c>
      <c r="K4" s="17" t="s">
        <v>708</v>
      </c>
      <c r="L4" s="16" t="s">
        <v>709</v>
      </c>
      <c r="N4" s="18" t="s">
        <v>710</v>
      </c>
      <c r="O4" s="19" t="s">
        <v>711</v>
      </c>
      <c r="P4" s="18" t="s">
        <v>712</v>
      </c>
      <c r="Q4" s="19" t="s">
        <v>713</v>
      </c>
      <c r="R4" s="18" t="s">
        <v>714</v>
      </c>
      <c r="S4" s="19" t="s">
        <v>715</v>
      </c>
      <c r="T4" s="18" t="s">
        <v>716</v>
      </c>
      <c r="V4" s="19" t="s">
        <v>717</v>
      </c>
      <c r="W4" s="18" t="s">
        <v>718</v>
      </c>
      <c r="X4" s="19" t="s">
        <v>719</v>
      </c>
      <c r="Y4" s="18" t="s">
        <v>720</v>
      </c>
      <c r="AA4" s="20" t="s">
        <v>417</v>
      </c>
      <c r="AB4" s="21" t="s">
        <v>604</v>
      </c>
      <c r="AC4" s="20" t="s">
        <v>613</v>
      </c>
      <c r="AD4" s="21" t="s">
        <v>634</v>
      </c>
      <c r="AE4" s="20" t="s">
        <v>644</v>
      </c>
      <c r="AF4" s="21" t="s">
        <v>650</v>
      </c>
      <c r="AG4" s="20" t="s">
        <v>655</v>
      </c>
      <c r="AH4" s="21" t="s">
        <v>666</v>
      </c>
      <c r="AI4" s="20" t="s">
        <v>687</v>
      </c>
      <c r="AJ4" s="22"/>
      <c r="AK4" s="21" t="s">
        <v>685</v>
      </c>
      <c r="AL4" s="20" t="s">
        <v>686</v>
      </c>
    </row>
    <row r="5" spans="1:62" ht="63" x14ac:dyDescent="0.2">
      <c r="A5" s="23" t="s">
        <v>721</v>
      </c>
      <c r="B5" s="18" t="s">
        <v>722</v>
      </c>
      <c r="C5" s="24" t="s">
        <v>723</v>
      </c>
      <c r="D5" s="25" t="s">
        <v>724</v>
      </c>
      <c r="E5" s="19" t="s">
        <v>725</v>
      </c>
      <c r="F5" s="18" t="s">
        <v>722</v>
      </c>
      <c r="H5" s="19" t="s">
        <v>726</v>
      </c>
      <c r="I5" s="18" t="s">
        <v>727</v>
      </c>
      <c r="J5" s="19" t="s">
        <v>728</v>
      </c>
      <c r="K5" s="18" t="s">
        <v>729</v>
      </c>
      <c r="L5" s="19" t="s">
        <v>730</v>
      </c>
      <c r="N5" s="18" t="s">
        <v>731</v>
      </c>
      <c r="O5" s="19" t="s">
        <v>732</v>
      </c>
      <c r="P5" s="18" t="s">
        <v>733</v>
      </c>
      <c r="Q5" s="19" t="s">
        <v>734</v>
      </c>
      <c r="R5" s="18" t="s">
        <v>735</v>
      </c>
      <c r="S5" s="19" t="s">
        <v>736</v>
      </c>
      <c r="T5" s="18" t="s">
        <v>737</v>
      </c>
      <c r="V5" s="19" t="s">
        <v>738</v>
      </c>
      <c r="W5" s="18" t="s">
        <v>739</v>
      </c>
      <c r="X5" s="19" t="s">
        <v>740</v>
      </c>
      <c r="Y5" s="18" t="s">
        <v>741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1.5588650258661232</v>
      </c>
      <c r="C7" s="31">
        <f>(sheet!D18-sheet!D15)/sheet!D35</f>
        <v>1.2070857501175734</v>
      </c>
      <c r="D7" s="31">
        <f>sheet!D12/sheet!D35</f>
        <v>0.44975701520614514</v>
      </c>
      <c r="E7" s="31">
        <f>Sheet2!D20/sheet!D35</f>
        <v>0.27998118827402413</v>
      </c>
      <c r="F7" s="31">
        <f>sheet!D18/sheet!D35</f>
        <v>1.5588650258661232</v>
      </c>
      <c r="G7" s="29"/>
      <c r="H7" s="32">
        <f>Sheet1!D33/sheet!D51</f>
        <v>7.364383561643835E-2</v>
      </c>
      <c r="I7" s="32">
        <f>Sheet1!D33/Sheet1!D12</f>
        <v>2.0010720028586743E-2</v>
      </c>
      <c r="J7" s="32">
        <f>Sheet1!D12/sheet!D27</f>
        <v>1.3649000162575191</v>
      </c>
      <c r="K7" s="32">
        <f>Sheet1!D30/sheet!D27</f>
        <v>3.6741993171841979E-2</v>
      </c>
      <c r="L7" s="32">
        <f>Sheet1!D38</f>
        <v>4.47</v>
      </c>
      <c r="M7" s="29"/>
      <c r="N7" s="32">
        <f>sheet!D40/sheet!D27</f>
        <v>0.62912534547228094</v>
      </c>
      <c r="O7" s="32">
        <f>sheet!D51/sheet!D27</f>
        <v>0.37087465452771906</v>
      </c>
      <c r="P7" s="32">
        <f>sheet!D40/sheet!D51</f>
        <v>1.6963287671232876</v>
      </c>
      <c r="Q7" s="31">
        <f>Sheet1!D24/Sheet1!D26</f>
        <v>-3.3707627118644066</v>
      </c>
      <c r="R7" s="31">
        <f>ABS(Sheet2!D20/(Sheet1!D26+Sheet2!D30))</f>
        <v>1.3298585256887565</v>
      </c>
      <c r="S7" s="31">
        <f>sheet!D40/Sheet1!D43</f>
        <v>6.2189634391321817</v>
      </c>
      <c r="T7" s="31">
        <f>Sheet2!D20/sheet!D40</f>
        <v>0.11538213062859358</v>
      </c>
      <c r="V7" s="31">
        <f>ABS(Sheet1!D15/sheet!D15)</f>
        <v>11.270499108734402</v>
      </c>
      <c r="W7" s="31">
        <f>Sheet1!D12/sheet!D14</f>
        <v>10.3680148193887</v>
      </c>
      <c r="X7" s="31">
        <f>Sheet1!D12/sheet!D27</f>
        <v>1.3649000162575191</v>
      </c>
      <c r="Y7" s="31">
        <f>Sheet1!D12/(sheet!D18-sheet!D35)</f>
        <v>9.4199158485273493</v>
      </c>
      <c r="AA7" s="17" t="str">
        <f>Sheet1!D43</f>
        <v>2,489</v>
      </c>
      <c r="AB7" s="17" t="str">
        <f>Sheet3!D17</f>
        <v>8.3x</v>
      </c>
      <c r="AC7" s="17" t="str">
        <f>Sheet3!D18</f>
        <v>12.9x</v>
      </c>
      <c r="AD7" s="17" t="str">
        <f>Sheet3!D20</f>
        <v>49.0x</v>
      </c>
      <c r="AE7" s="17" t="str">
        <f>Sheet3!D21</f>
        <v>1.0x</v>
      </c>
      <c r="AF7" s="17" t="str">
        <f>Sheet3!D22</f>
        <v>0.6x</v>
      </c>
      <c r="AG7" s="17" t="str">
        <f>Sheet3!D24</f>
        <v>21.7x</v>
      </c>
      <c r="AH7" s="17" t="str">
        <f>Sheet3!D25</f>
        <v>1.9x</v>
      </c>
      <c r="AI7" s="17">
        <f>Sheet3!D31</f>
        <v>0.83</v>
      </c>
      <c r="AK7" s="17">
        <f>Sheet3!D29</f>
        <v>6.1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1.598270893371758</v>
      </c>
      <c r="C8" s="34">
        <f>(sheet!E18-sheet!E15)/sheet!E35</f>
        <v>0.95518731988472627</v>
      </c>
      <c r="D8" s="34">
        <f>sheet!E12/sheet!E35</f>
        <v>0.1920749279538905</v>
      </c>
      <c r="E8" s="34">
        <f>Sheet2!E20/sheet!E35</f>
        <v>0.41080691642651296</v>
      </c>
      <c r="F8" s="34">
        <f>sheet!E18/sheet!E35</f>
        <v>1.598270893371758</v>
      </c>
      <c r="G8" s="29"/>
      <c r="H8" s="35">
        <f>Sheet1!E33/sheet!E51</f>
        <v>8.7052646124084563E-3</v>
      </c>
      <c r="I8" s="35">
        <f>Sheet1!E33/Sheet1!E12</f>
        <v>2.8689831048772712E-3</v>
      </c>
      <c r="J8" s="35">
        <f>Sheet1!E12/sheet!E27</f>
        <v>1.1823076508910784</v>
      </c>
      <c r="K8" s="35">
        <f>Sheet1!E30/sheet!E27</f>
        <v>3.6073870672481559E-3</v>
      </c>
      <c r="L8" s="35">
        <f>Sheet1!E38</f>
        <v>0.64</v>
      </c>
      <c r="M8" s="29"/>
      <c r="N8" s="35">
        <f>sheet!E40/sheet!E27</f>
        <v>0.61034835513918051</v>
      </c>
      <c r="O8" s="35">
        <f>sheet!E51/sheet!E27</f>
        <v>0.38965164486081949</v>
      </c>
      <c r="P8" s="35">
        <f>sheet!E40/sheet!E51</f>
        <v>1.566394915020036</v>
      </c>
      <c r="Q8" s="34">
        <f>Sheet1!E24/Sheet1!E26</f>
        <v>-1.1970074812967582</v>
      </c>
      <c r="R8" s="34">
        <f>ABS(Sheet2!E20/(Sheet1!E26+Sheet2!E30))</f>
        <v>0.65721530659289995</v>
      </c>
      <c r="S8" s="34">
        <f>sheet!E40/Sheet1!E43</f>
        <v>7.4310062274664048</v>
      </c>
      <c r="T8" s="34">
        <f>Sheet2!E20/sheet!E40</f>
        <v>0.12574982357092448</v>
      </c>
      <c r="U8" s="12"/>
      <c r="V8" s="34">
        <f>ABS(Sheet1!E15/sheet!E15)</f>
        <v>7.1541563970423478</v>
      </c>
      <c r="W8" s="34">
        <f>Sheet1!E12/sheet!E14</f>
        <v>11.112854251012147</v>
      </c>
      <c r="X8" s="34">
        <f>Sheet1!E12/sheet!E27</f>
        <v>1.1823076508910784</v>
      </c>
      <c r="Y8" s="34">
        <f>Sheet1!E12/(sheet!E18-sheet!E35)</f>
        <v>10.577552986512524</v>
      </c>
      <c r="Z8" s="12"/>
      <c r="AA8" s="36" t="str">
        <f>Sheet1!E43</f>
        <v>3,051</v>
      </c>
      <c r="AB8" s="36" t="str">
        <f>Sheet3!E17</f>
        <v>11.6x</v>
      </c>
      <c r="AC8" s="36" t="str">
        <f>Sheet3!E18</f>
        <v>22.2x</v>
      </c>
      <c r="AD8" s="36" t="str">
        <f>Sheet3!E20</f>
        <v>-72.8x</v>
      </c>
      <c r="AE8" s="36" t="str">
        <f>Sheet3!E21</f>
        <v>1.1x</v>
      </c>
      <c r="AF8" s="36" t="str">
        <f>Sheet3!E22</f>
        <v>0.8x</v>
      </c>
      <c r="AG8" s="36" t="str">
        <f>Sheet3!E24</f>
        <v>130.8x</v>
      </c>
      <c r="AH8" s="36" t="str">
        <f>Sheet3!E25</f>
        <v>2.0x</v>
      </c>
      <c r="AI8" s="36">
        <f>Sheet3!E31</f>
        <v>2.1</v>
      </c>
      <c r="AK8" s="36">
        <f>Sheet3!E29</f>
        <v>6.4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1.390055773110241</v>
      </c>
      <c r="C9" s="31">
        <f>(sheet!F18-sheet!F15)/sheet!F35</f>
        <v>0.85404058383766468</v>
      </c>
      <c r="D9" s="31">
        <f>sheet!F12/sheet!F35</f>
        <v>0.16767532929868281</v>
      </c>
      <c r="E9" s="31">
        <f>Sheet2!F20/sheet!F35</f>
        <v>0.39954906847039279</v>
      </c>
      <c r="F9" s="31">
        <f>sheet!F18/sheet!F35</f>
        <v>1.390055773110241</v>
      </c>
      <c r="G9" s="29"/>
      <c r="H9" s="32">
        <f>Sheet1!F33/sheet!F51</f>
        <v>3.4318334452652789E-2</v>
      </c>
      <c r="I9" s="32">
        <f>Sheet1!F33/Sheet1!F12</f>
        <v>1.0896916449865655E-2</v>
      </c>
      <c r="J9" s="32">
        <f>Sheet1!F12/sheet!F27</f>
        <v>1.2269492412349554</v>
      </c>
      <c r="K9" s="32">
        <f>Sheet1!F30/sheet!F27</f>
        <v>2.1716378859236003E-2</v>
      </c>
      <c r="L9" s="32">
        <f>Sheet1!F38</f>
        <v>3.66</v>
      </c>
      <c r="M9" s="29"/>
      <c r="N9" s="32">
        <f>sheet!F40/sheet!F27</f>
        <v>0.61041339612768186</v>
      </c>
      <c r="O9" s="32">
        <f>sheet!F51/sheet!F27</f>
        <v>0.38958660387231814</v>
      </c>
      <c r="P9" s="32">
        <f>sheet!F40/sheet!F51</f>
        <v>1.5668233713901947</v>
      </c>
      <c r="Q9" s="31">
        <f>Sheet1!F24/Sheet1!F26</f>
        <v>-2.871064467766117</v>
      </c>
      <c r="R9" s="31">
        <f>ABS(Sheet2!F20/(Sheet1!F26+Sheet2!F30))</f>
        <v>1.3742857142857143</v>
      </c>
      <c r="S9" s="31">
        <f>sheet!F40/Sheet1!F43</f>
        <v>6.6278409090909092</v>
      </c>
      <c r="T9" s="31">
        <f>Sheet2!F20/sheet!F40</f>
        <v>0.14432061723103301</v>
      </c>
      <c r="V9" s="31">
        <f>ABS(Sheet1!F15/sheet!F15)</f>
        <v>7.4533982731901709</v>
      </c>
      <c r="W9" s="31">
        <f>Sheet1!F12/sheet!F14</f>
        <v>10.997654784240151</v>
      </c>
      <c r="X9" s="31">
        <f>Sheet1!F12/sheet!F27</f>
        <v>1.2269492412349554</v>
      </c>
      <c r="Y9" s="31">
        <f>Sheet1!F12/(sheet!F18-sheet!F35)</f>
        <v>14.26650441131731</v>
      </c>
      <c r="AA9" s="17" t="str">
        <f>Sheet1!F43</f>
        <v>3,520</v>
      </c>
      <c r="AB9" s="17" t="str">
        <f>Sheet3!F17</f>
        <v>8.7x</v>
      </c>
      <c r="AC9" s="17" t="str">
        <f>Sheet3!F18</f>
        <v>14.1x</v>
      </c>
      <c r="AD9" s="17" t="str">
        <f>Sheet3!F20</f>
        <v>15.7x</v>
      </c>
      <c r="AE9" s="17" t="str">
        <f>Sheet3!F21</f>
        <v>1.1x</v>
      </c>
      <c r="AF9" s="17" t="str">
        <f>Sheet3!F22</f>
        <v>0.7x</v>
      </c>
      <c r="AG9" s="17" t="str">
        <f>Sheet3!F24</f>
        <v>27.5x</v>
      </c>
      <c r="AH9" s="17" t="str">
        <f>Sheet3!F25</f>
        <v>2.0x</v>
      </c>
      <c r="AI9" s="17">
        <f>Sheet3!F31</f>
        <v>1.7</v>
      </c>
      <c r="AK9" s="17">
        <f>Sheet3!F29</f>
        <v>6.2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1.4788660452049547</v>
      </c>
      <c r="C10" s="34">
        <f>(sheet!G18-sheet!G15)/sheet!G35</f>
        <v>0.89669263184778447</v>
      </c>
      <c r="D10" s="34">
        <f>sheet!G12/sheet!G35</f>
        <v>0.19920827480526115</v>
      </c>
      <c r="E10" s="34">
        <f>Sheet2!G20/sheet!G35</f>
        <v>0.48014302132550124</v>
      </c>
      <c r="F10" s="34">
        <f>sheet!G18/sheet!G35</f>
        <v>1.4788660452049547</v>
      </c>
      <c r="G10" s="29"/>
      <c r="H10" s="35">
        <f>Sheet1!G33/sheet!G51</f>
        <v>3.7187288708586883E-2</v>
      </c>
      <c r="I10" s="35">
        <f>Sheet1!G33/Sheet1!G12</f>
        <v>1.145857205358445E-2</v>
      </c>
      <c r="J10" s="35">
        <f>Sheet1!G12/sheet!G27</f>
        <v>1.264929109787593</v>
      </c>
      <c r="K10" s="35">
        <f>Sheet1!G30/sheet!G27</f>
        <v>2.8725030306224635E-2</v>
      </c>
      <c r="L10" s="35">
        <f>Sheet1!G38</f>
        <v>3.96</v>
      </c>
      <c r="M10" s="29"/>
      <c r="N10" s="35">
        <f>sheet!G40/sheet!G27</f>
        <v>0.61023559795498872</v>
      </c>
      <c r="O10" s="35">
        <f>sheet!G51/sheet!G27</f>
        <v>0.38976440204501134</v>
      </c>
      <c r="P10" s="35">
        <f>sheet!G40/sheet!G51</f>
        <v>1.5656524678837052</v>
      </c>
      <c r="Q10" s="34">
        <f>Sheet1!G24/Sheet1!G26</f>
        <v>-3.6718213058419242</v>
      </c>
      <c r="R10" s="34">
        <f>ABS(Sheet2!G20/(Sheet1!G26+Sheet2!G30))</f>
        <v>1.8980312973245836</v>
      </c>
      <c r="S10" s="34">
        <f>sheet!G40/Sheet1!G43</f>
        <v>6.0760955129887169</v>
      </c>
      <c r="T10" s="34">
        <f>Sheet2!G20/sheet!G40</f>
        <v>0.16237692174814303</v>
      </c>
      <c r="U10" s="12"/>
      <c r="V10" s="34">
        <f>ABS(Sheet1!G15/sheet!G15)</f>
        <v>7.4805878482123269</v>
      </c>
      <c r="W10" s="34">
        <f>Sheet1!G12/sheet!G14</f>
        <v>11.417459562321598</v>
      </c>
      <c r="X10" s="34">
        <f>Sheet1!G12/sheet!G27</f>
        <v>1.264929109787593</v>
      </c>
      <c r="Y10" s="34">
        <f>Sheet1!G12/(sheet!G18-sheet!G35)</f>
        <v>12.799733333333334</v>
      </c>
      <c r="Z10" s="12"/>
      <c r="AA10" s="36" t="str">
        <f>Sheet1!G43</f>
        <v>3,811</v>
      </c>
      <c r="AB10" s="36" t="str">
        <f>Sheet3!G17</f>
        <v>9.1x</v>
      </c>
      <c r="AC10" s="36" t="str">
        <f>Sheet3!G18</f>
        <v>15.1x</v>
      </c>
      <c r="AD10" s="36" t="str">
        <f>Sheet3!G20</f>
        <v>14.5x</v>
      </c>
      <c r="AE10" s="36" t="str">
        <f>Sheet3!G21</f>
        <v>1.2x</v>
      </c>
      <c r="AF10" s="36" t="str">
        <f>Sheet3!G22</f>
        <v>0.7x</v>
      </c>
      <c r="AG10" s="36" t="str">
        <f>Sheet3!G24</f>
        <v>26.6x</v>
      </c>
      <c r="AH10" s="36" t="str">
        <f>Sheet3!G25</f>
        <v>2.1x</v>
      </c>
      <c r="AI10" s="36">
        <f>Sheet3!G31</f>
        <v>1.76</v>
      </c>
      <c r="AK10" s="36">
        <f>Sheet3!G29</f>
        <v>6.5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1.3065310829227383</v>
      </c>
      <c r="C11" s="31">
        <f>(sheet!H18-sheet!H15)/sheet!H35</f>
        <v>0.82188908690638429</v>
      </c>
      <c r="D11" s="31">
        <f>sheet!H12/sheet!H35</f>
        <v>0.21322989831219205</v>
      </c>
      <c r="E11" s="31">
        <f>Sheet2!H20/sheet!H35</f>
        <v>0.35905231156305695</v>
      </c>
      <c r="F11" s="31">
        <f>sheet!H18/sheet!H35</f>
        <v>1.3065310829227383</v>
      </c>
      <c r="G11" s="29"/>
      <c r="H11" s="32">
        <f>Sheet1!H33/sheet!H51</f>
        <v>5.177424805677594E-2</v>
      </c>
      <c r="I11" s="32">
        <f>Sheet1!H33/Sheet1!H12</f>
        <v>1.5862825902379425E-2</v>
      </c>
      <c r="J11" s="32">
        <f>Sheet1!H12/sheet!H27</f>
        <v>1.2529579657498702</v>
      </c>
      <c r="K11" s="32">
        <f>Sheet1!H30/sheet!H27</f>
        <v>4.1229891022314481E-2</v>
      </c>
      <c r="L11" s="32">
        <f>Sheet1!H38</f>
        <v>5.65</v>
      </c>
      <c r="M11" s="29"/>
      <c r="N11" s="32">
        <f>sheet!H40/sheet!H27</f>
        <v>0.61611312921639849</v>
      </c>
      <c r="O11" s="32">
        <f>sheet!H51/sheet!H27</f>
        <v>0.38388687078360145</v>
      </c>
      <c r="P11" s="32">
        <f>sheet!H40/sheet!H51</f>
        <v>1.6049340993578911</v>
      </c>
      <c r="Q11" s="31">
        <f>Sheet1!H24/Sheet1!H26</f>
        <v>-4.5880281690140849</v>
      </c>
      <c r="R11" s="31">
        <f>ABS(Sheet2!H20/(Sheet1!H26+Sheet2!H30))</f>
        <v>3.3644400785854618</v>
      </c>
      <c r="S11" s="31">
        <f>sheet!H40/Sheet1!H43</f>
        <v>6.6962774957698814</v>
      </c>
      <c r="T11" s="31">
        <f>Sheet2!H20/sheet!H40</f>
        <v>0.14424089281954094</v>
      </c>
      <c r="V11" s="31">
        <f>ABS(Sheet1!H15/sheet!H15)</f>
        <v>7.3190568894657151</v>
      </c>
      <c r="W11" s="31">
        <f>Sheet1!H12/sheet!H14</f>
        <v>10.893074667268216</v>
      </c>
      <c r="X11" s="31">
        <f>Sheet1!H12/sheet!H27</f>
        <v>1.2529579657498702</v>
      </c>
      <c r="Y11" s="31">
        <f>Sheet1!H12/(sheet!H18-sheet!H35)</f>
        <v>16.514705882352942</v>
      </c>
      <c r="AA11" s="17" t="str">
        <f>Sheet1!H43</f>
        <v>3,546</v>
      </c>
      <c r="AB11" s="17" t="str">
        <f>Sheet3!H17</f>
        <v>8.1x</v>
      </c>
      <c r="AC11" s="17" t="str">
        <f>Sheet3!H18</f>
        <v>12.7x</v>
      </c>
      <c r="AD11" s="17" t="str">
        <f>Sheet3!H20</f>
        <v>18.5x</v>
      </c>
      <c r="AE11" s="17" t="str">
        <f>Sheet3!H21</f>
        <v>1.1x</v>
      </c>
      <c r="AF11" s="17" t="str">
        <f>Sheet3!H22</f>
        <v>0.7x</v>
      </c>
      <c r="AG11" s="17" t="str">
        <f>Sheet3!H24</f>
        <v>18.1x</v>
      </c>
      <c r="AH11" s="17" t="str">
        <f>Sheet3!H25</f>
        <v>2.0x</v>
      </c>
      <c r="AI11" s="17">
        <f>Sheet3!H31</f>
        <v>1.82</v>
      </c>
      <c r="AK11" s="17">
        <f>Sheet3!H29</f>
        <v>6.1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1.2343815077051228</v>
      </c>
      <c r="C12" s="34">
        <f>(sheet!I18-sheet!I15)/sheet!I35</f>
        <v>0.7136609745939192</v>
      </c>
      <c r="D12" s="34">
        <f>sheet!I12/sheet!I35</f>
        <v>0.15837151187005413</v>
      </c>
      <c r="E12" s="34">
        <f>Sheet2!I20/sheet!I35</f>
        <v>0.28311120366513953</v>
      </c>
      <c r="F12" s="34">
        <f>sheet!I18/sheet!I35</f>
        <v>1.2343815077051228</v>
      </c>
      <c r="G12" s="29"/>
      <c r="H12" s="35">
        <f>Sheet1!I33/sheet!I51</f>
        <v>4.0411151788228669E-2</v>
      </c>
      <c r="I12" s="35">
        <f>Sheet1!I33/Sheet1!I12</f>
        <v>1.1818481304562674E-2</v>
      </c>
      <c r="J12" s="35">
        <f>Sheet1!I12/sheet!I27</f>
        <v>1.1085041310996484</v>
      </c>
      <c r="K12" s="35">
        <f>Sheet1!I30/sheet!I27</f>
        <v>2.2778107454238371E-2</v>
      </c>
      <c r="L12" s="35">
        <f>Sheet1!I38</f>
        <v>4.0199999999999996</v>
      </c>
      <c r="M12" s="29"/>
      <c r="N12" s="35">
        <f>sheet!I40/sheet!I27</f>
        <v>0.67581138448897615</v>
      </c>
      <c r="O12" s="35">
        <f>sheet!I51/sheet!I27</f>
        <v>0.32418861551102385</v>
      </c>
      <c r="P12" s="35">
        <f>sheet!I40/sheet!I51</f>
        <v>2.0846240495635033</v>
      </c>
      <c r="Q12" s="34">
        <f>Sheet1!I24/Sheet1!I26</f>
        <v>-3.1095360824742269</v>
      </c>
      <c r="R12" s="34">
        <f>ABS(Sheet2!I20/(Sheet1!I26+Sheet2!I30))</f>
        <v>0.62635337479843356</v>
      </c>
      <c r="S12" s="34">
        <f>sheet!I40/Sheet1!I43</f>
        <v>7.0466444550214185</v>
      </c>
      <c r="T12" s="34">
        <f>Sheet2!I20/sheet!I40</f>
        <v>9.1827085444106726E-2</v>
      </c>
      <c r="U12" s="12"/>
      <c r="V12" s="34">
        <f>ABS(Sheet1!I15/sheet!I15)</f>
        <v>6.666666666666667</v>
      </c>
      <c r="W12" s="34">
        <f>Sheet1!I12/sheet!I14</f>
        <v>10.483056334988129</v>
      </c>
      <c r="X12" s="34">
        <f>Sheet1!I12/sheet!I27</f>
        <v>1.1085041310996484</v>
      </c>
      <c r="Y12" s="34">
        <f>Sheet1!I12/(sheet!I18-sheet!I35)</f>
        <v>21.576188360728565</v>
      </c>
      <c r="Z12" s="12"/>
      <c r="AA12" s="36" t="str">
        <f>Sheet1!I43</f>
        <v>4,202</v>
      </c>
      <c r="AB12" s="36" t="str">
        <f>Sheet3!I17</f>
        <v>9.9x</v>
      </c>
      <c r="AC12" s="36" t="str">
        <f>Sheet3!I18</f>
        <v>16.7x</v>
      </c>
      <c r="AD12" s="36" t="str">
        <f>Sheet3!I20</f>
        <v>23.2x</v>
      </c>
      <c r="AE12" s="36" t="str">
        <f>Sheet3!I21</f>
        <v>1.2x</v>
      </c>
      <c r="AF12" s="36" t="str">
        <f>Sheet3!I22</f>
        <v>0.7x</v>
      </c>
      <c r="AG12" s="36" t="str">
        <f>Sheet3!I24</f>
        <v>47.3x</v>
      </c>
      <c r="AH12" s="36" t="str">
        <f>Sheet3!I25</f>
        <v>2.0x</v>
      </c>
      <c r="AI12" s="36">
        <f>Sheet3!I31</f>
        <v>2.06</v>
      </c>
      <c r="AK12" s="36">
        <f>Sheet3!I29</f>
        <v>5.3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1.1763887600853196</v>
      </c>
      <c r="C13" s="31">
        <f>(sheet!J18-sheet!J15)/sheet!J35</f>
        <v>0.68765649633682646</v>
      </c>
      <c r="D13" s="31">
        <f>sheet!J12/sheet!J35</f>
        <v>0.17008253732727441</v>
      </c>
      <c r="E13" s="31">
        <f>Sheet2!J20/sheet!J35</f>
        <v>0.42242418621904848</v>
      </c>
      <c r="F13" s="31">
        <f>sheet!J18/sheet!J35</f>
        <v>1.1763887600853196</v>
      </c>
      <c r="G13" s="29"/>
      <c r="H13" s="32">
        <f>Sheet1!J33/sheet!J51</f>
        <v>1.8368121442125237E-2</v>
      </c>
      <c r="I13" s="32">
        <f>Sheet1!J33/Sheet1!J12</f>
        <v>4.8294717515815523E-3</v>
      </c>
      <c r="J13" s="32">
        <f>Sheet1!J12/sheet!J27</f>
        <v>1.0480204128584276</v>
      </c>
      <c r="K13" s="32">
        <f>Sheet1!J30/sheet!J27</f>
        <v>1.7212891891326628E-2</v>
      </c>
      <c r="L13" s="32">
        <f>Sheet1!J38</f>
        <v>1.29</v>
      </c>
      <c r="M13" s="29"/>
      <c r="N13" s="32">
        <f>sheet!J40/sheet!J27</f>
        <v>0.7244473260410349</v>
      </c>
      <c r="O13" s="32">
        <f>sheet!J51/sheet!J27</f>
        <v>0.27555267395896516</v>
      </c>
      <c r="P13" s="32">
        <f>sheet!J40/sheet!J51</f>
        <v>2.6290702087286526</v>
      </c>
      <c r="Q13" s="31">
        <f>Sheet1!J24/Sheet1!J26</f>
        <v>-2.1338155515370705</v>
      </c>
      <c r="R13" s="31">
        <f>ABS(Sheet2!J20/(Sheet1!J26+Sheet2!J30))</f>
        <v>1.3736429433051869</v>
      </c>
      <c r="S13" s="31">
        <f>sheet!J40/Sheet1!J43</f>
        <v>7.7995946858815586</v>
      </c>
      <c r="T13" s="31">
        <f>Sheet2!J20/sheet!J40</f>
        <v>0.1315029736127952</v>
      </c>
      <c r="V13" s="31">
        <f>ABS(Sheet1!J15/sheet!J15)</f>
        <v>6.4831119544592033</v>
      </c>
      <c r="W13" s="31">
        <f>Sheet1!J12/sheet!J14</f>
        <v>10.417671517671518</v>
      </c>
      <c r="X13" s="31">
        <f>Sheet1!J12/sheet!J27</f>
        <v>1.0480204128584276</v>
      </c>
      <c r="Y13" s="31">
        <f>Sheet1!J12/(sheet!J18-sheet!J35)</f>
        <v>26.345425867507885</v>
      </c>
      <c r="AA13" s="17" t="str">
        <f>Sheet1!J43</f>
        <v>4,441</v>
      </c>
      <c r="AB13" s="17" t="str">
        <f>Sheet3!J17</f>
        <v>8.1x</v>
      </c>
      <c r="AC13" s="17" t="str">
        <f>Sheet3!J18</f>
        <v>13.2x</v>
      </c>
      <c r="AD13" s="17" t="str">
        <f>Sheet3!J20</f>
        <v>17.8x</v>
      </c>
      <c r="AE13" s="17" t="str">
        <f>Sheet3!J21</f>
        <v>1.2x</v>
      </c>
      <c r="AF13" s="17" t="str">
        <f>Sheet3!J22</f>
        <v>0.8x</v>
      </c>
      <c r="AG13" s="17" t="str">
        <f>Sheet3!J24</f>
        <v>440.1x</v>
      </c>
      <c r="AH13" s="17" t="str">
        <f>Sheet3!J25</f>
        <v>2.4x</v>
      </c>
      <c r="AI13" s="17">
        <f>Sheet3!J31</f>
        <v>2.1</v>
      </c>
      <c r="AK13" s="17">
        <f>Sheet3!J29</f>
        <v>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1.3294188497440529</v>
      </c>
      <c r="C14" s="34">
        <f>(sheet!K18-sheet!K15)/sheet!K35</f>
        <v>0.78891900030111417</v>
      </c>
      <c r="D14" s="34">
        <f>sheet!K12/sheet!K35</f>
        <v>0.25905851651109102</v>
      </c>
      <c r="E14" s="34">
        <f>Sheet2!K20/sheet!K35</f>
        <v>0.55415035631837795</v>
      </c>
      <c r="F14" s="34">
        <f>sheet!K18/sheet!K35</f>
        <v>1.3294188497440529</v>
      </c>
      <c r="G14" s="29"/>
      <c r="H14" s="35">
        <f>Sheet1!K33/sheet!K51</f>
        <v>7.1769265166194668E-2</v>
      </c>
      <c r="I14" s="35">
        <f>Sheet1!K33/Sheet1!K12</f>
        <v>1.8077717289281023E-2</v>
      </c>
      <c r="J14" s="35">
        <f>Sheet1!K12/sheet!K27</f>
        <v>1.1079911809975456</v>
      </c>
      <c r="K14" s="35">
        <f>Sheet1!K30/sheet!K27</f>
        <v>3.2904862931070346E-2</v>
      </c>
      <c r="L14" s="35">
        <f>Sheet1!K38</f>
        <v>5.95</v>
      </c>
      <c r="M14" s="29"/>
      <c r="N14" s="35">
        <f>sheet!K40/sheet!K27</f>
        <v>0.72091185157452475</v>
      </c>
      <c r="O14" s="35">
        <f>sheet!K51/sheet!K27</f>
        <v>0.27908814842547525</v>
      </c>
      <c r="P14" s="35">
        <f>sheet!K40/sheet!K51</f>
        <v>2.5830973319421671</v>
      </c>
      <c r="Q14" s="34">
        <f>Sheet1!K24/Sheet1!K26</f>
        <v>-2.8106194690265487</v>
      </c>
      <c r="R14" s="34">
        <f>ABS(Sheet2!K20/(Sheet1!K26+Sheet2!K30))</f>
        <v>1.2610781178620374</v>
      </c>
      <c r="S14" s="34">
        <f>sheet!K40/Sheet1!K43</f>
        <v>7.8416289592760178</v>
      </c>
      <c r="T14" s="34">
        <f>Sheet2!K20/sheet!K40</f>
        <v>0.15929024812463935</v>
      </c>
      <c r="U14" s="12"/>
      <c r="V14" s="34">
        <f>ABS(Sheet1!K15/sheet!K15)</f>
        <v>6.8196843082636951</v>
      </c>
      <c r="W14" s="34">
        <f>Sheet1!K12/sheet!K14</f>
        <v>12.420144555840523</v>
      </c>
      <c r="X14" s="34">
        <f>Sheet1!K12/sheet!K27</f>
        <v>1.1079911809975456</v>
      </c>
      <c r="Y14" s="34">
        <f>Sheet1!K12/(sheet!K18-sheet!K35)</f>
        <v>16.230956733698964</v>
      </c>
      <c r="Z14" s="12"/>
      <c r="AA14" s="36" t="str">
        <f>Sheet1!K43</f>
        <v>4,420</v>
      </c>
      <c r="AB14" s="36" t="str">
        <f>Sheet3!K17</f>
        <v>9.0x</v>
      </c>
      <c r="AC14" s="36" t="str">
        <f>Sheet3!K18</f>
        <v>14.0x</v>
      </c>
      <c r="AD14" s="36" t="str">
        <f>Sheet3!K20</f>
        <v>13.6x</v>
      </c>
      <c r="AE14" s="36" t="str">
        <f>Sheet3!K21</f>
        <v>1.1x</v>
      </c>
      <c r="AF14" s="36" t="str">
        <f>Sheet3!K22</f>
        <v>0.7x</v>
      </c>
      <c r="AG14" s="36" t="str">
        <f>Sheet3!K24</f>
        <v>13.5x</v>
      </c>
      <c r="AH14" s="36" t="str">
        <f>Sheet3!K25</f>
        <v>2.1x</v>
      </c>
      <c r="AI14" s="36">
        <f>Sheet3!K31</f>
        <v>2.2000000000000002</v>
      </c>
      <c r="AK14" s="36">
        <f>Sheet3!K29</f>
        <v>5.3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1.45523380742863</v>
      </c>
      <c r="C15" s="31">
        <f>(sheet!L18-sheet!L15)/sheet!L35</f>
        <v>0.92663460554589172</v>
      </c>
      <c r="D15" s="31">
        <f>sheet!L12/sheet!L35</f>
        <v>0.30533101401821344</v>
      </c>
      <c r="E15" s="31">
        <f>Sheet2!L20/sheet!L35</f>
        <v>0.52379003376649957</v>
      </c>
      <c r="F15" s="31">
        <f>sheet!L18/sheet!L35</f>
        <v>1.45523380742863</v>
      </c>
      <c r="G15" s="29"/>
      <c r="H15" s="32">
        <f>Sheet1!L33/sheet!L51</f>
        <v>3.2808099261627463E-2</v>
      </c>
      <c r="I15" s="32">
        <f>Sheet1!L33/Sheet1!L12</f>
        <v>8.0189030289499145E-3</v>
      </c>
      <c r="J15" s="32">
        <f>Sheet1!L12/sheet!L27</f>
        <v>1.1415585243081368</v>
      </c>
      <c r="K15" s="32">
        <f>Sheet1!L30/sheet!L27</f>
        <v>3.0265700996113247E-2</v>
      </c>
      <c r="L15" s="32">
        <f>Sheet1!L38</f>
        <v>4.7300000000000004</v>
      </c>
      <c r="M15" s="29"/>
      <c r="N15" s="32">
        <f>sheet!L40/sheet!L27</f>
        <v>0.72098209544846337</v>
      </c>
      <c r="O15" s="32">
        <f>sheet!L51/sheet!L27</f>
        <v>0.27901790455153663</v>
      </c>
      <c r="P15" s="32">
        <f>sheet!L40/sheet!L51</f>
        <v>2.5839993910329602</v>
      </c>
      <c r="Q15" s="31">
        <f>Sheet1!L24/Sheet1!L26</f>
        <v>-3.2659675881792185</v>
      </c>
      <c r="R15" s="31">
        <f>ABS(Sheet2!L20/(Sheet1!L26+Sheet2!L30))</f>
        <v>1.3230808994572241</v>
      </c>
      <c r="S15" s="31">
        <f>sheet!L40/Sheet1!L43</f>
        <v>6.1507519478166337</v>
      </c>
      <c r="T15" s="31">
        <f>Sheet2!L20/sheet!L40</f>
        <v>0.15079832675425675</v>
      </c>
      <c r="V15" s="31">
        <f>ABS(Sheet1!L15/sheet!L15)</f>
        <v>7.0528455284552845</v>
      </c>
      <c r="W15" s="31">
        <f>Sheet1!L12/sheet!L14</f>
        <v>12.070065124635077</v>
      </c>
      <c r="X15" s="31">
        <f>Sheet1!L12/sheet!L27</f>
        <v>1.1415585243081368</v>
      </c>
      <c r="Y15" s="31">
        <f>Sheet1!L12/(sheet!L18-sheet!L35)</f>
        <v>12.080917060013487</v>
      </c>
      <c r="AA15" s="17" t="str">
        <f>Sheet1!L43</f>
        <v>5,519</v>
      </c>
      <c r="AB15" s="17" t="str">
        <f>Sheet3!L17</f>
        <v>8.2x</v>
      </c>
      <c r="AC15" s="17" t="str">
        <f>Sheet3!L18</f>
        <v>11.5x</v>
      </c>
      <c r="AD15" s="17" t="str">
        <f>Sheet3!L20</f>
        <v>20.1x</v>
      </c>
      <c r="AE15" s="17" t="str">
        <f>Sheet3!L21</f>
        <v>1.4x</v>
      </c>
      <c r="AF15" s="17" t="str">
        <f>Sheet3!L22</f>
        <v>0.8x</v>
      </c>
      <c r="AG15" s="17" t="str">
        <f>Sheet3!L24</f>
        <v>39.1x</v>
      </c>
      <c r="AH15" s="17" t="str">
        <f>Sheet3!L25</f>
        <v>3.5x</v>
      </c>
      <c r="AI15" s="17">
        <f>Sheet3!L31</f>
        <v>2.4</v>
      </c>
      <c r="AK15" s="17">
        <f>Sheet3!L29</f>
        <v>5.6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1.3621827647113507</v>
      </c>
      <c r="C16" s="34">
        <f>(sheet!M18-sheet!M15)/sheet!M35</f>
        <v>0.81788602770289109</v>
      </c>
      <c r="D16" s="34">
        <f>sheet!M12/sheet!M35</f>
        <v>0.21502277586687737</v>
      </c>
      <c r="E16" s="34">
        <f>Sheet2!M20/sheet!M35</f>
        <v>0.45337919494282791</v>
      </c>
      <c r="F16" s="34">
        <f>sheet!M18/sheet!M35</f>
        <v>1.3621827647113507</v>
      </c>
      <c r="G16" s="29"/>
      <c r="H16" s="35">
        <f>Sheet1!M33/sheet!M51</f>
        <v>0.1377845220030349</v>
      </c>
      <c r="I16" s="35">
        <f>Sheet1!M33/Sheet1!M12</f>
        <v>3.1832842518580845E-2</v>
      </c>
      <c r="J16" s="35">
        <f>Sheet1!M12/sheet!M27</f>
        <v>1.1652436782548308</v>
      </c>
      <c r="K16" s="35">
        <f>Sheet1!M30/sheet!M27</f>
        <v>5.7253155766166922E-2</v>
      </c>
      <c r="L16" s="35">
        <f>Sheet1!M38</f>
        <v>12.33</v>
      </c>
      <c r="M16" s="29"/>
      <c r="N16" s="35">
        <f>sheet!M40/sheet!M27</f>
        <v>0.7307896564402141</v>
      </c>
      <c r="O16" s="35">
        <f>sheet!M51/sheet!M27</f>
        <v>0.26921034355978596</v>
      </c>
      <c r="P16" s="35">
        <f>sheet!M40/sheet!M51</f>
        <v>2.714567526555387</v>
      </c>
      <c r="Q16" s="34">
        <f>Sheet1!M24/Sheet1!M26</f>
        <v>-4.5477582846003894</v>
      </c>
      <c r="R16" s="34">
        <f>ABS(Sheet2!M20/(Sheet1!M26+Sheet2!M30))</f>
        <v>1.4264404796724188</v>
      </c>
      <c r="S16" s="34">
        <f>sheet!M40/Sheet1!M43</f>
        <v>5.9749498997995989</v>
      </c>
      <c r="T16" s="34">
        <f>Sheet2!M20/sheet!M40</f>
        <v>0.13631281793280786</v>
      </c>
      <c r="U16" s="12"/>
      <c r="V16" s="34">
        <f>ABS(Sheet1!M15/sheet!M15)</f>
        <v>6.580358667805295</v>
      </c>
      <c r="W16" s="34">
        <f>Sheet1!M12/sheet!M14</f>
        <v>10.914099866079969</v>
      </c>
      <c r="X16" s="34">
        <f>Sheet1!M12/sheet!M27</f>
        <v>1.1652436782548308</v>
      </c>
      <c r="Y16" s="34">
        <f>Sheet1!M12/(sheet!M18-sheet!M35)</f>
        <v>14.64271047227926</v>
      </c>
      <c r="Z16" s="12"/>
      <c r="AA16" s="36" t="str">
        <f>Sheet1!M43</f>
        <v>5,988</v>
      </c>
      <c r="AB16" s="36" t="str">
        <f>Sheet3!M17</f>
        <v>8.1x</v>
      </c>
      <c r="AC16" s="36" t="str">
        <f>Sheet3!M18</f>
        <v>10.6x</v>
      </c>
      <c r="AD16" s="36" t="str">
        <f>Sheet3!M20</f>
        <v>19.9x</v>
      </c>
      <c r="AE16" s="36" t="str">
        <f>Sheet3!M21</f>
        <v>1.5x</v>
      </c>
      <c r="AF16" s="36" t="str">
        <f>Sheet3!M22</f>
        <v>0.9x</v>
      </c>
      <c r="AG16" s="36" t="str">
        <f>Sheet3!M24</f>
        <v>14.3x</v>
      </c>
      <c r="AH16" s="36" t="str">
        <f>Sheet3!M25</f>
        <v>4.2x</v>
      </c>
      <c r="AI16" s="36">
        <f>Sheet3!M31</f>
        <v>2.64</v>
      </c>
      <c r="AK16" s="36">
        <f>Sheet3!M29</f>
        <v>5.6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2023-04-25T19:11:51Z</dcterms:created>
  <dcterms:modified xsi:type="dcterms:W3CDTF">2023-05-06T21:25:09Z</dcterms:modified>
  <cp:category/>
  <dc:identifier/>
  <cp:version/>
</cp:coreProperties>
</file>