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Non-cyclicals/"/>
    </mc:Choice>
  </mc:AlternateContent>
  <xr:revisionPtr revIDLastSave="9" documentId="8_{AE192417-FF4D-4F2E-AE2C-4E0CCC801E2D}" xr6:coauthVersionLast="47" xr6:coauthVersionMax="47" xr10:uidLastSave="{118BF8CB-258E-401B-9157-F14E8B794283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3" l="1"/>
  <c r="R8" i="5" s="1"/>
  <c r="H30" i="3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<sst xmlns="http://schemas.openxmlformats.org/spreadsheetml/2006/main" count="641" uniqueCount="372">
  <si>
    <t>Premium Brands Holdings Corporation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</si>
  <si>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</si>
  <si>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</si>
  <si>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</si>
  <si>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</si>
  <si>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</si>
  <si>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</si>
  <si>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</si>
  <si>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</si>
  <si>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</si>
  <si>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</si>
  <si>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</si>
  <si>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</si>
  <si>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</si>
  <si>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</si>
  <si>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2013-12-28</t>
  </si>
  <si>
    <t>2014-12-27</t>
  </si>
  <si>
    <t>2015-12-26</t>
  </si>
  <si>
    <t>2016-12-31</t>
  </si>
  <si>
    <t>2017-12-30</t>
  </si>
  <si>
    <t>2018-12-29</t>
  </si>
  <si>
    <t>2019-12-28</t>
  </si>
  <si>
    <t>2020-12-26</t>
  </si>
  <si>
    <t>2021-12-25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</si>
  <si>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</si>
  <si>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</si>
  <si>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</si>
  <si>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</si>
  <si>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</si>
  <si>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</si>
  <si>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</si>
  <si>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</si>
  <si>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</si>
  <si>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1,224.6</t>
  </si>
  <si>
    <t>1,212</t>
  </si>
  <si>
    <t>1,426.3</t>
  </si>
  <si>
    <t>Property Plant And Equipment, Net</t>
  </si>
  <si>
    <t>1,081.8</t>
  </si>
  <si>
    <t>1,438.2</t>
  </si>
  <si>
    <t>Real Estate Owned</t>
  </si>
  <si>
    <t>Capitalized / Purchased Software</t>
  </si>
  <si>
    <t>Long-term Investments</t>
  </si>
  <si>
    <t>Goodwill</t>
  </si>
  <si>
    <t>1,001.2</t>
  </si>
  <si>
    <t>1,093</t>
  </si>
  <si>
    <t>Other Intangibles</t>
  </si>
  <si>
    <t>Other Long-term Assets</t>
  </si>
  <si>
    <t>Total Assets</t>
  </si>
  <si>
    <t>1,121.1</t>
  </si>
  <si>
    <t>1,459.5</t>
  </si>
  <si>
    <t>2,450.5</t>
  </si>
  <si>
    <t>2,937.1</t>
  </si>
  <si>
    <t>3,540.3</t>
  </si>
  <si>
    <t>4,408.9</t>
  </si>
  <si>
    <t>5,078.6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</si>
  <si>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</si>
  <si>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</si>
  <si>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</si>
  <si>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</si>
  <si>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</si>
  <si>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</si>
  <si>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</si>
  <si>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</si>
  <si>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1,086.6</t>
  </si>
  <si>
    <t>1,405</t>
  </si>
  <si>
    <t>1,900</t>
  </si>
  <si>
    <t>Capital Leases</t>
  </si>
  <si>
    <t>Other Non-current Liabilities</t>
  </si>
  <si>
    <t>Total Liabilities</t>
  </si>
  <si>
    <t>1,626.6</t>
  </si>
  <si>
    <t>1,865.9</t>
  </si>
  <si>
    <t>1,942.3</t>
  </si>
  <si>
    <t>2,635</t>
  </si>
  <si>
    <t>3,265.6</t>
  </si>
  <si>
    <t>Common Stock</t>
  </si>
  <si>
    <t>1,023.6</t>
  </si>
  <si>
    <t>1,569.7</t>
  </si>
  <si>
    <t>1,713.3</t>
  </si>
  <si>
    <t>1,702.6</t>
  </si>
  <si>
    <t>Additional Paid In Capital</t>
  </si>
  <si>
    <t>Retained Earnings</t>
  </si>
  <si>
    <t>Treasury Stock</t>
  </si>
  <si>
    <t>Other Common Equity Adj</t>
  </si>
  <si>
    <t>Common Equity</t>
  </si>
  <si>
    <t>1,071.2</t>
  </si>
  <si>
    <t>1,598</t>
  </si>
  <si>
    <t>1,773.9</t>
  </si>
  <si>
    <t>1,813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</si>
  <si>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</si>
  <si>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</si>
  <si>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</si>
  <si>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</si>
  <si>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</si>
  <si>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</si>
  <si>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</si>
  <si>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1,133.3</t>
  </si>
  <si>
    <t>1,334.9</t>
  </si>
  <si>
    <t>1,329.7</t>
  </si>
  <si>
    <t>1,936.2</t>
  </si>
  <si>
    <t>2,559.2</t>
  </si>
  <si>
    <t>Income Statement</t>
  </si>
  <si>
    <t>Revenue</t>
  </si>
  <si>
    <t>1,072.737</t>
  </si>
  <si>
    <t>1,221.798</t>
  </si>
  <si>
    <t>1,484.5</t>
  </si>
  <si>
    <t>1,857.5</t>
  </si>
  <si>
    <t>2,198.3</t>
  </si>
  <si>
    <t>3,025.8</t>
  </si>
  <si>
    <t>3,649.4</t>
  </si>
  <si>
    <t>4,068.9</t>
  </si>
  <si>
    <t>4,931.7</t>
  </si>
  <si>
    <t>6,029.8</t>
  </si>
  <si>
    <t>Revenue Growth (YoY)</t>
  </si>
  <si>
    <t>11.7%</t>
  </si>
  <si>
    <t>13.9%</t>
  </si>
  <si>
    <t>21.5%</t>
  </si>
  <si>
    <t>25.1%</t>
  </si>
  <si>
    <t>18.3%</t>
  </si>
  <si>
    <t>37.6%</t>
  </si>
  <si>
    <t>20.6%</t>
  </si>
  <si>
    <t>11.5%</t>
  </si>
  <si>
    <t>21.2%</t>
  </si>
  <si>
    <t>22.3%</t>
  </si>
  <si>
    <t>Cost of Revenues</t>
  </si>
  <si>
    <t>-1,199.8</t>
  </si>
  <si>
    <t>-1,506.7</t>
  </si>
  <si>
    <t>-1,779.7</t>
  </si>
  <si>
    <t>-2,425.1</t>
  </si>
  <si>
    <t>-2,924.1</t>
  </si>
  <si>
    <t>-3,288.7</t>
  </si>
  <si>
    <t>-4,029.8</t>
  </si>
  <si>
    <t>-4,926.1</t>
  </si>
  <si>
    <t>Gross Profit</t>
  </si>
  <si>
    <t>1,103.7</t>
  </si>
  <si>
    <t>Gross Profit Margin</t>
  </si>
  <si>
    <t>19.9%</t>
  </si>
  <si>
    <t>18.7%</t>
  </si>
  <si>
    <t>19.2%</t>
  </si>
  <si>
    <t>18.9%</t>
  </si>
  <si>
    <t>19.0%</t>
  </si>
  <si>
    <t>R&amp;D Expenses</t>
  </si>
  <si>
    <t>Selling, 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</si>
  <si>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</si>
  <si>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</si>
  <si>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</si>
  <si>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</si>
  <si>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</si>
  <si>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</si>
  <si>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</si>
  <si>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</si>
  <si>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</si>
  <si>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</si>
  <si>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</si>
  <si>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</si>
  <si>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</si>
  <si>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</si>
  <si>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</si>
  <si>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</si>
  <si>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</si>
  <si>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</si>
  <si>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</si>
  <si>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</si>
  <si>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</si>
  <si>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</si>
  <si>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</si>
  <si>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</si>
  <si>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</si>
  <si>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</si>
  <si>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</si>
  <si>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</si>
  <si>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</si>
  <si>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</si>
  <si>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</si>
  <si>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</si>
  <si>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</si>
  <si>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</si>
  <si>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</si>
  <si>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</si>
  <si>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</si>
  <si>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</si>
  <si>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</si>
  <si>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</si>
  <si>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</si>
  <si>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</si>
  <si>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</si>
  <si>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</si>
  <si>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</si>
  <si>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</si>
  <si>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</si>
  <si>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</si>
  <si>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</si>
  <si>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</si>
  <si>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2,058.635</t>
  </si>
  <si>
    <t>3,104.432</t>
  </si>
  <si>
    <t>2,519.595</t>
  </si>
  <si>
    <t>3,393.654</t>
  </si>
  <si>
    <t>4,391.261</t>
  </si>
  <si>
    <t>5,540.451</t>
  </si>
  <si>
    <t>3,679.231</t>
  </si>
  <si>
    <t>Total Enterprise Value (TEV)</t>
  </si>
  <si>
    <t>1,330.752</t>
  </si>
  <si>
    <t>2,385.735</t>
  </si>
  <si>
    <t>3,563.032</t>
  </si>
  <si>
    <t>3,602.595</t>
  </si>
  <si>
    <t>4,646.954</t>
  </si>
  <si>
    <t>5,538.561</t>
  </si>
  <si>
    <t>7,273.351</t>
  </si>
  <si>
    <t>6,148.831</t>
  </si>
  <si>
    <t>Enterprise Value (EV)</t>
  </si>
  <si>
    <t>1,321.599</t>
  </si>
  <si>
    <t>2,376.135</t>
  </si>
  <si>
    <t>3,551.332</t>
  </si>
  <si>
    <t>3,574.595</t>
  </si>
  <si>
    <t>4,587.754</t>
  </si>
  <si>
    <t>5,463.461</t>
  </si>
  <si>
    <t>6,713.151</t>
  </si>
  <si>
    <t>6,523.608</t>
  </si>
  <si>
    <t>EV/EBITDA</t>
  </si>
  <si>
    <t>11.7x</t>
  </si>
  <si>
    <t>12.6x</t>
  </si>
  <si>
    <t>13.1x</t>
  </si>
  <si>
    <t>16.9x</t>
  </si>
  <si>
    <t>19.2x</t>
  </si>
  <si>
    <t>15.5x</t>
  </si>
  <si>
    <t>17.3x</t>
  </si>
  <si>
    <t>21.0x</t>
  </si>
  <si>
    <t>20.6x</t>
  </si>
  <si>
    <t>18.0x</t>
  </si>
  <si>
    <t>EV / EBIT</t>
  </si>
  <si>
    <t>16.8x</t>
  </si>
  <si>
    <t>18.7x</t>
  </si>
  <si>
    <t>18.3x</t>
  </si>
  <si>
    <t>22.0x</t>
  </si>
  <si>
    <t>24.5x</t>
  </si>
  <si>
    <t>20.4x</t>
  </si>
  <si>
    <t>32.1x</t>
  </si>
  <si>
    <t>29.5x</t>
  </si>
  <si>
    <t>25.6x</t>
  </si>
  <si>
    <t>EV / LTM EBITDA - CAPEX</t>
  </si>
  <si>
    <t>15.1x</t>
  </si>
  <si>
    <t>32.4x</t>
  </si>
  <si>
    <t>18.1x</t>
  </si>
  <si>
    <t>22.2x</t>
  </si>
  <si>
    <t>29.9x</t>
  </si>
  <si>
    <t>21.2x</t>
  </si>
  <si>
    <t>26.1x</t>
  </si>
  <si>
    <t>33.2x</t>
  </si>
  <si>
    <t>32.9x</t>
  </si>
  <si>
    <t>48.4x</t>
  </si>
  <si>
    <t>EV / Free Cash Flow</t>
  </si>
  <si>
    <t>34.2x</t>
  </si>
  <si>
    <t>-70.3x</t>
  </si>
  <si>
    <t>34.5x</t>
  </si>
  <si>
    <t>42.5x</t>
  </si>
  <si>
    <t>54.9x</t>
  </si>
  <si>
    <t>1,470.4x</t>
  </si>
  <si>
    <t>37.6x</t>
  </si>
  <si>
    <t>54.8x</t>
  </si>
  <si>
    <t>-1,062.1x</t>
  </si>
  <si>
    <t>-40.2x</t>
  </si>
  <si>
    <t>EV / Invested Capital</t>
  </si>
  <si>
    <t>1.5x</t>
  </si>
  <si>
    <t>1.6x</t>
  </si>
  <si>
    <t>2.1x</t>
  </si>
  <si>
    <t>3.2x</t>
  </si>
  <si>
    <t>3.9x</t>
  </si>
  <si>
    <t>1.9x</t>
  </si>
  <si>
    <t>2.0x</t>
  </si>
  <si>
    <t>2.2x</t>
  </si>
  <si>
    <t>EV / Revenue</t>
  </si>
  <si>
    <t>0.8x</t>
  </si>
  <si>
    <t>1.0x</t>
  </si>
  <si>
    <t>1.4x</t>
  </si>
  <si>
    <t>1.7x</t>
  </si>
  <si>
    <t>1.3x</t>
  </si>
  <si>
    <t>1.1x</t>
  </si>
  <si>
    <t>P/E Ratio</t>
  </si>
  <si>
    <t>34.8x</t>
  </si>
  <si>
    <t>48.6x</t>
  </si>
  <si>
    <t>178.4x</t>
  </si>
  <si>
    <t>37.3x</t>
  </si>
  <si>
    <t>25.9x</t>
  </si>
  <si>
    <t>39.4x</t>
  </si>
  <si>
    <t>57.3x</t>
  </si>
  <si>
    <t>47.0x</t>
  </si>
  <si>
    <t>28.2x</t>
  </si>
  <si>
    <t>Price/Book</t>
  </si>
  <si>
    <t>2.4x</t>
  </si>
  <si>
    <t>2.6x</t>
  </si>
  <si>
    <t>3.7x</t>
  </si>
  <si>
    <t>5.1x</t>
  </si>
  <si>
    <t>7.0x</t>
  </si>
  <si>
    <t>3.1x</t>
  </si>
  <si>
    <t>3.3x</t>
  </si>
  <si>
    <t>3.5x</t>
  </si>
  <si>
    <t>2.5x</t>
  </si>
  <si>
    <t>Price / Operating Cash Flow</t>
  </si>
  <si>
    <t>20.5x</t>
  </si>
  <si>
    <t>50.3x</t>
  </si>
  <si>
    <t>13.9x</t>
  </si>
  <si>
    <t>16.4x</t>
  </si>
  <si>
    <t>29.0x</t>
  </si>
  <si>
    <t>21.4x</t>
  </si>
  <si>
    <t>18.8x</t>
  </si>
  <si>
    <t>62.3x</t>
  </si>
  <si>
    <t>46.8x</t>
  </si>
  <si>
    <t>Price / LTM Sales</t>
  </si>
  <si>
    <t>0.5x</t>
  </si>
  <si>
    <t>0.7x</t>
  </si>
  <si>
    <t>1.2x</t>
  </si>
  <si>
    <t>0.9x</t>
  </si>
  <si>
    <t>Altman Z-Score</t>
  </si>
  <si>
    <t>Piotroski Score</t>
  </si>
  <si>
    <t>Dividend Per Share</t>
  </si>
  <si>
    <t>Dividend Yield</t>
  </si>
  <si>
    <t>3.6%</t>
  </si>
  <si>
    <t>6.3%</t>
  </si>
  <si>
    <t>4.3%</t>
  </si>
  <si>
    <t>2.6%</t>
  </si>
  <si>
    <t>1.9%</t>
  </si>
  <si>
    <t>2.8%</t>
  </si>
  <si>
    <t>2.5%</t>
  </si>
  <si>
    <t>2.4%</t>
  </si>
  <si>
    <t>2.1%</t>
  </si>
  <si>
    <t>3.4%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</si>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</sst>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6B541507-0195-6590-5432-2121871DA9A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1.4370000000000001</v>
      </c>
      <c r="E12" s="3">
        <v>9.4529999999999994</v>
      </c>
      <c r="F12" s="3">
        <v>11.3</v>
      </c>
      <c r="G12" s="3">
        <v>19.399999999999999</v>
      </c>
      <c r="H12" s="3">
        <v>15.1</v>
      </c>
      <c r="I12" s="3">
        <v>19.399999999999999</v>
      </c>
      <c r="J12" s="3">
        <v>18.399999999999999</v>
      </c>
      <c r="K12" s="3">
        <v>363</v>
      </c>
      <c r="L12" s="3">
        <v>16.5</v>
      </c>
      <c r="M12" s="3">
        <v>11.4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">
        <v>84.707999999999998</v>
      </c>
      <c r="E14" s="3">
        <v>106.324</v>
      </c>
      <c r="F14" s="3">
        <v>148.6</v>
      </c>
      <c r="G14" s="3">
        <v>165.3</v>
      </c>
      <c r="H14" s="3">
        <v>204.4</v>
      </c>
      <c r="I14" s="3">
        <v>303.3</v>
      </c>
      <c r="J14" s="3">
        <v>336.5</v>
      </c>
      <c r="K14" s="3">
        <v>380.9</v>
      </c>
      <c r="L14" s="3">
        <v>511.4</v>
      </c>
      <c r="M14" s="3">
        <v>547.9</v>
      </c>
    </row>
    <row r="15" spans="3:13" ht="12.75" x14ac:dyDescent="0.2">
      <c r="C15" s="3" t="s">
        <v>29</v>
      </c>
      <c r="D15" s="3">
        <v>108.729</v>
      </c>
      <c r="E15" s="3">
        <v>121.693</v>
      </c>
      <c r="F15" s="3">
        <v>141.6</v>
      </c>
      <c r="G15" s="3">
        <v>170.4</v>
      </c>
      <c r="H15" s="3">
        <v>218.1</v>
      </c>
      <c r="I15" s="3">
        <v>339.8</v>
      </c>
      <c r="J15" s="3">
        <v>396.2</v>
      </c>
      <c r="K15" s="3">
        <v>448.8</v>
      </c>
      <c r="L15" s="3">
        <v>645.20000000000005</v>
      </c>
      <c r="M15" s="3">
        <v>786.1</v>
      </c>
    </row>
    <row r="16" spans="3:13" ht="12.75" x14ac:dyDescent="0.2">
      <c r="C16" s="3" t="s">
        <v>30</v>
      </c>
      <c r="D16" s="3">
        <v>7.7460000000000004</v>
      </c>
      <c r="E16" s="3">
        <v>5.798</v>
      </c>
      <c r="F16" s="3">
        <v>6.4</v>
      </c>
      <c r="G16" s="3">
        <v>8</v>
      </c>
      <c r="H16" s="3">
        <v>10.3</v>
      </c>
      <c r="I16" s="3">
        <v>15.1</v>
      </c>
      <c r="J16" s="3">
        <v>19.399999999999999</v>
      </c>
      <c r="K16" s="3">
        <v>25.8</v>
      </c>
      <c r="L16" s="3">
        <v>28.6</v>
      </c>
      <c r="M16" s="3">
        <v>38</v>
      </c>
    </row>
    <row r="17" spans="3:13" ht="12.75" x14ac:dyDescent="0.2">
      <c r="C17" s="3" t="s">
        <v>31</v>
      </c>
      <c r="D17" s="3">
        <v>8.5299999999999994</v>
      </c>
      <c r="E17" s="3">
        <v>10.983000000000001</v>
      </c>
      <c r="F17" s="3">
        <v>12.3</v>
      </c>
      <c r="G17" s="3">
        <v>15.6</v>
      </c>
      <c r="H17" s="3">
        <v>16.2</v>
      </c>
      <c r="I17" s="3">
        <v>18.600000000000001</v>
      </c>
      <c r="J17" s="3">
        <v>10</v>
      </c>
      <c r="K17" s="3">
        <v>6.1</v>
      </c>
      <c r="L17" s="3">
        <v>10.3</v>
      </c>
      <c r="M17" s="3">
        <v>42.9</v>
      </c>
    </row>
    <row r="18" spans="3:13" ht="12.75" x14ac:dyDescent="0.2">
      <c r="C18" s="3" t="s">
        <v>32</v>
      </c>
      <c r="D18" s="3">
        <v>211.15</v>
      </c>
      <c r="E18" s="3">
        <v>254.251</v>
      </c>
      <c r="F18" s="3">
        <v>320.2</v>
      </c>
      <c r="G18" s="3">
        <v>378.7</v>
      </c>
      <c r="H18" s="3">
        <v>464.1</v>
      </c>
      <c r="I18" s="3">
        <v>696.2</v>
      </c>
      <c r="J18" s="3">
        <v>780.5</v>
      </c>
      <c r="K18" s="3" t="s">
        <v>33</v>
      </c>
      <c r="L18" s="3" t="s">
        <v>34</v>
      </c>
      <c r="M18" s="3" t="s">
        <v>35</v>
      </c>
    </row>
    <row r="19" spans="3:13" ht="12.75" x14ac:dyDescent="0.2"/>
    <row r="20" spans="3:13" ht="12.75" x14ac:dyDescent="0.2">
      <c r="C20" s="3" t="s">
        <v>36</v>
      </c>
      <c r="D20" s="3">
        <v>177.27500000000001</v>
      </c>
      <c r="E20" s="3">
        <v>203.34</v>
      </c>
      <c r="F20" s="3">
        <v>227.3</v>
      </c>
      <c r="G20" s="3">
        <v>251.7</v>
      </c>
      <c r="H20" s="3">
        <v>319</v>
      </c>
      <c r="I20" s="3">
        <v>476.4</v>
      </c>
      <c r="J20" s="3">
        <v>802.5</v>
      </c>
      <c r="K20" s="3">
        <v>853.4</v>
      </c>
      <c r="L20" s="3" t="s">
        <v>37</v>
      </c>
      <c r="M20" s="3" t="s">
        <v>38</v>
      </c>
    </row>
    <row r="21" spans="3:13" ht="12.75" x14ac:dyDescent="0.2">
      <c r="C21" s="3" t="s">
        <v>39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40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</row>
    <row r="23" spans="3:13" ht="12.75" x14ac:dyDescent="0.2">
      <c r="C23" s="3" t="s">
        <v>41</v>
      </c>
      <c r="D23" s="3">
        <v>7.9489999999999998</v>
      </c>
      <c r="E23" s="3">
        <v>9.5169999999999995</v>
      </c>
      <c r="F23" s="3">
        <v>9.3000000000000007</v>
      </c>
      <c r="G23" s="3">
        <v>9.5</v>
      </c>
      <c r="H23" s="3">
        <v>25.5</v>
      </c>
      <c r="I23" s="3">
        <v>26.7</v>
      </c>
      <c r="J23" s="3">
        <v>64.599999999999994</v>
      </c>
      <c r="K23" s="3">
        <v>74.2</v>
      </c>
      <c r="L23" s="3">
        <v>568.79999999999995</v>
      </c>
      <c r="M23" s="3">
        <v>538.9</v>
      </c>
    </row>
    <row r="24" spans="3:13" ht="12.75" x14ac:dyDescent="0.2">
      <c r="C24" s="3" t="s">
        <v>42</v>
      </c>
      <c r="D24" s="3">
        <v>168.92500000000001</v>
      </c>
      <c r="E24" s="3">
        <v>174.846</v>
      </c>
      <c r="F24" s="3">
        <v>209.5</v>
      </c>
      <c r="G24" s="3">
        <v>320.3</v>
      </c>
      <c r="H24" s="3">
        <v>439.1</v>
      </c>
      <c r="I24" s="3">
        <v>776.7</v>
      </c>
      <c r="J24" s="3">
        <v>780.2</v>
      </c>
      <c r="K24" s="3">
        <v>853.4</v>
      </c>
      <c r="L24" s="3" t="s">
        <v>43</v>
      </c>
      <c r="M24" s="3" t="s">
        <v>44</v>
      </c>
    </row>
    <row r="25" spans="3:13" ht="12.75" x14ac:dyDescent="0.2">
      <c r="C25" s="3" t="s">
        <v>45</v>
      </c>
      <c r="D25" s="3">
        <v>75.099000000000004</v>
      </c>
      <c r="E25" s="3">
        <v>71.545000000000002</v>
      </c>
      <c r="F25" s="3">
        <v>79.7</v>
      </c>
      <c r="G25" s="3">
        <v>149.80000000000001</v>
      </c>
      <c r="H25" s="3">
        <v>201.2</v>
      </c>
      <c r="I25" s="3">
        <v>452.9</v>
      </c>
      <c r="J25" s="3">
        <v>490.2</v>
      </c>
      <c r="K25" s="3">
        <v>517.9</v>
      </c>
      <c r="L25" s="3">
        <v>526.29999999999995</v>
      </c>
      <c r="M25" s="3">
        <v>558.5</v>
      </c>
    </row>
    <row r="26" spans="3:13" ht="12.75" x14ac:dyDescent="0.2">
      <c r="C26" s="3" t="s">
        <v>46</v>
      </c>
      <c r="D26" s="3">
        <v>29.919</v>
      </c>
      <c r="E26" s="3">
        <v>25.648</v>
      </c>
      <c r="F26" s="3">
        <v>10.199999999999999</v>
      </c>
      <c r="G26" s="3">
        <v>11.1</v>
      </c>
      <c r="H26" s="3">
        <v>10.6</v>
      </c>
      <c r="I26" s="3">
        <v>21.6</v>
      </c>
      <c r="J26" s="3">
        <v>19.100000000000001</v>
      </c>
      <c r="K26" s="3">
        <v>16.8</v>
      </c>
      <c r="L26" s="3">
        <v>18.8</v>
      </c>
      <c r="M26" s="3">
        <v>23.7</v>
      </c>
    </row>
    <row r="27" spans="3:13" ht="12.75" x14ac:dyDescent="0.2">
      <c r="C27" s="3" t="s">
        <v>47</v>
      </c>
      <c r="D27" s="3">
        <v>670.31700000000001</v>
      </c>
      <c r="E27" s="3">
        <v>739.14700000000005</v>
      </c>
      <c r="F27" s="3">
        <v>856.2</v>
      </c>
      <c r="G27" s="3" t="s">
        <v>48</v>
      </c>
      <c r="H27" s="3" t="s">
        <v>49</v>
      </c>
      <c r="I27" s="3" t="s">
        <v>50</v>
      </c>
      <c r="J27" s="3" t="s">
        <v>51</v>
      </c>
      <c r="K27" s="3" t="s">
        <v>52</v>
      </c>
      <c r="L27" s="3" t="s">
        <v>53</v>
      </c>
      <c r="M27" s="3" t="s">
        <v>54</v>
      </c>
    </row>
    <row r="28" spans="3:13" ht="12.75" x14ac:dyDescent="0.2"/>
    <row r="29" spans="3:13" ht="12.75" x14ac:dyDescent="0.2">
      <c r="C29" s="3" t="s">
        <v>55</v>
      </c>
      <c r="D29" s="3">
        <v>94.287999999999997</v>
      </c>
      <c r="E29" s="3">
        <v>102.598</v>
      </c>
      <c r="F29" s="3">
        <v>133.9</v>
      </c>
      <c r="G29" s="3">
        <v>155.80000000000001</v>
      </c>
      <c r="H29" s="3">
        <v>179.1</v>
      </c>
      <c r="I29" s="3">
        <v>246.6</v>
      </c>
      <c r="J29" s="3">
        <v>285</v>
      </c>
      <c r="K29" s="3">
        <v>369.3</v>
      </c>
      <c r="L29" s="3">
        <v>445.5</v>
      </c>
      <c r="M29" s="3">
        <v>419.4</v>
      </c>
    </row>
    <row r="30" spans="3:13" ht="12.75" x14ac:dyDescent="0.2">
      <c r="C30" s="3" t="s">
        <v>56</v>
      </c>
      <c r="D30" s="3" t="s">
        <v>27</v>
      </c>
      <c r="E30" s="3" t="s">
        <v>27</v>
      </c>
      <c r="F30" s="3" t="s">
        <v>27</v>
      </c>
      <c r="G30" s="3" t="s">
        <v>27</v>
      </c>
      <c r="H30" s="3" t="s">
        <v>27</v>
      </c>
      <c r="I30" s="3" t="s">
        <v>27</v>
      </c>
      <c r="J30" s="3" t="s">
        <v>27</v>
      </c>
      <c r="K30" s="3" t="s">
        <v>27</v>
      </c>
      <c r="L30" s="3" t="s">
        <v>27</v>
      </c>
      <c r="M30" s="3" t="s">
        <v>27</v>
      </c>
    </row>
    <row r="31" spans="3:13" ht="12.75" x14ac:dyDescent="0.2">
      <c r="C31" s="3" t="s">
        <v>57</v>
      </c>
      <c r="D31" s="3">
        <v>29.466000000000001</v>
      </c>
      <c r="E31" s="3" t="s">
        <v>27</v>
      </c>
      <c r="F31" s="3">
        <v>3.9</v>
      </c>
      <c r="G31" s="3">
        <v>0.2</v>
      </c>
      <c r="H31" s="3">
        <v>6.2</v>
      </c>
      <c r="I31" s="3">
        <v>35.9</v>
      </c>
      <c r="J31" s="3">
        <v>24.9</v>
      </c>
      <c r="K31" s="3" t="s">
        <v>27</v>
      </c>
      <c r="L31" s="3">
        <v>16.3</v>
      </c>
      <c r="M31" s="3">
        <v>18</v>
      </c>
    </row>
    <row r="32" spans="3:13" ht="12.75" x14ac:dyDescent="0.2">
      <c r="C32" s="3" t="s">
        <v>58</v>
      </c>
      <c r="D32" s="3">
        <v>113.22199999999999</v>
      </c>
      <c r="E32" s="3">
        <v>2.645</v>
      </c>
      <c r="F32" s="3">
        <v>3.7</v>
      </c>
      <c r="G32" s="3">
        <v>2.2000000000000002</v>
      </c>
      <c r="H32" s="3">
        <v>1.8</v>
      </c>
      <c r="I32" s="3">
        <v>10.8</v>
      </c>
      <c r="J32" s="3">
        <v>7.7</v>
      </c>
      <c r="K32" s="3">
        <v>9.5</v>
      </c>
      <c r="L32" s="3">
        <v>4.5999999999999996</v>
      </c>
      <c r="M32" s="3">
        <v>6.5</v>
      </c>
    </row>
    <row r="33" spans="3:13" ht="12.75" x14ac:dyDescent="0.2">
      <c r="C33" s="3" t="s">
        <v>59</v>
      </c>
      <c r="D33" s="3" t="s">
        <v>27</v>
      </c>
      <c r="E33" s="3" t="s">
        <v>27</v>
      </c>
      <c r="F33" s="3" t="s">
        <v>27</v>
      </c>
      <c r="G33" s="3" t="s">
        <v>27</v>
      </c>
      <c r="H33" s="3" t="s">
        <v>27</v>
      </c>
      <c r="I33" s="3" t="s">
        <v>27</v>
      </c>
      <c r="J33" s="3">
        <v>32.1</v>
      </c>
      <c r="K33" s="3">
        <v>26.2</v>
      </c>
      <c r="L33" s="3">
        <v>32.9</v>
      </c>
      <c r="M33" s="3">
        <v>45.4</v>
      </c>
    </row>
    <row r="34" spans="3:13" ht="12.75" x14ac:dyDescent="0.2">
      <c r="C34" s="3" t="s">
        <v>60</v>
      </c>
      <c r="D34" s="3">
        <v>14.771000000000001</v>
      </c>
      <c r="E34" s="3">
        <v>15.077</v>
      </c>
      <c r="F34" s="3">
        <v>18.100000000000001</v>
      </c>
      <c r="G34" s="3">
        <v>30.7</v>
      </c>
      <c r="H34" s="3">
        <v>79.7</v>
      </c>
      <c r="I34" s="3">
        <v>118.1</v>
      </c>
      <c r="J34" s="3">
        <v>102.8</v>
      </c>
      <c r="K34" s="3">
        <v>88.8</v>
      </c>
      <c r="L34" s="3">
        <v>81.900000000000006</v>
      </c>
      <c r="M34" s="3">
        <v>75.5</v>
      </c>
    </row>
    <row r="35" spans="3:13" ht="12.75" x14ac:dyDescent="0.2">
      <c r="C35" s="3" t="s">
        <v>61</v>
      </c>
      <c r="D35" s="3">
        <v>251.74700000000001</v>
      </c>
      <c r="E35" s="3">
        <v>120.32</v>
      </c>
      <c r="F35" s="3">
        <v>159.6</v>
      </c>
      <c r="G35" s="3">
        <v>188.9</v>
      </c>
      <c r="H35" s="3">
        <v>266.8</v>
      </c>
      <c r="I35" s="3">
        <v>411.4</v>
      </c>
      <c r="J35" s="3">
        <v>452.5</v>
      </c>
      <c r="K35" s="3">
        <v>493.8</v>
      </c>
      <c r="L35" s="3">
        <v>581.20000000000005</v>
      </c>
      <c r="M35" s="3">
        <v>564.79999999999995</v>
      </c>
    </row>
    <row r="36" spans="3:13" ht="12.75" x14ac:dyDescent="0.2"/>
    <row r="37" spans="3:13" ht="12.75" x14ac:dyDescent="0.2">
      <c r="C37" s="3" t="s">
        <v>62</v>
      </c>
      <c r="D37" s="3">
        <v>188.995</v>
      </c>
      <c r="E37" s="3">
        <v>385.84100000000001</v>
      </c>
      <c r="F37" s="3">
        <v>324.60000000000002</v>
      </c>
      <c r="G37" s="3">
        <v>407</v>
      </c>
      <c r="H37" s="3">
        <v>632.20000000000005</v>
      </c>
      <c r="I37" s="3" t="s">
        <v>63</v>
      </c>
      <c r="J37" s="3">
        <v>967</v>
      </c>
      <c r="K37" s="3">
        <v>951.3</v>
      </c>
      <c r="L37" s="3" t="s">
        <v>64</v>
      </c>
      <c r="M37" s="3" t="s">
        <v>65</v>
      </c>
    </row>
    <row r="38" spans="3:13" ht="12.75" x14ac:dyDescent="0.2">
      <c r="C38" s="3" t="s">
        <v>66</v>
      </c>
      <c r="D38" s="3" t="s">
        <v>27</v>
      </c>
      <c r="E38" s="3" t="s">
        <v>27</v>
      </c>
      <c r="F38" s="3" t="s">
        <v>27</v>
      </c>
      <c r="G38" s="3" t="s">
        <v>27</v>
      </c>
      <c r="H38" s="3" t="s">
        <v>27</v>
      </c>
      <c r="I38" s="3" t="s">
        <v>27</v>
      </c>
      <c r="J38" s="3">
        <v>303.2</v>
      </c>
      <c r="K38" s="3">
        <v>342.7</v>
      </c>
      <c r="L38" s="3">
        <v>477.4</v>
      </c>
      <c r="M38" s="3">
        <v>589.29999999999995</v>
      </c>
    </row>
    <row r="39" spans="3:13" ht="12.75" x14ac:dyDescent="0.2">
      <c r="C39" s="3" t="s">
        <v>67</v>
      </c>
      <c r="D39" s="3">
        <v>20.074000000000002</v>
      </c>
      <c r="E39" s="3">
        <v>28.413</v>
      </c>
      <c r="F39" s="3">
        <v>51.7</v>
      </c>
      <c r="G39" s="3">
        <v>98.8</v>
      </c>
      <c r="H39" s="3">
        <v>62.8</v>
      </c>
      <c r="I39" s="3">
        <v>128.6</v>
      </c>
      <c r="J39" s="3">
        <v>143.19999999999999</v>
      </c>
      <c r="K39" s="3">
        <v>154.5</v>
      </c>
      <c r="L39" s="3">
        <v>171.4</v>
      </c>
      <c r="M39" s="3">
        <v>211.5</v>
      </c>
    </row>
    <row r="40" spans="3:13" ht="12.75" x14ac:dyDescent="0.2">
      <c r="C40" s="3" t="s">
        <v>68</v>
      </c>
      <c r="D40" s="3">
        <v>460.81599999999997</v>
      </c>
      <c r="E40" s="3">
        <v>534.57399999999996</v>
      </c>
      <c r="F40" s="3">
        <v>535.9</v>
      </c>
      <c r="G40" s="3">
        <v>694.7</v>
      </c>
      <c r="H40" s="3">
        <v>961.8</v>
      </c>
      <c r="I40" s="3" t="s">
        <v>69</v>
      </c>
      <c r="J40" s="3" t="s">
        <v>70</v>
      </c>
      <c r="K40" s="3" t="s">
        <v>71</v>
      </c>
      <c r="L40" s="3" t="s">
        <v>72</v>
      </c>
      <c r="M40" s="3" t="s">
        <v>73</v>
      </c>
    </row>
    <row r="41" spans="3:13" ht="12.75" x14ac:dyDescent="0.2"/>
    <row r="42" spans="3:13" ht="12.75" x14ac:dyDescent="0.2">
      <c r="C42" s="3" t="s">
        <v>74</v>
      </c>
      <c r="D42" s="3">
        <v>221.994</v>
      </c>
      <c r="E42" s="3">
        <v>227.24700000000001</v>
      </c>
      <c r="F42" s="3">
        <v>345.2</v>
      </c>
      <c r="G42" s="3">
        <v>429.9</v>
      </c>
      <c r="H42" s="3">
        <v>482.2</v>
      </c>
      <c r="I42" s="3">
        <v>753.9</v>
      </c>
      <c r="J42" s="3" t="s">
        <v>75</v>
      </c>
      <c r="K42" s="3" t="s">
        <v>76</v>
      </c>
      <c r="L42" s="3" t="s">
        <v>77</v>
      </c>
      <c r="M42" s="3" t="s">
        <v>78</v>
      </c>
    </row>
    <row r="43" spans="3:13" ht="12.75" x14ac:dyDescent="0.2">
      <c r="C43" s="3" t="s">
        <v>79</v>
      </c>
      <c r="D43" s="3" t="s">
        <v>27</v>
      </c>
      <c r="E43" s="3" t="s">
        <v>27</v>
      </c>
      <c r="F43" s="3" t="s">
        <v>27</v>
      </c>
      <c r="G43" s="3" t="s">
        <v>27</v>
      </c>
      <c r="H43" s="3" t="s">
        <v>27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27</v>
      </c>
    </row>
    <row r="44" spans="3:13" ht="12.75" x14ac:dyDescent="0.2">
      <c r="C44" s="3" t="s">
        <v>80</v>
      </c>
      <c r="D44" s="3">
        <v>-19.815999999999999</v>
      </c>
      <c r="E44" s="3">
        <v>-36.838000000000001</v>
      </c>
      <c r="F44" s="3">
        <v>-57.9</v>
      </c>
      <c r="G44" s="3">
        <v>-33.299999999999997</v>
      </c>
      <c r="H44" s="3">
        <v>-3.7</v>
      </c>
      <c r="I44" s="3">
        <v>32.4</v>
      </c>
      <c r="J44" s="3">
        <v>19.899999999999999</v>
      </c>
      <c r="K44" s="3">
        <v>11.2</v>
      </c>
      <c r="L44" s="3">
        <v>35.6</v>
      </c>
      <c r="M44" s="3">
        <v>63.8</v>
      </c>
    </row>
    <row r="45" spans="3:13" ht="12.75" x14ac:dyDescent="0.2">
      <c r="C45" s="3" t="s">
        <v>81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82</v>
      </c>
      <c r="D46" s="3">
        <v>6.673</v>
      </c>
      <c r="E46" s="3">
        <v>13.548</v>
      </c>
      <c r="F46" s="3">
        <v>32.4</v>
      </c>
      <c r="G46" s="3">
        <v>29.3</v>
      </c>
      <c r="H46" s="3">
        <v>19.2</v>
      </c>
      <c r="I46" s="3">
        <v>37.6</v>
      </c>
      <c r="J46" s="3">
        <v>27.7</v>
      </c>
      <c r="K46" s="3">
        <v>17.100000000000001</v>
      </c>
      <c r="L46" s="3">
        <v>25</v>
      </c>
      <c r="M46" s="3">
        <v>46.6</v>
      </c>
    </row>
    <row r="47" spans="3:13" ht="12.75" x14ac:dyDescent="0.2">
      <c r="C47" s="3" t="s">
        <v>83</v>
      </c>
      <c r="D47" s="3">
        <v>208.851</v>
      </c>
      <c r="E47" s="3">
        <v>203.95699999999999</v>
      </c>
      <c r="F47" s="3">
        <v>319.7</v>
      </c>
      <c r="G47" s="3">
        <v>425.9</v>
      </c>
      <c r="H47" s="3">
        <v>497.7</v>
      </c>
      <c r="I47" s="3">
        <v>823.9</v>
      </c>
      <c r="J47" s="3" t="s">
        <v>84</v>
      </c>
      <c r="K47" s="3" t="s">
        <v>85</v>
      </c>
      <c r="L47" s="3" t="s">
        <v>86</v>
      </c>
      <c r="M47" s="3" t="s">
        <v>87</v>
      </c>
    </row>
    <row r="48" spans="3:13" ht="12.75" x14ac:dyDescent="0.2">
      <c r="C48" s="3" t="s">
        <v>88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89</v>
      </c>
      <c r="D49" s="3">
        <v>0.65</v>
      </c>
      <c r="E49" s="3">
        <v>0.61599999999999999</v>
      </c>
      <c r="F49" s="3">
        <v>0.6</v>
      </c>
      <c r="G49" s="3">
        <v>0.5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</row>
    <row r="50" spans="3:13" ht="12.75" x14ac:dyDescent="0.2">
      <c r="C50" s="3" t="s">
        <v>90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91</v>
      </c>
      <c r="D51" s="3">
        <v>209.501</v>
      </c>
      <c r="E51" s="3">
        <v>204.57300000000001</v>
      </c>
      <c r="F51" s="3">
        <v>320.3</v>
      </c>
      <c r="G51" s="3">
        <v>426.4</v>
      </c>
      <c r="H51" s="3">
        <v>497.7</v>
      </c>
      <c r="I51" s="3">
        <v>823.9</v>
      </c>
      <c r="J51" s="3" t="s">
        <v>84</v>
      </c>
      <c r="K51" s="3" t="s">
        <v>85</v>
      </c>
      <c r="L51" s="3" t="s">
        <v>86</v>
      </c>
      <c r="M51" s="3" t="s">
        <v>87</v>
      </c>
    </row>
    <row r="52" spans="3:13" ht="12.75" x14ac:dyDescent="0.2"/>
    <row r="53" spans="3:13" ht="12.75" x14ac:dyDescent="0.2">
      <c r="C53" s="3" t="s">
        <v>92</v>
      </c>
      <c r="D53" s="3">
        <v>670.31700000000001</v>
      </c>
      <c r="E53" s="3">
        <v>739.14700000000005</v>
      </c>
      <c r="F53" s="3">
        <v>856.2</v>
      </c>
      <c r="G53" s="3" t="s">
        <v>48</v>
      </c>
      <c r="H53" s="3" t="s">
        <v>49</v>
      </c>
      <c r="I53" s="3" t="s">
        <v>50</v>
      </c>
      <c r="J53" s="3" t="s">
        <v>51</v>
      </c>
      <c r="K53" s="3" t="s">
        <v>52</v>
      </c>
      <c r="L53" s="3" t="s">
        <v>53</v>
      </c>
      <c r="M53" s="3" t="s">
        <v>54</v>
      </c>
    </row>
    <row r="54" spans="3:13" ht="12.75" x14ac:dyDescent="0.2"/>
    <row r="55" spans="3:13" ht="12.75" x14ac:dyDescent="0.2">
      <c r="C55" s="3" t="s">
        <v>93</v>
      </c>
      <c r="D55" s="3">
        <v>1.4370000000000001</v>
      </c>
      <c r="E55" s="3">
        <v>9.4529999999999994</v>
      </c>
      <c r="F55" s="3">
        <v>11.3</v>
      </c>
      <c r="G55" s="3">
        <v>19.399999999999999</v>
      </c>
      <c r="H55" s="3">
        <v>15.1</v>
      </c>
      <c r="I55" s="3">
        <v>19.399999999999999</v>
      </c>
      <c r="J55" s="3">
        <v>18.399999999999999</v>
      </c>
      <c r="K55" s="3">
        <v>363</v>
      </c>
      <c r="L55" s="3">
        <v>16.5</v>
      </c>
      <c r="M55" s="3">
        <v>11.4</v>
      </c>
    </row>
    <row r="56" spans="3:13" ht="12.75" x14ac:dyDescent="0.2">
      <c r="C56" s="3" t="s">
        <v>94</v>
      </c>
      <c r="D56" s="3">
        <v>331.68299999999999</v>
      </c>
      <c r="E56" s="3">
        <v>388.48599999999999</v>
      </c>
      <c r="F56" s="3">
        <v>332.2</v>
      </c>
      <c r="G56" s="3">
        <v>409.4</v>
      </c>
      <c r="H56" s="3">
        <v>640.20000000000005</v>
      </c>
      <c r="I56" s="3" t="s">
        <v>95</v>
      </c>
      <c r="J56" s="3" t="s">
        <v>96</v>
      </c>
      <c r="K56" s="3" t="s">
        <v>97</v>
      </c>
      <c r="L56" s="3" t="s">
        <v>98</v>
      </c>
      <c r="M56" s="3" t="s">
        <v>99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0A59-79B4-43A4-AD1E-31EE91461451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100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101</v>
      </c>
      <c r="D12" s="3" t="s">
        <v>102</v>
      </c>
      <c r="E12" s="3" t="s">
        <v>103</v>
      </c>
      <c r="F12" s="3" t="s">
        <v>104</v>
      </c>
      <c r="G12" s="3" t="s">
        <v>105</v>
      </c>
      <c r="H12" s="3" t="s">
        <v>106</v>
      </c>
      <c r="I12" s="3" t="s">
        <v>107</v>
      </c>
      <c r="J12" s="3" t="s">
        <v>108</v>
      </c>
      <c r="K12" s="3" t="s">
        <v>109</v>
      </c>
      <c r="L12" s="3" t="s">
        <v>110</v>
      </c>
      <c r="M12" s="3" t="s">
        <v>111</v>
      </c>
    </row>
    <row r="13" spans="3:13" x14ac:dyDescent="0.2">
      <c r="C13" s="3" t="s">
        <v>112</v>
      </c>
      <c r="D13" s="3" t="s">
        <v>113</v>
      </c>
      <c r="E13" s="3" t="s">
        <v>114</v>
      </c>
      <c r="F13" s="3" t="s">
        <v>115</v>
      </c>
      <c r="G13" s="3" t="s">
        <v>116</v>
      </c>
      <c r="H13" s="3" t="s">
        <v>117</v>
      </c>
      <c r="I13" s="3" t="s">
        <v>118</v>
      </c>
      <c r="J13" s="3" t="s">
        <v>119</v>
      </c>
      <c r="K13" s="3" t="s">
        <v>120</v>
      </c>
      <c r="L13" s="3" t="s">
        <v>121</v>
      </c>
      <c r="M13" s="3" t="s">
        <v>122</v>
      </c>
    </row>
    <row r="15" spans="3:13" x14ac:dyDescent="0.2">
      <c r="C15" s="3" t="s">
        <v>123</v>
      </c>
      <c r="D15" s="3">
        <v>-859.68299999999999</v>
      </c>
      <c r="E15" s="3">
        <v>-993.31899999999996</v>
      </c>
      <c r="F15" s="3" t="s">
        <v>124</v>
      </c>
      <c r="G15" s="3" t="s">
        <v>125</v>
      </c>
      <c r="H15" s="3" t="s">
        <v>126</v>
      </c>
      <c r="I15" s="3" t="s">
        <v>127</v>
      </c>
      <c r="J15" s="3" t="s">
        <v>128</v>
      </c>
      <c r="K15" s="3" t="s">
        <v>129</v>
      </c>
      <c r="L15" s="3" t="s">
        <v>130</v>
      </c>
      <c r="M15" s="3" t="s">
        <v>131</v>
      </c>
    </row>
    <row r="16" spans="3:13" x14ac:dyDescent="0.2">
      <c r="C16" s="3" t="s">
        <v>132</v>
      </c>
      <c r="D16" s="3">
        <v>213.054</v>
      </c>
      <c r="E16" s="3">
        <v>228.47900000000001</v>
      </c>
      <c r="F16" s="3">
        <v>284.7</v>
      </c>
      <c r="G16" s="3">
        <v>350.8</v>
      </c>
      <c r="H16" s="3">
        <v>418.6</v>
      </c>
      <c r="I16" s="3">
        <v>600.70000000000005</v>
      </c>
      <c r="J16" s="3">
        <v>725.3</v>
      </c>
      <c r="K16" s="3">
        <v>780.2</v>
      </c>
      <c r="L16" s="3">
        <v>901.9</v>
      </c>
      <c r="M16" s="3" t="s">
        <v>133</v>
      </c>
    </row>
    <row r="17" spans="3:13" x14ac:dyDescent="0.2">
      <c r="C17" s="3" t="s">
        <v>134</v>
      </c>
      <c r="D17" s="3" t="s">
        <v>135</v>
      </c>
      <c r="E17" s="3" t="s">
        <v>136</v>
      </c>
      <c r="F17" s="3" t="s">
        <v>137</v>
      </c>
      <c r="G17" s="3" t="s">
        <v>138</v>
      </c>
      <c r="H17" s="3" t="s">
        <v>139</v>
      </c>
      <c r="I17" s="3" t="s">
        <v>135</v>
      </c>
      <c r="J17" s="3" t="s">
        <v>135</v>
      </c>
      <c r="K17" s="3" t="s">
        <v>137</v>
      </c>
      <c r="L17" s="3" t="s">
        <v>117</v>
      </c>
      <c r="M17" s="3" t="s">
        <v>117</v>
      </c>
    </row>
    <row r="19" spans="3:13" x14ac:dyDescent="0.2">
      <c r="C19" s="3" t="s">
        <v>140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141</v>
      </c>
      <c r="D20" s="3">
        <v>-143.315</v>
      </c>
      <c r="E20" s="3">
        <v>-150.86099999999999</v>
      </c>
      <c r="F20" s="3">
        <v>-173.1</v>
      </c>
      <c r="G20" s="3">
        <v>-196</v>
      </c>
      <c r="H20" s="3">
        <v>-235.7</v>
      </c>
      <c r="I20" s="3">
        <v>-354.6</v>
      </c>
      <c r="J20" s="3">
        <v>-427.2</v>
      </c>
      <c r="K20" s="3">
        <v>-478.1</v>
      </c>
      <c r="L20" s="3">
        <v>-527</v>
      </c>
      <c r="M20" s="3">
        <v>-688.5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142</v>
      </c>
      <c r="D22" s="3">
        <v>-34.451000000000001</v>
      </c>
      <c r="E22" s="3">
        <v>-43.058999999999997</v>
      </c>
      <c r="F22" s="3">
        <v>-39.5</v>
      </c>
      <c r="G22" s="3">
        <v>-42.4</v>
      </c>
      <c r="H22" s="3">
        <v>-53</v>
      </c>
      <c r="I22" s="3">
        <v>-81.900000000000006</v>
      </c>
      <c r="J22" s="3">
        <v>-121</v>
      </c>
      <c r="K22" s="3">
        <v>-136.30000000000001</v>
      </c>
      <c r="L22" s="3">
        <v>-184.3</v>
      </c>
      <c r="M22" s="3">
        <v>-170.2</v>
      </c>
    </row>
    <row r="23" spans="3:13" x14ac:dyDescent="0.2">
      <c r="C23" s="3" t="s">
        <v>143</v>
      </c>
      <c r="D23" s="3">
        <v>-177.76599999999999</v>
      </c>
      <c r="E23" s="3">
        <v>-193.92</v>
      </c>
      <c r="F23" s="3">
        <v>-212.6</v>
      </c>
      <c r="G23" s="3">
        <v>-238.4</v>
      </c>
      <c r="H23" s="3">
        <v>-288.7</v>
      </c>
      <c r="I23" s="3">
        <v>-436.5</v>
      </c>
      <c r="J23" s="3">
        <v>-548.20000000000005</v>
      </c>
      <c r="K23" s="3">
        <v>-614.4</v>
      </c>
      <c r="L23" s="3">
        <v>-711.3</v>
      </c>
      <c r="M23" s="3">
        <v>-858.7</v>
      </c>
    </row>
    <row r="24" spans="3:13" x14ac:dyDescent="0.2">
      <c r="C24" s="3" t="s">
        <v>144</v>
      </c>
      <c r="D24" s="3">
        <v>35.287999999999997</v>
      </c>
      <c r="E24" s="3">
        <v>34.558999999999997</v>
      </c>
      <c r="F24" s="3">
        <v>72.099999999999994</v>
      </c>
      <c r="G24" s="3">
        <v>112.4</v>
      </c>
      <c r="H24" s="3">
        <v>129.9</v>
      </c>
      <c r="I24" s="3">
        <v>164.2</v>
      </c>
      <c r="J24" s="3">
        <v>177.1</v>
      </c>
      <c r="K24" s="3">
        <v>165.8</v>
      </c>
      <c r="L24" s="3">
        <v>190.6</v>
      </c>
      <c r="M24" s="3">
        <v>245</v>
      </c>
    </row>
    <row r="26" spans="3:13" x14ac:dyDescent="0.2">
      <c r="C26" s="3" t="s">
        <v>145</v>
      </c>
      <c r="D26" s="3">
        <v>-18.738</v>
      </c>
      <c r="E26" s="3">
        <v>-20.388000000000002</v>
      </c>
      <c r="F26" s="3">
        <v>-17.5</v>
      </c>
      <c r="G26" s="3">
        <v>-17.5</v>
      </c>
      <c r="H26" s="3">
        <v>-22.9</v>
      </c>
      <c r="I26" s="3">
        <v>-46.7</v>
      </c>
      <c r="J26" s="3">
        <v>-66.5</v>
      </c>
      <c r="K26" s="3">
        <v>-55.2</v>
      </c>
      <c r="L26" s="3">
        <v>-6.4</v>
      </c>
      <c r="M26" s="3">
        <v>-43.5</v>
      </c>
    </row>
    <row r="27" spans="3:13" x14ac:dyDescent="0.2">
      <c r="C27" s="3" t="s">
        <v>146</v>
      </c>
      <c r="D27" s="3">
        <v>16.55</v>
      </c>
      <c r="E27" s="3">
        <v>14.170999999999999</v>
      </c>
      <c r="F27" s="3">
        <v>54.6</v>
      </c>
      <c r="G27" s="3">
        <v>94.9</v>
      </c>
      <c r="H27" s="3">
        <v>107</v>
      </c>
      <c r="I27" s="3">
        <v>117.5</v>
      </c>
      <c r="J27" s="3">
        <v>110.6</v>
      </c>
      <c r="K27" s="3">
        <v>110.6</v>
      </c>
      <c r="L27" s="3">
        <v>184.2</v>
      </c>
      <c r="M27" s="3">
        <v>201.5</v>
      </c>
    </row>
    <row r="28" spans="3:13" x14ac:dyDescent="0.2">
      <c r="C28" s="3" t="s">
        <v>147</v>
      </c>
      <c r="D28" s="3" t="s">
        <v>3</v>
      </c>
      <c r="E28" s="3">
        <v>-1.2749999999999999</v>
      </c>
      <c r="F28" s="3">
        <v>-4.9000000000000004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148</v>
      </c>
      <c r="D29" s="3">
        <v>-4.0110000000000001</v>
      </c>
      <c r="E29" s="3">
        <v>-1.504</v>
      </c>
      <c r="F29" s="3">
        <v>-38.1</v>
      </c>
      <c r="G29" s="3">
        <v>-26.1</v>
      </c>
      <c r="H29" s="3">
        <v>-26.5</v>
      </c>
      <c r="I29" s="3">
        <v>-19.5</v>
      </c>
      <c r="J29" s="3">
        <v>-26.4</v>
      </c>
      <c r="K29" s="3">
        <v>-26.9</v>
      </c>
      <c r="L29" s="3">
        <v>-51.5</v>
      </c>
      <c r="M29" s="3">
        <v>-41.4</v>
      </c>
    </row>
    <row r="30" spans="3:13" x14ac:dyDescent="0.2">
      <c r="C30" s="3" t="s">
        <v>149</v>
      </c>
      <c r="D30" s="3">
        <v>12.539</v>
      </c>
      <c r="E30" s="3">
        <v>11.391999999999999</v>
      </c>
      <c r="F30" s="3">
        <v>11.6</v>
      </c>
      <c r="G30" s="3">
        <v>68.8</v>
      </c>
      <c r="H30" s="3">
        <v>80.5</v>
      </c>
      <c r="I30" s="3">
        <v>98</v>
      </c>
      <c r="J30" s="3">
        <v>84.2</v>
      </c>
      <c r="K30" s="3">
        <v>83.7</v>
      </c>
      <c r="L30" s="3">
        <v>132.69999999999999</v>
      </c>
      <c r="M30" s="3">
        <v>160.1</v>
      </c>
    </row>
    <row r="32" spans="3:13" x14ac:dyDescent="0.2">
      <c r="C32" s="3" t="s">
        <v>150</v>
      </c>
      <c r="D32" s="3">
        <v>0.14899999999999999</v>
      </c>
      <c r="E32" s="3">
        <v>3.4000000000000002E-2</v>
      </c>
      <c r="F32" s="3">
        <v>0.1</v>
      </c>
      <c r="G32" s="3">
        <v>0.1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151</v>
      </c>
      <c r="D33" s="3">
        <v>12.688000000000001</v>
      </c>
      <c r="E33" s="3">
        <v>11.426</v>
      </c>
      <c r="F33" s="3">
        <v>11.7</v>
      </c>
      <c r="G33" s="3">
        <v>68.900000000000006</v>
      </c>
      <c r="H33" s="3">
        <v>80.5</v>
      </c>
      <c r="I33" s="3">
        <v>98</v>
      </c>
      <c r="J33" s="3">
        <v>84.2</v>
      </c>
      <c r="K33" s="3">
        <v>83.7</v>
      </c>
      <c r="L33" s="3">
        <v>132.69999999999999</v>
      </c>
      <c r="M33" s="3">
        <v>160.1</v>
      </c>
    </row>
    <row r="35" spans="3:13" x14ac:dyDescent="0.2">
      <c r="C35" s="3" t="s">
        <v>152</v>
      </c>
      <c r="D35" s="3">
        <v>0</v>
      </c>
      <c r="E35" s="3">
        <v>1.2749999999999999</v>
      </c>
      <c r="F35" s="3">
        <v>4.9000000000000004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153</v>
      </c>
      <c r="D36" s="3">
        <v>12.688000000000001</v>
      </c>
      <c r="E36" s="3">
        <v>12.701000000000001</v>
      </c>
      <c r="F36" s="3">
        <v>16.600000000000001</v>
      </c>
      <c r="G36" s="3">
        <v>68.900000000000006</v>
      </c>
      <c r="H36" s="3">
        <v>80.5</v>
      </c>
      <c r="I36" s="3">
        <v>98</v>
      </c>
      <c r="J36" s="3">
        <v>84.2</v>
      </c>
      <c r="K36" s="3">
        <v>83.7</v>
      </c>
      <c r="L36" s="3">
        <v>132.69999999999999</v>
      </c>
      <c r="M36" s="3">
        <v>160.1</v>
      </c>
    </row>
    <row r="38" spans="3:13" x14ac:dyDescent="0.2">
      <c r="C38" s="3" t="s">
        <v>154</v>
      </c>
      <c r="D38" s="3">
        <v>0.6</v>
      </c>
      <c r="E38" s="3">
        <v>0.57999999999999996</v>
      </c>
      <c r="F38" s="3">
        <v>0.68</v>
      </c>
      <c r="G38" s="3">
        <v>2.39</v>
      </c>
      <c r="H38" s="3">
        <v>2.7</v>
      </c>
      <c r="I38" s="3">
        <v>3.02</v>
      </c>
      <c r="J38" s="3">
        <v>2.35</v>
      </c>
      <c r="K38" s="3">
        <v>2.16</v>
      </c>
      <c r="L38" s="3">
        <v>3.05</v>
      </c>
      <c r="M38" s="3">
        <v>3.59</v>
      </c>
    </row>
    <row r="39" spans="3:13" x14ac:dyDescent="0.2">
      <c r="C39" s="3" t="s">
        <v>155</v>
      </c>
      <c r="D39" s="3">
        <v>0.59</v>
      </c>
      <c r="E39" s="3">
        <v>0.56999999999999995</v>
      </c>
      <c r="F39" s="3">
        <v>0.68</v>
      </c>
      <c r="G39" s="3">
        <v>2.38</v>
      </c>
      <c r="H39" s="3">
        <v>2.69</v>
      </c>
      <c r="I39" s="3">
        <v>3.02</v>
      </c>
      <c r="J39" s="3">
        <v>2.34</v>
      </c>
      <c r="K39" s="3">
        <v>2.15</v>
      </c>
      <c r="L39" s="3">
        <v>3.04</v>
      </c>
      <c r="M39" s="3">
        <v>3.57</v>
      </c>
    </row>
    <row r="40" spans="3:13" x14ac:dyDescent="0.2">
      <c r="C40" s="3" t="s">
        <v>156</v>
      </c>
      <c r="D40" s="3">
        <v>21.253</v>
      </c>
      <c r="E40" s="3">
        <v>22.062999999999999</v>
      </c>
      <c r="F40" s="3">
        <v>24.4</v>
      </c>
      <c r="G40" s="3">
        <v>28.8</v>
      </c>
      <c r="H40" s="3">
        <v>29.8</v>
      </c>
      <c r="I40" s="3">
        <v>32.4</v>
      </c>
      <c r="J40" s="3">
        <v>35.799999999999997</v>
      </c>
      <c r="K40" s="3">
        <v>38.799999999999997</v>
      </c>
      <c r="L40" s="3">
        <v>43.5</v>
      </c>
      <c r="M40" s="3">
        <v>44.6</v>
      </c>
    </row>
    <row r="41" spans="3:13" x14ac:dyDescent="0.2">
      <c r="C41" s="3" t="s">
        <v>157</v>
      </c>
      <c r="D41" s="3">
        <v>21.366</v>
      </c>
      <c r="E41" s="3">
        <v>22.172000000000001</v>
      </c>
      <c r="F41" s="3">
        <v>24.5</v>
      </c>
      <c r="G41" s="3">
        <v>28.9</v>
      </c>
      <c r="H41" s="3">
        <v>29.9</v>
      </c>
      <c r="I41" s="3">
        <v>32.5</v>
      </c>
      <c r="J41" s="3">
        <v>36</v>
      </c>
      <c r="K41" s="3">
        <v>39</v>
      </c>
      <c r="L41" s="3">
        <v>43.7</v>
      </c>
      <c r="M41" s="3">
        <v>44.8</v>
      </c>
    </row>
    <row r="43" spans="3:13" x14ac:dyDescent="0.2">
      <c r="C43" s="3" t="s">
        <v>158</v>
      </c>
      <c r="D43" s="3">
        <v>69.739000000000004</v>
      </c>
      <c r="E43" s="3">
        <v>77.623000000000005</v>
      </c>
      <c r="F43" s="3">
        <v>111.6</v>
      </c>
      <c r="G43" s="3">
        <v>154.80000000000001</v>
      </c>
      <c r="H43" s="3">
        <v>182.9</v>
      </c>
      <c r="I43" s="3">
        <v>246.1</v>
      </c>
      <c r="J43" s="3">
        <v>270.2</v>
      </c>
      <c r="K43" s="3">
        <v>270.5</v>
      </c>
      <c r="L43" s="3">
        <v>337.4</v>
      </c>
      <c r="M43" s="3">
        <v>363.2</v>
      </c>
    </row>
    <row r="44" spans="3:13" x14ac:dyDescent="0.2">
      <c r="C44" s="3" t="s">
        <v>159</v>
      </c>
      <c r="D44" s="3">
        <v>47.765999999999998</v>
      </c>
      <c r="E44" s="3">
        <v>53.387999999999998</v>
      </c>
      <c r="F44" s="3">
        <v>81.8</v>
      </c>
      <c r="G44" s="3">
        <v>119.8</v>
      </c>
      <c r="H44" s="3">
        <v>141.80000000000001</v>
      </c>
      <c r="I44" s="3">
        <v>183.3</v>
      </c>
      <c r="J44" s="3">
        <v>189.6</v>
      </c>
      <c r="K44" s="3">
        <v>177.1</v>
      </c>
      <c r="L44" s="3">
        <v>240.1</v>
      </c>
      <c r="M44" s="3">
        <v>254.9</v>
      </c>
    </row>
    <row r="46" spans="3:13" x14ac:dyDescent="0.2">
      <c r="C46" s="3" t="s">
        <v>160</v>
      </c>
      <c r="D46" s="3" t="s">
        <v>102</v>
      </c>
      <c r="E46" s="3" t="s">
        <v>103</v>
      </c>
      <c r="F46" s="3" t="s">
        <v>104</v>
      </c>
      <c r="G46" s="3" t="s">
        <v>105</v>
      </c>
      <c r="H46" s="3" t="s">
        <v>106</v>
      </c>
      <c r="I46" s="3" t="s">
        <v>107</v>
      </c>
      <c r="J46" s="3" t="s">
        <v>108</v>
      </c>
      <c r="K46" s="3" t="s">
        <v>109</v>
      </c>
      <c r="L46" s="3" t="s">
        <v>110</v>
      </c>
      <c r="M46" s="3" t="s">
        <v>111</v>
      </c>
    </row>
    <row r="47" spans="3:13" x14ac:dyDescent="0.2">
      <c r="C47" s="3" t="s">
        <v>161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162</v>
      </c>
      <c r="D48" s="3">
        <v>47.765999999999998</v>
      </c>
      <c r="E48" s="3">
        <v>53.387999999999998</v>
      </c>
      <c r="F48" s="3">
        <v>81.8</v>
      </c>
      <c r="G48" s="3">
        <v>119.8</v>
      </c>
      <c r="H48" s="3">
        <v>141.80000000000001</v>
      </c>
      <c r="I48" s="3">
        <v>183.3</v>
      </c>
      <c r="J48" s="3">
        <v>189.6</v>
      </c>
      <c r="K48" s="3">
        <v>177.1</v>
      </c>
      <c r="L48" s="3">
        <v>240.1</v>
      </c>
      <c r="M48" s="3">
        <v>254.9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24AD5-4C51-47D5-95CA-2AB29B4A5691}">
  <dimension ref="C1:M41"/>
  <sheetViews>
    <sheetView topLeftCell="A8" workbookViewId="0">
      <selection activeCell="E50" sqref="E5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163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151</v>
      </c>
      <c r="D12" s="3">
        <v>12.688000000000001</v>
      </c>
      <c r="E12" s="3">
        <v>11.426</v>
      </c>
      <c r="F12" s="3">
        <v>11.7</v>
      </c>
      <c r="G12" s="3">
        <v>68.900000000000006</v>
      </c>
      <c r="H12" s="3">
        <v>80.5</v>
      </c>
      <c r="I12" s="3">
        <v>98</v>
      </c>
      <c r="J12" s="3">
        <v>84.2</v>
      </c>
      <c r="K12" s="3">
        <v>83.7</v>
      </c>
      <c r="L12" s="3">
        <v>132.69999999999999</v>
      </c>
      <c r="M12" s="3">
        <v>160.1</v>
      </c>
    </row>
    <row r="13" spans="3:13" x14ac:dyDescent="0.2">
      <c r="C13" s="3" t="s">
        <v>164</v>
      </c>
      <c r="D13" s="3">
        <v>21.972999999999999</v>
      </c>
      <c r="E13" s="3">
        <v>24.234999999999999</v>
      </c>
      <c r="F13" s="3">
        <v>29.8</v>
      </c>
      <c r="G13" s="3">
        <v>35</v>
      </c>
      <c r="H13" s="3">
        <v>41.1</v>
      </c>
      <c r="I13" s="3">
        <v>62.8</v>
      </c>
      <c r="J13" s="3">
        <v>108.5</v>
      </c>
      <c r="K13" s="3">
        <v>125</v>
      </c>
      <c r="L13" s="3">
        <v>134.80000000000001</v>
      </c>
      <c r="M13" s="3">
        <v>160.30000000000001</v>
      </c>
    </row>
    <row r="14" spans="3:13" x14ac:dyDescent="0.2">
      <c r="C14" s="3" t="s">
        <v>165</v>
      </c>
      <c r="D14" s="3">
        <v>0.312</v>
      </c>
      <c r="E14" s="3">
        <v>0.253</v>
      </c>
      <c r="F14" s="3">
        <v>0.2</v>
      </c>
      <c r="G14" s="3">
        <v>0.3</v>
      </c>
      <c r="H14" s="3">
        <v>0.4</v>
      </c>
      <c r="I14" s="3">
        <v>0.6</v>
      </c>
      <c r="J14" s="3">
        <v>1</v>
      </c>
      <c r="K14" s="3">
        <v>1</v>
      </c>
      <c r="L14" s="3">
        <v>1.3</v>
      </c>
      <c r="M14" s="3">
        <v>2.2000000000000002</v>
      </c>
    </row>
    <row r="15" spans="3:13" x14ac:dyDescent="0.2">
      <c r="C15" s="3" t="s">
        <v>166</v>
      </c>
      <c r="D15" s="3">
        <v>0.66900000000000004</v>
      </c>
      <c r="E15" s="3">
        <v>1.913</v>
      </c>
      <c r="F15" s="3">
        <v>4</v>
      </c>
      <c r="G15" s="3">
        <v>4.5</v>
      </c>
      <c r="H15" s="3">
        <v>3.2</v>
      </c>
      <c r="I15" s="3">
        <v>3.4</v>
      </c>
      <c r="J15" s="3">
        <v>1.8</v>
      </c>
      <c r="K15" s="3">
        <v>7.2</v>
      </c>
      <c r="L15" s="3">
        <v>4.7</v>
      </c>
      <c r="M15" s="3">
        <v>3.1</v>
      </c>
    </row>
    <row r="16" spans="3:13" x14ac:dyDescent="0.2">
      <c r="C16" s="3" t="s">
        <v>167</v>
      </c>
      <c r="D16" s="3">
        <v>-4.9619999999999997</v>
      </c>
      <c r="E16" s="3">
        <v>-19.702000000000002</v>
      </c>
      <c r="F16" s="3">
        <v>-25.7</v>
      </c>
      <c r="G16" s="3">
        <v>4</v>
      </c>
      <c r="H16" s="3">
        <v>-21.5</v>
      </c>
      <c r="I16" s="3">
        <v>-11.1</v>
      </c>
      <c r="J16" s="3">
        <v>-26</v>
      </c>
      <c r="K16" s="3">
        <v>-28.7</v>
      </c>
      <c r="L16" s="3">
        <v>-122.8</v>
      </c>
      <c r="M16" s="3">
        <v>-90.9</v>
      </c>
    </row>
    <row r="17" spans="3:13" x14ac:dyDescent="0.2">
      <c r="C17" s="3" t="s">
        <v>168</v>
      </c>
      <c r="D17" s="3">
        <v>-20.451000000000001</v>
      </c>
      <c r="E17" s="3">
        <v>-10.3</v>
      </c>
      <c r="F17" s="3">
        <v>-9.4</v>
      </c>
      <c r="G17" s="3">
        <v>11</v>
      </c>
      <c r="H17" s="3">
        <v>-33</v>
      </c>
      <c r="I17" s="3">
        <v>-13</v>
      </c>
      <c r="J17" s="3">
        <v>-62.7</v>
      </c>
      <c r="K17" s="3">
        <v>-39.200000000000003</v>
      </c>
      <c r="L17" s="3">
        <v>-153.1</v>
      </c>
      <c r="M17" s="3">
        <v>-104.8</v>
      </c>
    </row>
    <row r="18" spans="3:13" x14ac:dyDescent="0.2">
      <c r="C18" s="3" t="s">
        <v>169</v>
      </c>
      <c r="D18" s="3">
        <v>-0.57999999999999996</v>
      </c>
      <c r="E18" s="3">
        <v>2.2069999999999999</v>
      </c>
      <c r="F18" s="3" t="s">
        <v>3</v>
      </c>
      <c r="G18" s="3">
        <v>-0.4</v>
      </c>
      <c r="H18" s="3">
        <v>-1.4</v>
      </c>
      <c r="I18" s="3">
        <v>-2.7</v>
      </c>
      <c r="J18" s="3">
        <v>-3.8</v>
      </c>
      <c r="K18" s="3">
        <v>-2.6</v>
      </c>
      <c r="L18" s="3">
        <v>-5</v>
      </c>
      <c r="M18" s="3">
        <v>-7.5</v>
      </c>
    </row>
    <row r="19" spans="3:13" x14ac:dyDescent="0.2">
      <c r="C19" s="3" t="s">
        <v>170</v>
      </c>
      <c r="D19" s="3">
        <v>5.5069999999999997</v>
      </c>
      <c r="E19" s="3">
        <v>11.311999999999999</v>
      </c>
      <c r="F19" s="3">
        <v>56.7</v>
      </c>
      <c r="G19" s="3">
        <v>26.6</v>
      </c>
      <c r="H19" s="3">
        <v>16.600000000000001</v>
      </c>
      <c r="I19" s="3">
        <v>-2.1</v>
      </c>
      <c r="J19" s="3">
        <v>61.2</v>
      </c>
      <c r="K19" s="3">
        <v>80.900000000000006</v>
      </c>
      <c r="L19" s="3">
        <v>73.7</v>
      </c>
      <c r="M19" s="3">
        <v>-26</v>
      </c>
    </row>
    <row r="20" spans="3:13" x14ac:dyDescent="0.2">
      <c r="C20" s="3" t="s">
        <v>171</v>
      </c>
      <c r="D20" s="3">
        <v>15.156000000000001</v>
      </c>
      <c r="E20" s="3">
        <v>21.344000000000001</v>
      </c>
      <c r="F20" s="3">
        <v>67.3</v>
      </c>
      <c r="G20" s="3">
        <v>149.9</v>
      </c>
      <c r="H20" s="3">
        <v>85.9</v>
      </c>
      <c r="I20" s="3">
        <v>135.9</v>
      </c>
      <c r="J20" s="3">
        <v>164.2</v>
      </c>
      <c r="K20" s="3">
        <v>227.3</v>
      </c>
      <c r="L20" s="3">
        <v>66.3</v>
      </c>
      <c r="M20" s="3">
        <v>96.5</v>
      </c>
    </row>
    <row r="22" spans="3:13" x14ac:dyDescent="0.2">
      <c r="C22" s="3" t="s">
        <v>172</v>
      </c>
      <c r="D22" s="3">
        <v>-15.555</v>
      </c>
      <c r="E22" s="3">
        <v>-47.064999999999998</v>
      </c>
      <c r="F22" s="3">
        <v>-29.4</v>
      </c>
      <c r="G22" s="3">
        <v>-42.8</v>
      </c>
      <c r="H22" s="3">
        <v>-64.900000000000006</v>
      </c>
      <c r="I22" s="3">
        <v>-71.2</v>
      </c>
      <c r="J22" s="3">
        <v>-87.9</v>
      </c>
      <c r="K22" s="3">
        <v>-92.6</v>
      </c>
      <c r="L22" s="3">
        <v>-143.19999999999999</v>
      </c>
      <c r="M22" s="3">
        <v>-228.4</v>
      </c>
    </row>
    <row r="23" spans="3:13" x14ac:dyDescent="0.2">
      <c r="C23" s="3" t="s">
        <v>173</v>
      </c>
      <c r="D23" s="3">
        <v>-57.106000000000002</v>
      </c>
      <c r="E23" s="3">
        <v>-2.8849999999999998</v>
      </c>
      <c r="F23" s="3">
        <v>-43</v>
      </c>
      <c r="G23" s="3">
        <v>-189.2</v>
      </c>
      <c r="H23" s="3">
        <v>-225.7</v>
      </c>
      <c r="I23" s="3">
        <v>-574</v>
      </c>
      <c r="J23" s="3">
        <v>-70.900000000000006</v>
      </c>
      <c r="K23" s="3">
        <v>-109</v>
      </c>
      <c r="L23" s="3">
        <v>-359.7</v>
      </c>
      <c r="M23" s="3">
        <v>-122.9</v>
      </c>
    </row>
    <row r="24" spans="3:13" x14ac:dyDescent="0.2">
      <c r="C24" s="3" t="s">
        <v>174</v>
      </c>
      <c r="D24" s="3">
        <v>24.257999999999999</v>
      </c>
      <c r="E24" s="3">
        <v>5.3780000000000001</v>
      </c>
      <c r="F24" s="3">
        <v>-9.1</v>
      </c>
      <c r="G24" s="3">
        <v>-4.5</v>
      </c>
      <c r="H24" s="3">
        <v>-19.899999999999999</v>
      </c>
      <c r="I24" s="3">
        <v>-38.1</v>
      </c>
      <c r="J24" s="3">
        <v>-26.9</v>
      </c>
      <c r="K24" s="3">
        <v>-41.3</v>
      </c>
      <c r="L24" s="3">
        <v>-306</v>
      </c>
      <c r="M24" s="3">
        <v>7.7</v>
      </c>
    </row>
    <row r="25" spans="3:13" x14ac:dyDescent="0.2">
      <c r="C25" s="3" t="s">
        <v>175</v>
      </c>
      <c r="D25" s="3">
        <v>-48.402999999999999</v>
      </c>
      <c r="E25" s="3">
        <v>-44.572000000000003</v>
      </c>
      <c r="F25" s="3">
        <v>-81.5</v>
      </c>
      <c r="G25" s="3">
        <v>-236.5</v>
      </c>
      <c r="H25" s="3">
        <v>-310.5</v>
      </c>
      <c r="I25" s="3">
        <v>-683.3</v>
      </c>
      <c r="J25" s="3">
        <v>-185.7</v>
      </c>
      <c r="K25" s="3">
        <v>-242.9</v>
      </c>
      <c r="L25" s="3">
        <v>-808.9</v>
      </c>
      <c r="M25" s="3">
        <v>-343.6</v>
      </c>
    </row>
    <row r="27" spans="3:13" x14ac:dyDescent="0.2">
      <c r="C27" s="3" t="s">
        <v>176</v>
      </c>
      <c r="D27" s="3">
        <v>-25.821999999999999</v>
      </c>
      <c r="E27" s="3">
        <v>-27.652999999999999</v>
      </c>
      <c r="F27" s="3">
        <v>-32.5</v>
      </c>
      <c r="G27" s="3">
        <v>-42.5</v>
      </c>
      <c r="H27" s="3">
        <v>-48.9</v>
      </c>
      <c r="I27" s="3">
        <v>-59.7</v>
      </c>
      <c r="J27" s="3">
        <v>-73.099999999999994</v>
      </c>
      <c r="K27" s="3">
        <v>-86.5</v>
      </c>
      <c r="L27" s="3">
        <v>-108.2</v>
      </c>
      <c r="M27" s="3">
        <v>-122.5</v>
      </c>
    </row>
    <row r="28" spans="3:13" x14ac:dyDescent="0.2">
      <c r="C28" s="3" t="s">
        <v>177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178</v>
      </c>
      <c r="D29" s="3">
        <v>57.5</v>
      </c>
      <c r="E29" s="3">
        <v>88.686000000000007</v>
      </c>
      <c r="F29" s="3">
        <v>69</v>
      </c>
      <c r="G29" s="3">
        <v>190.1</v>
      </c>
      <c r="H29" s="3">
        <v>264.60000000000002</v>
      </c>
      <c r="I29" s="3">
        <v>409.2</v>
      </c>
      <c r="J29" s="3" t="s">
        <v>3</v>
      </c>
      <c r="K29" s="3">
        <v>143.5</v>
      </c>
      <c r="L29" s="3">
        <v>546.79999999999995</v>
      </c>
      <c r="M29" s="3">
        <v>440.1</v>
      </c>
    </row>
    <row r="30" spans="3:13" x14ac:dyDescent="0.2">
      <c r="C30" s="3" t="s">
        <v>179</v>
      </c>
      <c r="D30" s="3">
        <v>-19.885999999999999</v>
      </c>
      <c r="E30" s="39">
        <f>(D30+F30)/2</f>
        <v>-19.442999999999998</v>
      </c>
      <c r="F30" s="3">
        <v>-19</v>
      </c>
      <c r="G30" s="3">
        <v>-54.2</v>
      </c>
      <c r="H30" s="39">
        <f>(G30+I30)/2</f>
        <v>-27.35</v>
      </c>
      <c r="I30" s="3">
        <v>-0.5</v>
      </c>
      <c r="J30" s="3">
        <v>-140.69999999999999</v>
      </c>
      <c r="K30" s="3">
        <v>-115.1</v>
      </c>
      <c r="L30" s="3">
        <v>-58.4</v>
      </c>
      <c r="M30" s="3">
        <v>-64.2</v>
      </c>
    </row>
    <row r="31" spans="3:13" x14ac:dyDescent="0.2">
      <c r="C31" s="3" t="s">
        <v>180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>
        <v>-13.7</v>
      </c>
    </row>
    <row r="32" spans="3:13" x14ac:dyDescent="0.2">
      <c r="C32" s="3" t="s">
        <v>181</v>
      </c>
      <c r="D32" s="3">
        <v>19.079000000000001</v>
      </c>
      <c r="E32" s="3">
        <v>-29.829000000000001</v>
      </c>
      <c r="F32" s="3">
        <v>-1.4</v>
      </c>
      <c r="G32" s="3">
        <v>1.3</v>
      </c>
      <c r="H32" s="3">
        <v>4.5999999999999996</v>
      </c>
      <c r="I32" s="3">
        <v>202.7</v>
      </c>
      <c r="J32" s="3">
        <v>234.3</v>
      </c>
      <c r="K32" s="3">
        <v>418.3</v>
      </c>
      <c r="L32" s="3">
        <v>15.9</v>
      </c>
      <c r="M32" s="3">
        <v>2.2999999999999998</v>
      </c>
    </row>
    <row r="33" spans="3:13" x14ac:dyDescent="0.2">
      <c r="C33" s="3" t="s">
        <v>182</v>
      </c>
      <c r="D33" s="3">
        <v>30.870999999999999</v>
      </c>
      <c r="E33" s="3">
        <v>31.204000000000001</v>
      </c>
      <c r="F33" s="3">
        <v>16.100000000000001</v>
      </c>
      <c r="G33" s="3">
        <v>94.7</v>
      </c>
      <c r="H33" s="3">
        <v>220.3</v>
      </c>
      <c r="I33" s="3">
        <v>551.70000000000005</v>
      </c>
      <c r="J33" s="3">
        <v>20.5</v>
      </c>
      <c r="K33" s="3">
        <v>360.2</v>
      </c>
      <c r="L33" s="3">
        <v>396.1</v>
      </c>
      <c r="M33" s="3">
        <v>242</v>
      </c>
    </row>
    <row r="35" spans="3:13" x14ac:dyDescent="0.2">
      <c r="C35" s="3" t="s">
        <v>183</v>
      </c>
      <c r="D35" s="3">
        <v>3.758</v>
      </c>
      <c r="E35" s="3">
        <v>1.4370000000000001</v>
      </c>
      <c r="F35" s="3">
        <v>9.4529999999999994</v>
      </c>
      <c r="G35" s="3">
        <v>11.3</v>
      </c>
      <c r="H35" s="3">
        <v>19.399999999999999</v>
      </c>
      <c r="I35" s="3">
        <v>15.1</v>
      </c>
      <c r="J35" s="3">
        <v>19.399999999999999</v>
      </c>
      <c r="K35" s="3">
        <v>18.399999999999999</v>
      </c>
      <c r="L35" s="3">
        <v>363</v>
      </c>
      <c r="M35" s="3">
        <v>16.5</v>
      </c>
    </row>
    <row r="36" spans="3:13" x14ac:dyDescent="0.2">
      <c r="C36" s="3" t="s">
        <v>184</v>
      </c>
      <c r="D36" s="3">
        <v>5.5E-2</v>
      </c>
      <c r="E36" s="3">
        <v>0.04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185</v>
      </c>
      <c r="D37" s="3">
        <v>-2.3759999999999999</v>
      </c>
      <c r="E37" s="3">
        <v>7.976</v>
      </c>
      <c r="F37" s="3">
        <v>1.847</v>
      </c>
      <c r="G37" s="3">
        <v>8.1</v>
      </c>
      <c r="H37" s="3">
        <v>-4.3</v>
      </c>
      <c r="I37" s="3">
        <v>4.3</v>
      </c>
      <c r="J37" s="3">
        <v>-1</v>
      </c>
      <c r="K37" s="3">
        <v>344.6</v>
      </c>
      <c r="L37" s="3">
        <v>-346.5</v>
      </c>
      <c r="M37" s="3">
        <v>-5.0999999999999996</v>
      </c>
    </row>
    <row r="38" spans="3:13" x14ac:dyDescent="0.2">
      <c r="C38" s="3" t="s">
        <v>186</v>
      </c>
      <c r="D38" s="3">
        <v>1.4370000000000001</v>
      </c>
      <c r="E38" s="3">
        <v>9.4529999999999994</v>
      </c>
      <c r="F38" s="3">
        <v>11.3</v>
      </c>
      <c r="G38" s="3">
        <v>19.399999999999999</v>
      </c>
      <c r="H38" s="3">
        <v>15.1</v>
      </c>
      <c r="I38" s="3">
        <v>19.399999999999999</v>
      </c>
      <c r="J38" s="3">
        <v>18.399999999999999</v>
      </c>
      <c r="K38" s="3">
        <v>363</v>
      </c>
      <c r="L38" s="3">
        <v>16.5</v>
      </c>
      <c r="M38" s="3">
        <v>11.4</v>
      </c>
    </row>
    <row r="40" spans="3:13" x14ac:dyDescent="0.2">
      <c r="C40" s="3" t="s">
        <v>187</v>
      </c>
      <c r="D40" s="3">
        <v>-0.39900000000000002</v>
      </c>
      <c r="E40" s="3">
        <v>-25.721</v>
      </c>
      <c r="F40" s="3">
        <v>37.9</v>
      </c>
      <c r="G40" s="3">
        <v>107.1</v>
      </c>
      <c r="H40" s="3">
        <v>21</v>
      </c>
      <c r="I40" s="3">
        <v>64.7</v>
      </c>
      <c r="J40" s="3">
        <v>76.3</v>
      </c>
      <c r="K40" s="3">
        <v>134.69999999999999</v>
      </c>
      <c r="L40" s="3">
        <v>-76.900000000000006</v>
      </c>
      <c r="M40" s="3">
        <v>-131.9</v>
      </c>
    </row>
    <row r="41" spans="3:13" x14ac:dyDescent="0.2">
      <c r="C41" s="3" t="s">
        <v>188</v>
      </c>
      <c r="D41" s="3">
        <v>15.7</v>
      </c>
      <c r="E41" s="3">
        <v>16.7</v>
      </c>
      <c r="F41" s="3">
        <v>16.899999999999999</v>
      </c>
      <c r="G41" s="3">
        <v>14.6</v>
      </c>
      <c r="H41" s="3">
        <v>19.899999999999999</v>
      </c>
      <c r="I41" s="3">
        <v>36.799999999999997</v>
      </c>
      <c r="J41" s="3">
        <v>46</v>
      </c>
      <c r="K41" s="3">
        <v>35.5</v>
      </c>
      <c r="L41" s="3">
        <v>40.4</v>
      </c>
      <c r="M41" s="3">
        <v>70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5AC6-5575-4488-95C3-11E6B080B383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189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190</v>
      </c>
      <c r="D12" s="3">
        <v>22.67</v>
      </c>
      <c r="E12" s="3">
        <v>24.42</v>
      </c>
      <c r="F12" s="3">
        <v>38.19</v>
      </c>
      <c r="G12" s="3">
        <v>68.959999999999994</v>
      </c>
      <c r="H12" s="3">
        <v>103.16</v>
      </c>
      <c r="I12" s="3">
        <v>74.86</v>
      </c>
      <c r="J12" s="3">
        <v>90.96</v>
      </c>
      <c r="K12" s="3">
        <v>100.73</v>
      </c>
      <c r="L12" s="3">
        <v>126.44</v>
      </c>
      <c r="M12" s="3">
        <v>82.28</v>
      </c>
    </row>
    <row r="13" spans="3:13" ht="12.75" x14ac:dyDescent="0.2">
      <c r="C13" s="3" t="s">
        <v>191</v>
      </c>
      <c r="D13" s="3">
        <v>495.00400000000002</v>
      </c>
      <c r="E13" s="3">
        <v>543.75099999999998</v>
      </c>
      <c r="F13" s="3">
        <v>963.49900000000002</v>
      </c>
      <c r="G13" s="3" t="s">
        <v>192</v>
      </c>
      <c r="H13" s="3" t="s">
        <v>193</v>
      </c>
      <c r="I13" s="3" t="s">
        <v>194</v>
      </c>
      <c r="J13" s="3" t="s">
        <v>195</v>
      </c>
      <c r="K13" s="3" t="s">
        <v>196</v>
      </c>
      <c r="L13" s="3" t="s">
        <v>197</v>
      </c>
      <c r="M13" s="3" t="s">
        <v>198</v>
      </c>
    </row>
    <row r="14" spans="3:13" ht="12.75" x14ac:dyDescent="0.2"/>
    <row r="15" spans="3:13" ht="12.75" x14ac:dyDescent="0.2">
      <c r="C15" s="3" t="s">
        <v>199</v>
      </c>
      <c r="D15" s="3">
        <v>815.68499999999995</v>
      </c>
      <c r="E15" s="3">
        <v>920.17</v>
      </c>
      <c r="F15" s="3" t="s">
        <v>200</v>
      </c>
      <c r="G15" s="3" t="s">
        <v>201</v>
      </c>
      <c r="H15" s="3" t="s">
        <v>202</v>
      </c>
      <c r="I15" s="3" t="s">
        <v>203</v>
      </c>
      <c r="J15" s="3" t="s">
        <v>204</v>
      </c>
      <c r="K15" s="3" t="s">
        <v>205</v>
      </c>
      <c r="L15" s="3" t="s">
        <v>206</v>
      </c>
      <c r="M15" s="3" t="s">
        <v>207</v>
      </c>
    </row>
    <row r="16" spans="3:13" ht="12.75" x14ac:dyDescent="0.2">
      <c r="C16" s="3" t="s">
        <v>208</v>
      </c>
      <c r="D16" s="3">
        <v>807.49</v>
      </c>
      <c r="E16" s="3">
        <v>910.36900000000003</v>
      </c>
      <c r="F16" s="3" t="s">
        <v>209</v>
      </c>
      <c r="G16" s="3" t="s">
        <v>210</v>
      </c>
      <c r="H16" s="3" t="s">
        <v>211</v>
      </c>
      <c r="I16" s="3" t="s">
        <v>212</v>
      </c>
      <c r="J16" s="3" t="s">
        <v>213</v>
      </c>
      <c r="K16" s="3" t="s">
        <v>214</v>
      </c>
      <c r="L16" s="3" t="s">
        <v>215</v>
      </c>
      <c r="M16" s="3" t="s">
        <v>216</v>
      </c>
    </row>
    <row r="17" spans="3:13" ht="12.75" x14ac:dyDescent="0.2">
      <c r="C17" s="3" t="s">
        <v>217</v>
      </c>
      <c r="D17" s="3" t="s">
        <v>218</v>
      </c>
      <c r="E17" s="3" t="s">
        <v>219</v>
      </c>
      <c r="F17" s="3" t="s">
        <v>220</v>
      </c>
      <c r="G17" s="3" t="s">
        <v>221</v>
      </c>
      <c r="H17" s="3" t="s">
        <v>222</v>
      </c>
      <c r="I17" s="3" t="s">
        <v>223</v>
      </c>
      <c r="J17" s="3" t="s">
        <v>224</v>
      </c>
      <c r="K17" s="3" t="s">
        <v>225</v>
      </c>
      <c r="L17" s="3" t="s">
        <v>226</v>
      </c>
      <c r="M17" s="3" t="s">
        <v>227</v>
      </c>
    </row>
    <row r="18" spans="3:13" ht="12.75" x14ac:dyDescent="0.2">
      <c r="C18" s="3" t="s">
        <v>228</v>
      </c>
      <c r="D18" s="3" t="s">
        <v>229</v>
      </c>
      <c r="E18" s="3" t="s">
        <v>230</v>
      </c>
      <c r="F18" s="3" t="s">
        <v>231</v>
      </c>
      <c r="G18" s="3" t="s">
        <v>232</v>
      </c>
      <c r="H18" s="3" t="s">
        <v>233</v>
      </c>
      <c r="I18" s="3" t="s">
        <v>234</v>
      </c>
      <c r="J18" s="3" t="s">
        <v>233</v>
      </c>
      <c r="K18" s="3" t="s">
        <v>235</v>
      </c>
      <c r="L18" s="3" t="s">
        <v>236</v>
      </c>
      <c r="M18" s="3" t="s">
        <v>237</v>
      </c>
    </row>
    <row r="19" spans="3:13" ht="12.75" x14ac:dyDescent="0.2">
      <c r="C19" s="3" t="s">
        <v>238</v>
      </c>
      <c r="D19" s="3" t="s">
        <v>239</v>
      </c>
      <c r="E19" s="3" t="s">
        <v>240</v>
      </c>
      <c r="F19" s="3" t="s">
        <v>241</v>
      </c>
      <c r="G19" s="3" t="s">
        <v>242</v>
      </c>
      <c r="H19" s="3" t="s">
        <v>243</v>
      </c>
      <c r="I19" s="3" t="s">
        <v>244</v>
      </c>
      <c r="J19" s="3" t="s">
        <v>245</v>
      </c>
      <c r="K19" s="3" t="s">
        <v>246</v>
      </c>
      <c r="L19" s="3" t="s">
        <v>247</v>
      </c>
      <c r="M19" s="3" t="s">
        <v>248</v>
      </c>
    </row>
    <row r="20" spans="3:13" ht="12.75" x14ac:dyDescent="0.2">
      <c r="C20" s="3" t="s">
        <v>249</v>
      </c>
      <c r="D20" s="3" t="s">
        <v>250</v>
      </c>
      <c r="E20" s="3" t="s">
        <v>251</v>
      </c>
      <c r="F20" s="3" t="s">
        <v>252</v>
      </c>
      <c r="G20" s="3" t="s">
        <v>253</v>
      </c>
      <c r="H20" s="3" t="s">
        <v>254</v>
      </c>
      <c r="I20" s="3" t="s">
        <v>255</v>
      </c>
      <c r="J20" s="3" t="s">
        <v>256</v>
      </c>
      <c r="K20" s="3" t="s">
        <v>257</v>
      </c>
      <c r="L20" s="3" t="s">
        <v>258</v>
      </c>
      <c r="M20" s="3" t="s">
        <v>259</v>
      </c>
    </row>
    <row r="21" spans="3:13" ht="12.75" x14ac:dyDescent="0.2">
      <c r="C21" s="3" t="s">
        <v>260</v>
      </c>
      <c r="D21" s="3" t="s">
        <v>261</v>
      </c>
      <c r="E21" s="3" t="s">
        <v>262</v>
      </c>
      <c r="F21" s="3" t="s">
        <v>263</v>
      </c>
      <c r="G21" s="3" t="s">
        <v>264</v>
      </c>
      <c r="H21" s="3" t="s">
        <v>265</v>
      </c>
      <c r="I21" s="3" t="s">
        <v>266</v>
      </c>
      <c r="J21" s="3" t="s">
        <v>267</v>
      </c>
      <c r="K21" s="3" t="s">
        <v>263</v>
      </c>
      <c r="L21" s="3" t="s">
        <v>268</v>
      </c>
      <c r="M21" s="3" t="s">
        <v>262</v>
      </c>
    </row>
    <row r="22" spans="3:13" ht="12.75" x14ac:dyDescent="0.2">
      <c r="C22" s="3" t="s">
        <v>269</v>
      </c>
      <c r="D22" s="3" t="s">
        <v>270</v>
      </c>
      <c r="E22" s="3" t="s">
        <v>270</v>
      </c>
      <c r="F22" s="3" t="s">
        <v>271</v>
      </c>
      <c r="G22" s="3" t="s">
        <v>272</v>
      </c>
      <c r="H22" s="3" t="s">
        <v>273</v>
      </c>
      <c r="I22" s="3" t="s">
        <v>274</v>
      </c>
      <c r="J22" s="3" t="s">
        <v>274</v>
      </c>
      <c r="K22" s="3" t="s">
        <v>272</v>
      </c>
      <c r="L22" s="3" t="s">
        <v>272</v>
      </c>
      <c r="M22" s="3" t="s">
        <v>275</v>
      </c>
    </row>
    <row r="23" spans="3:13" ht="12.75" x14ac:dyDescent="0.2"/>
    <row r="24" spans="3:13" ht="12.75" x14ac:dyDescent="0.2">
      <c r="C24" s="3" t="s">
        <v>276</v>
      </c>
      <c r="D24" s="3" t="s">
        <v>277</v>
      </c>
      <c r="E24" s="3" t="s">
        <v>278</v>
      </c>
      <c r="F24" s="3" t="s">
        <v>279</v>
      </c>
      <c r="G24" s="3" t="s">
        <v>247</v>
      </c>
      <c r="H24" s="3" t="s">
        <v>280</v>
      </c>
      <c r="I24" s="3" t="s">
        <v>281</v>
      </c>
      <c r="J24" s="3" t="s">
        <v>282</v>
      </c>
      <c r="K24" s="3" t="s">
        <v>283</v>
      </c>
      <c r="L24" s="3" t="s">
        <v>284</v>
      </c>
      <c r="M24" s="3" t="s">
        <v>285</v>
      </c>
    </row>
    <row r="25" spans="3:13" ht="12.75" x14ac:dyDescent="0.2">
      <c r="C25" s="3" t="s">
        <v>286</v>
      </c>
      <c r="D25" s="3" t="s">
        <v>287</v>
      </c>
      <c r="E25" s="3" t="s">
        <v>288</v>
      </c>
      <c r="F25" s="3" t="s">
        <v>289</v>
      </c>
      <c r="G25" s="3" t="s">
        <v>290</v>
      </c>
      <c r="H25" s="3" t="s">
        <v>291</v>
      </c>
      <c r="I25" s="3" t="s">
        <v>292</v>
      </c>
      <c r="J25" s="3" t="s">
        <v>264</v>
      </c>
      <c r="K25" s="3" t="s">
        <v>293</v>
      </c>
      <c r="L25" s="3" t="s">
        <v>294</v>
      </c>
      <c r="M25" s="3" t="s">
        <v>295</v>
      </c>
    </row>
    <row r="26" spans="3:13" ht="12.75" x14ac:dyDescent="0.2">
      <c r="C26" s="3" t="s">
        <v>296</v>
      </c>
      <c r="D26" s="3" t="s">
        <v>297</v>
      </c>
      <c r="E26" s="3" t="s">
        <v>298</v>
      </c>
      <c r="F26" s="3" t="s">
        <v>299</v>
      </c>
      <c r="G26" s="3" t="s">
        <v>300</v>
      </c>
      <c r="H26" s="3" t="s">
        <v>301</v>
      </c>
      <c r="I26" s="3" t="s">
        <v>302</v>
      </c>
      <c r="J26" s="3" t="s">
        <v>241</v>
      </c>
      <c r="K26" s="3" t="s">
        <v>303</v>
      </c>
      <c r="L26" s="3" t="s">
        <v>304</v>
      </c>
      <c r="M26" s="3" t="s">
        <v>305</v>
      </c>
    </row>
    <row r="27" spans="3:13" ht="12.75" x14ac:dyDescent="0.2">
      <c r="C27" s="3" t="s">
        <v>306</v>
      </c>
      <c r="D27" s="3" t="s">
        <v>307</v>
      </c>
      <c r="E27" s="3" t="s">
        <v>307</v>
      </c>
      <c r="F27" s="3" t="s">
        <v>308</v>
      </c>
      <c r="G27" s="3" t="s">
        <v>309</v>
      </c>
      <c r="H27" s="3" t="s">
        <v>272</v>
      </c>
      <c r="I27" s="3" t="s">
        <v>310</v>
      </c>
      <c r="J27" s="3" t="s">
        <v>271</v>
      </c>
      <c r="K27" s="3" t="s">
        <v>275</v>
      </c>
      <c r="L27" s="3" t="s">
        <v>309</v>
      </c>
      <c r="M27" s="3" t="s">
        <v>308</v>
      </c>
    </row>
    <row r="28" spans="3:13" ht="12.75" x14ac:dyDescent="0.2"/>
    <row r="29" spans="3:13" ht="12.75" x14ac:dyDescent="0.2">
      <c r="C29" s="3" t="s">
        <v>311</v>
      </c>
      <c r="D29" s="3">
        <v>3.7</v>
      </c>
      <c r="E29" s="3">
        <v>5.9</v>
      </c>
      <c r="F29" s="3">
        <v>6.4</v>
      </c>
      <c r="G29" s="3">
        <v>6.9</v>
      </c>
      <c r="H29" s="3">
        <v>6.5</v>
      </c>
      <c r="I29" s="3">
        <v>6.4</v>
      </c>
      <c r="J29" s="3">
        <v>5.9</v>
      </c>
      <c r="K29" s="3">
        <v>6.9</v>
      </c>
      <c r="L29" s="3">
        <v>6</v>
      </c>
      <c r="M29" s="3">
        <v>6</v>
      </c>
    </row>
    <row r="30" spans="3:13" ht="12.75" x14ac:dyDescent="0.2">
      <c r="C30" s="3" t="s">
        <v>312</v>
      </c>
      <c r="D30" s="3">
        <v>4</v>
      </c>
      <c r="E30" s="3">
        <v>6</v>
      </c>
      <c r="F30" s="3">
        <v>6</v>
      </c>
      <c r="G30" s="3">
        <v>5</v>
      </c>
      <c r="H30" s="3">
        <v>4</v>
      </c>
      <c r="I30" s="3">
        <v>4</v>
      </c>
      <c r="J30" s="3">
        <v>7</v>
      </c>
      <c r="K30" s="3">
        <v>5</v>
      </c>
      <c r="L30" s="3">
        <v>3</v>
      </c>
      <c r="M30" s="3">
        <v>6</v>
      </c>
    </row>
    <row r="31" spans="3:13" ht="12.75" x14ac:dyDescent="0.2">
      <c r="C31" s="3" t="s">
        <v>313</v>
      </c>
      <c r="D31" s="3">
        <v>0.625</v>
      </c>
      <c r="E31" s="3">
        <v>1.25</v>
      </c>
      <c r="F31" s="3">
        <v>1.38</v>
      </c>
      <c r="G31" s="3">
        <v>1.52</v>
      </c>
      <c r="H31" s="3">
        <v>1.68</v>
      </c>
      <c r="I31" s="3">
        <v>1.9</v>
      </c>
      <c r="J31" s="3">
        <v>2.1</v>
      </c>
      <c r="K31" s="3">
        <v>2.31</v>
      </c>
      <c r="L31" s="3">
        <v>2.54</v>
      </c>
      <c r="M31" s="3">
        <v>2.8</v>
      </c>
    </row>
    <row r="32" spans="3:13" ht="12.75" x14ac:dyDescent="0.2">
      <c r="C32" s="3" t="s">
        <v>314</v>
      </c>
      <c r="D32" s="3" t="s">
        <v>315</v>
      </c>
      <c r="E32" s="3" t="s">
        <v>316</v>
      </c>
      <c r="F32" s="3" t="s">
        <v>317</v>
      </c>
      <c r="G32" s="3" t="s">
        <v>318</v>
      </c>
      <c r="H32" s="3" t="s">
        <v>319</v>
      </c>
      <c r="I32" s="3" t="s">
        <v>320</v>
      </c>
      <c r="J32" s="3" t="s">
        <v>321</v>
      </c>
      <c r="K32" s="3" t="s">
        <v>322</v>
      </c>
      <c r="L32" s="3" t="s">
        <v>323</v>
      </c>
      <c r="M32" s="3" t="s">
        <v>324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D4F-F674-4C60-A5C9-71E694FF0264}">
  <dimension ref="A3:BJ22"/>
  <sheetViews>
    <sheetView showGridLines="0" tabSelected="1" topLeftCell="U1" workbookViewId="0">
      <selection activeCell="AJ21" sqref="AJ21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325</v>
      </c>
      <c r="C3" s="9"/>
      <c r="D3" s="9"/>
      <c r="E3" s="9"/>
      <c r="F3" s="9"/>
      <c r="H3" s="9" t="s">
        <v>326</v>
      </c>
      <c r="I3" s="9"/>
      <c r="J3" s="9"/>
      <c r="K3" s="9"/>
      <c r="L3" s="9"/>
      <c r="N3" s="11" t="s">
        <v>327</v>
      </c>
      <c r="O3" s="11"/>
      <c r="P3" s="11"/>
      <c r="Q3" s="11"/>
      <c r="R3" s="11"/>
      <c r="S3" s="11"/>
      <c r="T3" s="11"/>
      <c r="V3" s="9" t="s">
        <v>328</v>
      </c>
      <c r="W3" s="9"/>
      <c r="X3" s="9"/>
      <c r="Y3" s="9"/>
      <c r="AA3" s="9" t="s">
        <v>329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330</v>
      </c>
      <c r="C4" s="15" t="s">
        <v>331</v>
      </c>
      <c r="D4" s="14" t="s">
        <v>332</v>
      </c>
      <c r="E4" s="15" t="s">
        <v>333</v>
      </c>
      <c r="F4" s="14" t="s">
        <v>334</v>
      </c>
      <c r="H4" s="16" t="s">
        <v>335</v>
      </c>
      <c r="I4" s="17" t="s">
        <v>336</v>
      </c>
      <c r="J4" s="16" t="s">
        <v>337</v>
      </c>
      <c r="K4" s="17" t="s">
        <v>338</v>
      </c>
      <c r="L4" s="16" t="s">
        <v>339</v>
      </c>
      <c r="N4" s="18" t="s">
        <v>340</v>
      </c>
      <c r="O4" s="19" t="s">
        <v>341</v>
      </c>
      <c r="P4" s="18" t="s">
        <v>342</v>
      </c>
      <c r="Q4" s="19" t="s">
        <v>343</v>
      </c>
      <c r="R4" s="18" t="s">
        <v>344</v>
      </c>
      <c r="S4" s="19" t="s">
        <v>345</v>
      </c>
      <c r="T4" s="18" t="s">
        <v>346</v>
      </c>
      <c r="V4" s="19" t="s">
        <v>347</v>
      </c>
      <c r="W4" s="18" t="s">
        <v>348</v>
      </c>
      <c r="X4" s="19" t="s">
        <v>349</v>
      </c>
      <c r="Y4" s="18" t="s">
        <v>350</v>
      </c>
      <c r="AA4" s="20" t="s">
        <v>158</v>
      </c>
      <c r="AB4" s="21" t="s">
        <v>217</v>
      </c>
      <c r="AC4" s="20" t="s">
        <v>228</v>
      </c>
      <c r="AD4" s="21" t="s">
        <v>249</v>
      </c>
      <c r="AE4" s="20" t="s">
        <v>260</v>
      </c>
      <c r="AF4" s="21" t="s">
        <v>269</v>
      </c>
      <c r="AG4" s="20" t="s">
        <v>276</v>
      </c>
      <c r="AH4" s="21" t="s">
        <v>286</v>
      </c>
      <c r="AI4" s="20" t="s">
        <v>313</v>
      </c>
      <c r="AJ4" s="22"/>
      <c r="AK4" s="21" t="s">
        <v>311</v>
      </c>
      <c r="AL4" s="20" t="s">
        <v>312</v>
      </c>
    </row>
    <row r="5" spans="1:62" ht="63" x14ac:dyDescent="0.2">
      <c r="A5" s="23" t="s">
        <v>351</v>
      </c>
      <c r="B5" s="18" t="s">
        <v>352</v>
      </c>
      <c r="C5" s="24" t="s">
        <v>353</v>
      </c>
      <c r="D5" s="25" t="s">
        <v>354</v>
      </c>
      <c r="E5" s="19" t="s">
        <v>355</v>
      </c>
      <c r="F5" s="18" t="s">
        <v>352</v>
      </c>
      <c r="H5" s="19" t="s">
        <v>356</v>
      </c>
      <c r="I5" s="18" t="s">
        <v>357</v>
      </c>
      <c r="J5" s="19" t="s">
        <v>358</v>
      </c>
      <c r="K5" s="18" t="s">
        <v>359</v>
      </c>
      <c r="L5" s="19" t="s">
        <v>360</v>
      </c>
      <c r="N5" s="18" t="s">
        <v>361</v>
      </c>
      <c r="O5" s="19" t="s">
        <v>362</v>
      </c>
      <c r="P5" s="18" t="s">
        <v>363</v>
      </c>
      <c r="Q5" s="19" t="s">
        <v>364</v>
      </c>
      <c r="R5" s="18" t="s">
        <v>365</v>
      </c>
      <c r="S5" s="19" t="s">
        <v>366</v>
      </c>
      <c r="T5" s="18" t="s">
        <v>367</v>
      </c>
      <c r="V5" s="19" t="s">
        <v>368</v>
      </c>
      <c r="W5" s="18" t="s">
        <v>369</v>
      </c>
      <c r="X5" s="19" t="s">
        <v>370</v>
      </c>
      <c r="Y5" s="18" t="s">
        <v>371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0.83873889261838275</v>
      </c>
      <c r="C7" s="31">
        <f>(sheet!D18-sheet!D15)/sheet!D35</f>
        <v>0.40684099512605909</v>
      </c>
      <c r="D7" s="31">
        <f>sheet!D12/sheet!D35</f>
        <v>5.7081117153332511E-3</v>
      </c>
      <c r="E7" s="31">
        <f>Sheet2!D20/sheet!D35</f>
        <v>6.0203299344182851E-2</v>
      </c>
      <c r="F7" s="31">
        <f>sheet!D18/sheet!D35</f>
        <v>0.83873889261838275</v>
      </c>
      <c r="G7" s="29"/>
      <c r="H7" s="32">
        <f>Sheet1!D33/sheet!D51</f>
        <v>6.0562956740063296E-2</v>
      </c>
      <c r="I7" s="32">
        <f>Sheet1!D33/Sheet1!D12</f>
        <v>1.1827689359088015E-2</v>
      </c>
      <c r="J7" s="32">
        <f>Sheet1!D12/sheet!D27</f>
        <v>1.6003428228733569</v>
      </c>
      <c r="K7" s="32">
        <f>Sheet1!D30/sheet!D27</f>
        <v>1.870607488695647E-2</v>
      </c>
      <c r="L7" s="32">
        <f>Sheet1!D38</f>
        <v>0.6</v>
      </c>
      <c r="M7" s="29"/>
      <c r="N7" s="32">
        <f>sheet!D40/sheet!D27</f>
        <v>0.68745981378959498</v>
      </c>
      <c r="O7" s="32">
        <f>sheet!D51/sheet!D27</f>
        <v>0.31254018621040491</v>
      </c>
      <c r="P7" s="32">
        <f>sheet!D40/sheet!D51</f>
        <v>2.1995885461167246</v>
      </c>
      <c r="Q7" s="31">
        <f>Sheet1!D24/Sheet1!D26</f>
        <v>-1.8832319351051339</v>
      </c>
      <c r="R7" s="31">
        <f>ABS(Sheet2!D20/(Sheet1!D26+Sheet2!D30))</f>
        <v>0.39239850869925441</v>
      </c>
      <c r="S7" s="31">
        <f>sheet!D40/Sheet1!D43</f>
        <v>6.6077230817763368</v>
      </c>
      <c r="T7" s="31">
        <f>Sheet2!D20/sheet!D40</f>
        <v>3.2889483004062359E-2</v>
      </c>
      <c r="V7" s="31">
        <f>ABS(Sheet1!D15/sheet!D15)</f>
        <v>7.9066578373754934</v>
      </c>
      <c r="W7" s="31">
        <f>Sheet1!D12/sheet!D14</f>
        <v>12.663939651508713</v>
      </c>
      <c r="X7" s="31">
        <f>Sheet1!D12/sheet!D27</f>
        <v>1.6003428228733569</v>
      </c>
      <c r="Y7" s="31">
        <f>Sheet1!D12/(sheet!D18-sheet!D35)</f>
        <v>-26.424046111781657</v>
      </c>
      <c r="AA7" s="17">
        <f>Sheet1!D43</f>
        <v>69.739000000000004</v>
      </c>
      <c r="AB7" s="17" t="str">
        <f>Sheet3!D17</f>
        <v>11.7x</v>
      </c>
      <c r="AC7" s="17" t="str">
        <f>Sheet3!D18</f>
        <v>16.8x</v>
      </c>
      <c r="AD7" s="17" t="str">
        <f>Sheet3!D20</f>
        <v>34.2x</v>
      </c>
      <c r="AE7" s="17" t="str">
        <f>Sheet3!D21</f>
        <v>1.5x</v>
      </c>
      <c r="AF7" s="17" t="str">
        <f>Sheet3!D22</f>
        <v>0.8x</v>
      </c>
      <c r="AG7" s="17" t="str">
        <f>Sheet3!D24</f>
        <v>34.8x</v>
      </c>
      <c r="AH7" s="17" t="str">
        <f>Sheet3!D25</f>
        <v>2.4x</v>
      </c>
      <c r="AI7" s="17">
        <f>Sheet3!D31</f>
        <v>0.625</v>
      </c>
      <c r="AK7" s="17">
        <f>Sheet3!D29</f>
        <v>3.7</v>
      </c>
      <c r="AL7" s="17">
        <f>Sheet3!D30</f>
        <v>4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2.1131233377659577</v>
      </c>
      <c r="C8" s="34">
        <f>(sheet!E18-sheet!E15)/sheet!E35</f>
        <v>1.1017121010638298</v>
      </c>
      <c r="D8" s="34">
        <f>sheet!E12/sheet!E35</f>
        <v>7.8565492021276592E-2</v>
      </c>
      <c r="E8" s="34">
        <f>Sheet2!E20/sheet!E35</f>
        <v>0.17739361702127662</v>
      </c>
      <c r="F8" s="34">
        <f>sheet!E18/sheet!E35</f>
        <v>2.1131233377659577</v>
      </c>
      <c r="G8" s="29"/>
      <c r="H8" s="35">
        <f>Sheet1!E33/sheet!E51</f>
        <v>5.5852922917491554E-2</v>
      </c>
      <c r="I8" s="35">
        <f>Sheet1!E33/Sheet1!E12</f>
        <v>9.3517913763158881E-3</v>
      </c>
      <c r="J8" s="35">
        <f>Sheet1!E12/sheet!E27</f>
        <v>1.6529837772459335</v>
      </c>
      <c r="K8" s="35">
        <f>Sheet1!E30/sheet!E27</f>
        <v>1.5412360464156654E-2</v>
      </c>
      <c r="L8" s="35">
        <f>Sheet1!E38</f>
        <v>0.57999999999999996</v>
      </c>
      <c r="M8" s="29"/>
      <c r="N8" s="35">
        <f>sheet!E40/sheet!E27</f>
        <v>0.72323096758831451</v>
      </c>
      <c r="O8" s="35">
        <f>sheet!E51/sheet!E27</f>
        <v>0.27676903241168538</v>
      </c>
      <c r="P8" s="35">
        <f>sheet!E40/sheet!E51</f>
        <v>2.6131209885957576</v>
      </c>
      <c r="Q8" s="34">
        <f>Sheet1!E24/Sheet1!E26</f>
        <v>-1.6950657249362366</v>
      </c>
      <c r="R8" s="34">
        <f>ABS(Sheet2!E20/(Sheet1!E26+Sheet2!E30))</f>
        <v>0.53586402550777035</v>
      </c>
      <c r="S8" s="34">
        <f>sheet!E40/Sheet1!E43</f>
        <v>6.8867990157556385</v>
      </c>
      <c r="T8" s="34">
        <f>Sheet2!E20/sheet!E40</f>
        <v>3.9927119538174329E-2</v>
      </c>
      <c r="U8" s="12"/>
      <c r="V8" s="34">
        <f>ABS(Sheet1!E15/sheet!E15)</f>
        <v>8.1624990755425539</v>
      </c>
      <c r="W8" s="34">
        <f>Sheet1!E12/sheet!E14</f>
        <v>11.491271961175276</v>
      </c>
      <c r="X8" s="34">
        <f>Sheet1!E12/sheet!E27</f>
        <v>1.6529837772459335</v>
      </c>
      <c r="Y8" s="34">
        <f>Sheet1!E12/(sheet!E18-sheet!E35)</f>
        <v>9.1225929769806839</v>
      </c>
      <c r="Z8" s="12"/>
      <c r="AA8" s="36">
        <f>Sheet1!E43</f>
        <v>77.623000000000005</v>
      </c>
      <c r="AB8" s="36" t="str">
        <f>Sheet3!E17</f>
        <v>12.6x</v>
      </c>
      <c r="AC8" s="36" t="str">
        <f>Sheet3!E18</f>
        <v>18.7x</v>
      </c>
      <c r="AD8" s="36" t="str">
        <f>Sheet3!E20</f>
        <v>-70.3x</v>
      </c>
      <c r="AE8" s="36" t="str">
        <f>Sheet3!E21</f>
        <v>1.6x</v>
      </c>
      <c r="AF8" s="36" t="str">
        <f>Sheet3!E22</f>
        <v>0.8x</v>
      </c>
      <c r="AG8" s="36" t="str">
        <f>Sheet3!E24</f>
        <v>48.6x</v>
      </c>
      <c r="AH8" s="36" t="str">
        <f>Sheet3!E25</f>
        <v>2.6x</v>
      </c>
      <c r="AI8" s="36">
        <f>Sheet3!E31</f>
        <v>1.25</v>
      </c>
      <c r="AK8" s="36">
        <f>Sheet3!E29</f>
        <v>5.9</v>
      </c>
      <c r="AL8" s="36">
        <f>Sheet3!E30</f>
        <v>6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2.0062656641604009</v>
      </c>
      <c r="C9" s="31">
        <f>(sheet!F18-sheet!F15)/sheet!F35</f>
        <v>1.1190476190476191</v>
      </c>
      <c r="D9" s="31">
        <f>sheet!F12/sheet!F35</f>
        <v>7.0802005012531338E-2</v>
      </c>
      <c r="E9" s="31">
        <f>Sheet2!F20/sheet!F35</f>
        <v>0.42167919799498749</v>
      </c>
      <c r="F9" s="31">
        <f>sheet!F18/sheet!F35</f>
        <v>2.0062656641604009</v>
      </c>
      <c r="G9" s="29"/>
      <c r="H9" s="32">
        <f>Sheet1!F33/sheet!F51</f>
        <v>3.6528254761161408E-2</v>
      </c>
      <c r="I9" s="32">
        <f>Sheet1!F33/Sheet1!F12</f>
        <v>7.8814415628157622E-3</v>
      </c>
      <c r="J9" s="32">
        <f>Sheet1!F12/sheet!F27</f>
        <v>1.7338238729268862</v>
      </c>
      <c r="K9" s="32">
        <f>Sheet1!F30/sheet!F27</f>
        <v>1.3548236393366034E-2</v>
      </c>
      <c r="L9" s="32">
        <f>Sheet1!F38</f>
        <v>0.68</v>
      </c>
      <c r="M9" s="29"/>
      <c r="N9" s="32">
        <f>sheet!F40/sheet!F27</f>
        <v>0.6259051623452464</v>
      </c>
      <c r="O9" s="32">
        <f>sheet!F51/sheet!F27</f>
        <v>0.37409483765475354</v>
      </c>
      <c r="P9" s="32">
        <f>sheet!F40/sheet!F51</f>
        <v>1.673118950983453</v>
      </c>
      <c r="Q9" s="31">
        <f>Sheet1!F24/Sheet1!F26</f>
        <v>-4.12</v>
      </c>
      <c r="R9" s="31">
        <f>ABS(Sheet2!F20/(Sheet1!F26+Sheet2!F30))</f>
        <v>1.843835616438356</v>
      </c>
      <c r="S9" s="31">
        <f>sheet!F40/Sheet1!F43</f>
        <v>4.8019713261648747</v>
      </c>
      <c r="T9" s="31">
        <f>Sheet2!F20/sheet!F40</f>
        <v>0.12558313118119052</v>
      </c>
      <c r="V9" s="31">
        <f>ABS(Sheet1!F15/sheet!F15)</f>
        <v>8.47316384180791</v>
      </c>
      <c r="W9" s="31">
        <f>Sheet1!F12/sheet!F14</f>
        <v>9.9899057873485866</v>
      </c>
      <c r="X9" s="31">
        <f>Sheet1!F12/sheet!F27</f>
        <v>1.7338238729268862</v>
      </c>
      <c r="Y9" s="31">
        <f>Sheet1!F12/(sheet!F18-sheet!F35)</f>
        <v>9.24346201743462</v>
      </c>
      <c r="AA9" s="17">
        <f>Sheet1!F43</f>
        <v>111.6</v>
      </c>
      <c r="AB9" s="17" t="str">
        <f>Sheet3!F17</f>
        <v>13.1x</v>
      </c>
      <c r="AC9" s="17" t="str">
        <f>Sheet3!F18</f>
        <v>18.3x</v>
      </c>
      <c r="AD9" s="17" t="str">
        <f>Sheet3!F20</f>
        <v>34.5x</v>
      </c>
      <c r="AE9" s="17" t="str">
        <f>Sheet3!F21</f>
        <v>2.1x</v>
      </c>
      <c r="AF9" s="17" t="str">
        <f>Sheet3!F22</f>
        <v>1.0x</v>
      </c>
      <c r="AG9" s="17" t="str">
        <f>Sheet3!F24</f>
        <v>178.4x</v>
      </c>
      <c r="AH9" s="17" t="str">
        <f>Sheet3!F25</f>
        <v>3.7x</v>
      </c>
      <c r="AI9" s="17">
        <f>Sheet3!F31</f>
        <v>1.38</v>
      </c>
      <c r="AK9" s="17">
        <f>Sheet3!F29</f>
        <v>6.4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2.0047644256220223</v>
      </c>
      <c r="C10" s="34">
        <f>(sheet!G18-sheet!G15)/sheet!G35</f>
        <v>1.1026998411858124</v>
      </c>
      <c r="D10" s="34">
        <f>sheet!G12/sheet!G35</f>
        <v>0.10269984118581259</v>
      </c>
      <c r="E10" s="34">
        <f>Sheet2!G20/sheet!G35</f>
        <v>0.79354155637903656</v>
      </c>
      <c r="F10" s="34">
        <f>sheet!G18/sheet!G35</f>
        <v>2.0047644256220223</v>
      </c>
      <c r="G10" s="29"/>
      <c r="H10" s="35">
        <f>Sheet1!G33/sheet!G51</f>
        <v>0.16158536585365857</v>
      </c>
      <c r="I10" s="35">
        <f>Sheet1!G33/Sheet1!G12</f>
        <v>3.7092866756393006E-2</v>
      </c>
      <c r="J10" s="35">
        <f>Sheet1!G12/sheet!G27</f>
        <v>1.6568548746766569</v>
      </c>
      <c r="K10" s="35">
        <f>Sheet1!G30/sheet!G27</f>
        <v>6.1368298992061372E-2</v>
      </c>
      <c r="L10" s="35">
        <f>Sheet1!G38</f>
        <v>2.39</v>
      </c>
      <c r="M10" s="29"/>
      <c r="N10" s="35">
        <f>sheet!G40/sheet!G27</f>
        <v>0.61965926322361975</v>
      </c>
      <c r="O10" s="35">
        <f>sheet!G51/sheet!G27</f>
        <v>0.38034073677638036</v>
      </c>
      <c r="P10" s="35">
        <f>sheet!G40/sheet!G51</f>
        <v>1.62922138836773</v>
      </c>
      <c r="Q10" s="34">
        <f>Sheet1!G24/Sheet1!G26</f>
        <v>-6.4228571428571435</v>
      </c>
      <c r="R10" s="34">
        <f>ABS(Sheet2!G20/(Sheet1!G26+Sheet2!G30))</f>
        <v>2.090655509065551</v>
      </c>
      <c r="S10" s="34">
        <f>sheet!G40/Sheet1!G43</f>
        <v>4.4877260981912146</v>
      </c>
      <c r="T10" s="34">
        <f>Sheet2!G20/sheet!G40</f>
        <v>0.21577659421332948</v>
      </c>
      <c r="U10" s="12"/>
      <c r="V10" s="34">
        <f>ABS(Sheet1!G15/sheet!G15)</f>
        <v>8.842136150234742</v>
      </c>
      <c r="W10" s="34">
        <f>Sheet1!G12/sheet!G14</f>
        <v>11.237144585601936</v>
      </c>
      <c r="X10" s="34">
        <f>Sheet1!G12/sheet!G27</f>
        <v>1.6568548746766569</v>
      </c>
      <c r="Y10" s="34">
        <f>Sheet1!G12/(sheet!G18-sheet!G35)</f>
        <v>9.7866174920969442</v>
      </c>
      <c r="Z10" s="12"/>
      <c r="AA10" s="36">
        <f>Sheet1!G43</f>
        <v>154.80000000000001</v>
      </c>
      <c r="AB10" s="36" t="str">
        <f>Sheet3!G17</f>
        <v>16.9x</v>
      </c>
      <c r="AC10" s="36" t="str">
        <f>Sheet3!G18</f>
        <v>22.0x</v>
      </c>
      <c r="AD10" s="36" t="str">
        <f>Sheet3!G20</f>
        <v>42.5x</v>
      </c>
      <c r="AE10" s="36" t="str">
        <f>Sheet3!G21</f>
        <v>3.2x</v>
      </c>
      <c r="AF10" s="36" t="str">
        <f>Sheet3!G22</f>
        <v>1.4x</v>
      </c>
      <c r="AG10" s="36" t="str">
        <f>Sheet3!G24</f>
        <v>32.9x</v>
      </c>
      <c r="AH10" s="36" t="str">
        <f>Sheet3!G25</f>
        <v>5.1x</v>
      </c>
      <c r="AI10" s="36">
        <f>Sheet3!G31</f>
        <v>1.52</v>
      </c>
      <c r="AK10" s="36">
        <f>Sheet3!G29</f>
        <v>6.9</v>
      </c>
      <c r="AL10" s="36">
        <f>Sheet3!G30</f>
        <v>5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1.739505247376312</v>
      </c>
      <c r="C11" s="31">
        <f>(sheet!H18-sheet!H15)/sheet!H35</f>
        <v>0.9220389805097452</v>
      </c>
      <c r="D11" s="31">
        <f>sheet!H12/sheet!H35</f>
        <v>5.6596701649175407E-2</v>
      </c>
      <c r="E11" s="31">
        <f>Sheet2!H20/sheet!H35</f>
        <v>0.32196401799100449</v>
      </c>
      <c r="F11" s="31">
        <f>sheet!H18/sheet!H35</f>
        <v>1.739505247376312</v>
      </c>
      <c r="G11" s="29"/>
      <c r="H11" s="32">
        <f>Sheet1!H33/sheet!H51</f>
        <v>0.16174402250351619</v>
      </c>
      <c r="I11" s="32">
        <f>Sheet1!H33/Sheet1!H12</f>
        <v>3.6619205749897646E-2</v>
      </c>
      <c r="J11" s="32">
        <f>Sheet1!H12/sheet!H27</f>
        <v>1.5062007536827682</v>
      </c>
      <c r="K11" s="32">
        <f>Sheet1!H30/sheet!H27</f>
        <v>5.5155875299760189E-2</v>
      </c>
      <c r="L11" s="32">
        <f>Sheet1!H38</f>
        <v>2.7</v>
      </c>
      <c r="M11" s="29"/>
      <c r="N11" s="32">
        <f>sheet!H40/sheet!H27</f>
        <v>0.65899280575539565</v>
      </c>
      <c r="O11" s="32">
        <f>sheet!H51/sheet!H27</f>
        <v>0.34100719424460429</v>
      </c>
      <c r="P11" s="32">
        <f>sheet!H40/sheet!H51</f>
        <v>1.9324894514767932</v>
      </c>
      <c r="Q11" s="31">
        <f>Sheet1!H24/Sheet1!H26</f>
        <v>-5.6724890829694328</v>
      </c>
      <c r="R11" s="31">
        <f>ABS(Sheet2!H20/(Sheet1!H26+Sheet2!H30))</f>
        <v>1.709452736318408</v>
      </c>
      <c r="S11" s="31">
        <f>sheet!H40/Sheet1!H43</f>
        <v>5.2586112629852373</v>
      </c>
      <c r="T11" s="31">
        <f>Sheet2!H20/sheet!H40</f>
        <v>8.9311707215637359E-2</v>
      </c>
      <c r="V11" s="31">
        <f>ABS(Sheet1!H15/sheet!H15)</f>
        <v>8.1600183402109128</v>
      </c>
      <c r="W11" s="31">
        <f>Sheet1!H12/sheet!H14</f>
        <v>10.754892367906066</v>
      </c>
      <c r="X11" s="31">
        <f>Sheet1!H12/sheet!H27</f>
        <v>1.5062007536827682</v>
      </c>
      <c r="Y11" s="31">
        <f>Sheet1!H12/(sheet!H18-sheet!H35)</f>
        <v>11.141915864166245</v>
      </c>
      <c r="AA11" s="17">
        <f>Sheet1!H43</f>
        <v>182.9</v>
      </c>
      <c r="AB11" s="17" t="str">
        <f>Sheet3!H17</f>
        <v>19.2x</v>
      </c>
      <c r="AC11" s="17" t="str">
        <f>Sheet3!H18</f>
        <v>24.5x</v>
      </c>
      <c r="AD11" s="17" t="str">
        <f>Sheet3!H20</f>
        <v>54.9x</v>
      </c>
      <c r="AE11" s="17" t="str">
        <f>Sheet3!H21</f>
        <v>3.9x</v>
      </c>
      <c r="AF11" s="17" t="str">
        <f>Sheet3!H22</f>
        <v>1.7x</v>
      </c>
      <c r="AG11" s="17" t="str">
        <f>Sheet3!H24</f>
        <v>37.3x</v>
      </c>
      <c r="AH11" s="17" t="str">
        <f>Sheet3!H25</f>
        <v>7.0x</v>
      </c>
      <c r="AI11" s="17">
        <f>Sheet3!H31</f>
        <v>1.68</v>
      </c>
      <c r="AK11" s="17">
        <f>Sheet3!H29</f>
        <v>6.5</v>
      </c>
      <c r="AL11" s="17">
        <f>Sheet3!H30</f>
        <v>4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1.6922702965483716</v>
      </c>
      <c r="C12" s="34">
        <f>(sheet!I18-sheet!I15)/sheet!I35</f>
        <v>0.86631016042780762</v>
      </c>
      <c r="D12" s="34">
        <f>sheet!I12/sheet!I35</f>
        <v>4.7156052503646087E-2</v>
      </c>
      <c r="E12" s="34">
        <f>Sheet2!I20/sheet!I35</f>
        <v>0.33033543996110842</v>
      </c>
      <c r="F12" s="34">
        <f>sheet!I18/sheet!I35</f>
        <v>1.6922702965483716</v>
      </c>
      <c r="G12" s="29"/>
      <c r="H12" s="35">
        <f>Sheet1!I33/sheet!I51</f>
        <v>0.11894647408666101</v>
      </c>
      <c r="I12" s="35">
        <f>Sheet1!I33/Sheet1!I12</f>
        <v>3.2388128759336374E-2</v>
      </c>
      <c r="J12" s="35">
        <f>Sheet1!I12/sheet!I27</f>
        <v>1.2347684146092635</v>
      </c>
      <c r="K12" s="35">
        <f>Sheet1!I30/sheet!I27</f>
        <v>3.9991838400326461E-2</v>
      </c>
      <c r="L12" s="35">
        <f>Sheet1!I38</f>
        <v>3.02</v>
      </c>
      <c r="M12" s="29"/>
      <c r="N12" s="35">
        <f>sheet!I40/sheet!I27</f>
        <v>0.6637829014486839</v>
      </c>
      <c r="O12" s="35">
        <f>sheet!I51/sheet!I27</f>
        <v>0.33621709855131604</v>
      </c>
      <c r="P12" s="35">
        <f>sheet!I40/sheet!I51</f>
        <v>1.9742687219322732</v>
      </c>
      <c r="Q12" s="34">
        <f>Sheet1!I24/Sheet1!I26</f>
        <v>-3.516059957173447</v>
      </c>
      <c r="R12" s="34">
        <f>ABS(Sheet2!I20/(Sheet1!I26+Sheet2!I30))</f>
        <v>2.879237288135593</v>
      </c>
      <c r="S12" s="34">
        <f>sheet!I40/Sheet1!I43</f>
        <v>6.6095083299471753</v>
      </c>
      <c r="T12" s="34">
        <f>Sheet2!I20/sheet!I40</f>
        <v>8.3548506086315019E-2</v>
      </c>
      <c r="U12" s="12"/>
      <c r="V12" s="34">
        <f>ABS(Sheet1!I15/sheet!I15)</f>
        <v>7.1368452030606235</v>
      </c>
      <c r="W12" s="34">
        <f>Sheet1!I12/sheet!I14</f>
        <v>9.9762611275964392</v>
      </c>
      <c r="X12" s="34">
        <f>Sheet1!I12/sheet!I27</f>
        <v>1.2347684146092635</v>
      </c>
      <c r="Y12" s="34">
        <f>Sheet1!I12/(sheet!I18-sheet!I35)</f>
        <v>10.624297752808987</v>
      </c>
      <c r="Z12" s="12"/>
      <c r="AA12" s="36">
        <f>Sheet1!I43</f>
        <v>246.1</v>
      </c>
      <c r="AB12" s="36" t="str">
        <f>Sheet3!I17</f>
        <v>15.5x</v>
      </c>
      <c r="AC12" s="36" t="str">
        <f>Sheet3!I18</f>
        <v>20.4x</v>
      </c>
      <c r="AD12" s="36" t="str">
        <f>Sheet3!I20</f>
        <v>1,470.4x</v>
      </c>
      <c r="AE12" s="36" t="str">
        <f>Sheet3!I21</f>
        <v>1.9x</v>
      </c>
      <c r="AF12" s="36" t="str">
        <f>Sheet3!I22</f>
        <v>1.3x</v>
      </c>
      <c r="AG12" s="36" t="str">
        <f>Sheet3!I24</f>
        <v>25.9x</v>
      </c>
      <c r="AH12" s="36" t="str">
        <f>Sheet3!I25</f>
        <v>3.1x</v>
      </c>
      <c r="AI12" s="36">
        <f>Sheet3!I31</f>
        <v>1.9</v>
      </c>
      <c r="AK12" s="36">
        <f>Sheet3!I29</f>
        <v>6.4</v>
      </c>
      <c r="AL12" s="36">
        <f>Sheet3!I30</f>
        <v>4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1.7248618784530387</v>
      </c>
      <c r="C13" s="31">
        <f>(sheet!J18-sheet!J15)/sheet!J35</f>
        <v>0.84928176795580113</v>
      </c>
      <c r="D13" s="31">
        <f>sheet!J12/sheet!J35</f>
        <v>4.0662983425414363E-2</v>
      </c>
      <c r="E13" s="31">
        <f>Sheet2!J20/sheet!J35</f>
        <v>0.36287292817679556</v>
      </c>
      <c r="F13" s="31">
        <f>sheet!J18/sheet!J35</f>
        <v>1.7248618784530387</v>
      </c>
      <c r="G13" s="29"/>
      <c r="H13" s="32">
        <f>Sheet1!J33/sheet!J51</f>
        <v>7.8603435399551905E-2</v>
      </c>
      <c r="I13" s="32">
        <f>Sheet1!J33/Sheet1!J12</f>
        <v>2.3072285855209075E-2</v>
      </c>
      <c r="J13" s="32">
        <f>Sheet1!J12/sheet!J27</f>
        <v>1.2425181301283579</v>
      </c>
      <c r="K13" s="32">
        <f>Sheet1!J30/sheet!J27</f>
        <v>2.8667733478601343E-2</v>
      </c>
      <c r="L13" s="32">
        <f>Sheet1!J38</f>
        <v>2.35</v>
      </c>
      <c r="M13" s="29"/>
      <c r="N13" s="32">
        <f>sheet!J40/sheet!J27</f>
        <v>0.63528650709883905</v>
      </c>
      <c r="O13" s="32">
        <f>sheet!J51/sheet!J27</f>
        <v>0.36471349290116106</v>
      </c>
      <c r="P13" s="32">
        <f>sheet!J40/sheet!J51</f>
        <v>1.7418782673637043</v>
      </c>
      <c r="Q13" s="31">
        <f>Sheet1!J24/Sheet1!J26</f>
        <v>-2.6631578947368419</v>
      </c>
      <c r="R13" s="31">
        <f>ABS(Sheet2!J20/(Sheet1!J26+Sheet2!J30))</f>
        <v>0.7924710424710425</v>
      </c>
      <c r="S13" s="31">
        <f>sheet!J40/Sheet1!J43</f>
        <v>6.9056254626202822</v>
      </c>
      <c r="T13" s="31">
        <f>Sheet2!J20/sheet!J40</f>
        <v>8.8000428747521287E-2</v>
      </c>
      <c r="V13" s="31">
        <f>ABS(Sheet1!J15/sheet!J15)</f>
        <v>7.3803634528016158</v>
      </c>
      <c r="W13" s="31">
        <f>Sheet1!J12/sheet!J14</f>
        <v>10.84517087667162</v>
      </c>
      <c r="X13" s="31">
        <f>Sheet1!J12/sheet!J27</f>
        <v>1.2425181301283579</v>
      </c>
      <c r="Y13" s="31">
        <f>Sheet1!J12/(sheet!J18-sheet!J35)</f>
        <v>11.126219512195123</v>
      </c>
      <c r="AA13" s="17">
        <f>Sheet1!J43</f>
        <v>270.2</v>
      </c>
      <c r="AB13" s="17" t="str">
        <f>Sheet3!J17</f>
        <v>17.3x</v>
      </c>
      <c r="AC13" s="17" t="str">
        <f>Sheet3!J18</f>
        <v>24.5x</v>
      </c>
      <c r="AD13" s="17" t="str">
        <f>Sheet3!J20</f>
        <v>37.6x</v>
      </c>
      <c r="AE13" s="17" t="str">
        <f>Sheet3!J21</f>
        <v>2.0x</v>
      </c>
      <c r="AF13" s="17" t="str">
        <f>Sheet3!J22</f>
        <v>1.3x</v>
      </c>
      <c r="AG13" s="17" t="str">
        <f>Sheet3!J24</f>
        <v>39.4x</v>
      </c>
      <c r="AH13" s="17" t="str">
        <f>Sheet3!J25</f>
        <v>3.2x</v>
      </c>
      <c r="AI13" s="17">
        <f>Sheet3!J31</f>
        <v>2.1</v>
      </c>
      <c r="AK13" s="17">
        <f>Sheet3!J29</f>
        <v>5.9</v>
      </c>
      <c r="AL13" s="17">
        <f>Sheet3!J30</f>
        <v>7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2.4799513973268525</v>
      </c>
      <c r="C14" s="34">
        <f>(sheet!K18-sheet!K15)/sheet!K35</f>
        <v>1.5710814094775212</v>
      </c>
      <c r="D14" s="34">
        <f>sheet!K12/sheet!K35</f>
        <v>0.73511543134872415</v>
      </c>
      <c r="E14" s="34">
        <f>Sheet2!K20/sheet!K35</f>
        <v>0.46030781692993117</v>
      </c>
      <c r="F14" s="34">
        <f>sheet!K18/sheet!K35</f>
        <v>2.4799513973268525</v>
      </c>
      <c r="G14" s="29"/>
      <c r="H14" s="35">
        <f>Sheet1!K33/sheet!K51</f>
        <v>5.2377972465581978E-2</v>
      </c>
      <c r="I14" s="35">
        <f>Sheet1!K33/Sheet1!K12</f>
        <v>2.0570670205706701E-2</v>
      </c>
      <c r="J14" s="35">
        <f>Sheet1!K12/sheet!K27</f>
        <v>1.1493093805609693</v>
      </c>
      <c r="K14" s="35">
        <f>Sheet1!K30/sheet!K27</f>
        <v>2.3642064231844759E-2</v>
      </c>
      <c r="L14" s="35">
        <f>Sheet1!K38</f>
        <v>2.16</v>
      </c>
      <c r="M14" s="29"/>
      <c r="N14" s="35">
        <f>sheet!K40/sheet!K27</f>
        <v>0.54862582267039517</v>
      </c>
      <c r="O14" s="35">
        <f>sheet!K51/sheet!K27</f>
        <v>0.45137417732960483</v>
      </c>
      <c r="P14" s="35">
        <f>sheet!K40/sheet!K51</f>
        <v>1.2154568210262828</v>
      </c>
      <c r="Q14" s="34">
        <f>Sheet1!K24/Sheet1!K26</f>
        <v>-3.0036231884057973</v>
      </c>
      <c r="R14" s="34">
        <f>ABS(Sheet2!K20/(Sheet1!K26+Sheet2!K30))</f>
        <v>1.3347034644744569</v>
      </c>
      <c r="S14" s="34">
        <f>sheet!K40/Sheet1!K43</f>
        <v>7.1804066543438072</v>
      </c>
      <c r="T14" s="34">
        <f>Sheet2!K20/sheet!K40</f>
        <v>0.11702620604438038</v>
      </c>
      <c r="U14" s="12"/>
      <c r="V14" s="34">
        <f>ABS(Sheet1!K15/sheet!K15)</f>
        <v>7.3277629233511581</v>
      </c>
      <c r="W14" s="34">
        <f>Sheet1!K12/sheet!K14</f>
        <v>10.682331320556578</v>
      </c>
      <c r="X14" s="34">
        <f>Sheet1!K12/sheet!K27</f>
        <v>1.1493093805609693</v>
      </c>
      <c r="Y14" s="34">
        <f>Sheet1!K12/(sheet!K18-sheet!K35)</f>
        <v>5.5677339901477838</v>
      </c>
      <c r="Z14" s="12"/>
      <c r="AA14" s="36">
        <f>Sheet1!K43</f>
        <v>270.5</v>
      </c>
      <c r="AB14" s="36" t="str">
        <f>Sheet3!K17</f>
        <v>21.0x</v>
      </c>
      <c r="AC14" s="36" t="str">
        <f>Sheet3!K18</f>
        <v>32.1x</v>
      </c>
      <c r="AD14" s="36" t="str">
        <f>Sheet3!K20</f>
        <v>54.8x</v>
      </c>
      <c r="AE14" s="36" t="str">
        <f>Sheet3!K21</f>
        <v>2.1x</v>
      </c>
      <c r="AF14" s="36" t="str">
        <f>Sheet3!K22</f>
        <v>1.4x</v>
      </c>
      <c r="AG14" s="36" t="str">
        <f>Sheet3!K24</f>
        <v>57.3x</v>
      </c>
      <c r="AH14" s="36" t="str">
        <f>Sheet3!K25</f>
        <v>3.3x</v>
      </c>
      <c r="AI14" s="36">
        <f>Sheet3!K31</f>
        <v>2.31</v>
      </c>
      <c r="AK14" s="36">
        <f>Sheet3!K29</f>
        <v>6.9</v>
      </c>
      <c r="AL14" s="36">
        <f>Sheet3!K30</f>
        <v>5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2.0853406744666207</v>
      </c>
      <c r="C15" s="31">
        <f>(sheet!L18-sheet!L15)/sheet!L35</f>
        <v>0.97522367515485187</v>
      </c>
      <c r="D15" s="31">
        <f>sheet!L12/sheet!L35</f>
        <v>2.8389538885065381E-2</v>
      </c>
      <c r="E15" s="31">
        <f>Sheet2!L20/sheet!L35</f>
        <v>0.11407432897453543</v>
      </c>
      <c r="F15" s="31">
        <f>sheet!L18/sheet!L35</f>
        <v>2.0853406744666207</v>
      </c>
      <c r="G15" s="29"/>
      <c r="H15" s="32">
        <f>Sheet1!L33/sheet!L51</f>
        <v>7.4806922599921069E-2</v>
      </c>
      <c r="I15" s="32">
        <f>Sheet1!L33/Sheet1!L12</f>
        <v>2.6907557231786196E-2</v>
      </c>
      <c r="J15" s="32">
        <f>Sheet1!L12/sheet!L27</f>
        <v>1.1185783301957404</v>
      </c>
      <c r="K15" s="32">
        <f>Sheet1!L30/sheet!L27</f>
        <v>3.0098210437977727E-2</v>
      </c>
      <c r="L15" s="32">
        <f>Sheet1!L38</f>
        <v>3.05</v>
      </c>
      <c r="M15" s="29"/>
      <c r="N15" s="32">
        <f>sheet!L40/sheet!L27</f>
        <v>0.59765474381364969</v>
      </c>
      <c r="O15" s="32">
        <f>sheet!L51/sheet!L27</f>
        <v>0.40234525618635036</v>
      </c>
      <c r="P15" s="32">
        <f>sheet!L40/sheet!L51</f>
        <v>1.4854275889283499</v>
      </c>
      <c r="Q15" s="31">
        <f>Sheet1!L24/Sheet1!L26</f>
        <v>-29.781249999999996</v>
      </c>
      <c r="R15" s="31">
        <f>ABS(Sheet2!L20/(Sheet1!L26+Sheet2!L30))</f>
        <v>1.0231481481481481</v>
      </c>
      <c r="S15" s="31">
        <f>sheet!L40/Sheet1!L43</f>
        <v>7.8097213989330179</v>
      </c>
      <c r="T15" s="31">
        <f>Sheet2!L20/sheet!L40</f>
        <v>2.5161290322580646E-2</v>
      </c>
      <c r="V15" s="31">
        <f>ABS(Sheet1!L15/sheet!L15)</f>
        <v>6.2458152510849345</v>
      </c>
      <c r="W15" s="31">
        <f>Sheet1!L12/sheet!L14</f>
        <v>9.6435275713727027</v>
      </c>
      <c r="X15" s="31">
        <f>Sheet1!L12/sheet!L27</f>
        <v>1.1185783301957404</v>
      </c>
      <c r="Y15" s="31">
        <f>Sheet1!L12/(sheet!L18-sheet!L35)</f>
        <v>7.8181674064679774</v>
      </c>
      <c r="AA15" s="17">
        <f>Sheet1!L43</f>
        <v>337.4</v>
      </c>
      <c r="AB15" s="17" t="str">
        <f>Sheet3!L17</f>
        <v>20.6x</v>
      </c>
      <c r="AC15" s="17" t="str">
        <f>Sheet3!L18</f>
        <v>29.5x</v>
      </c>
      <c r="AD15" s="17" t="str">
        <f>Sheet3!L20</f>
        <v>-1,062.1x</v>
      </c>
      <c r="AE15" s="17" t="str">
        <f>Sheet3!L21</f>
        <v>2.2x</v>
      </c>
      <c r="AF15" s="17" t="str">
        <f>Sheet3!L22</f>
        <v>1.4x</v>
      </c>
      <c r="AG15" s="17" t="str">
        <f>Sheet3!L24</f>
        <v>47.0x</v>
      </c>
      <c r="AH15" s="17" t="str">
        <f>Sheet3!L25</f>
        <v>3.5x</v>
      </c>
      <c r="AI15" s="17">
        <f>Sheet3!L31</f>
        <v>2.54</v>
      </c>
      <c r="AK15" s="17">
        <f>Sheet3!L29</f>
        <v>6</v>
      </c>
      <c r="AL15" s="17">
        <f>Sheet3!L30</f>
        <v>3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2.5253186968838528</v>
      </c>
      <c r="C16" s="34">
        <f>(sheet!M18-sheet!M15)/sheet!M35</f>
        <v>1.1334985835694051</v>
      </c>
      <c r="D16" s="34">
        <f>sheet!M12/sheet!M35</f>
        <v>2.0184135977337113E-2</v>
      </c>
      <c r="E16" s="34">
        <f>Sheet2!M20/sheet!M35</f>
        <v>0.17085694050991504</v>
      </c>
      <c r="F16" s="34">
        <f>sheet!M18/sheet!M35</f>
        <v>2.5253186968838528</v>
      </c>
      <c r="G16" s="29"/>
      <c r="H16" s="35">
        <f>Sheet1!M33/sheet!M51</f>
        <v>8.8306674020959736E-2</v>
      </c>
      <c r="I16" s="35">
        <f>Sheet1!M33/Sheet1!M12</f>
        <v>2.6551461076652624E-2</v>
      </c>
      <c r="J16" s="35">
        <f>Sheet1!M12/sheet!M27</f>
        <v>1.1872957114165321</v>
      </c>
      <c r="K16" s="35">
        <f>Sheet1!M30/sheet!M27</f>
        <v>3.1524435868152637E-2</v>
      </c>
      <c r="L16" s="35">
        <f>Sheet1!M38</f>
        <v>3.59</v>
      </c>
      <c r="M16" s="29"/>
      <c r="N16" s="35">
        <f>sheet!M40/sheet!M27</f>
        <v>0.64301185366045754</v>
      </c>
      <c r="O16" s="35">
        <f>sheet!M51/sheet!M27</f>
        <v>0.35698814633954234</v>
      </c>
      <c r="P16" s="35">
        <f>sheet!M40/sheet!M51</f>
        <v>1.8012134583563155</v>
      </c>
      <c r="Q16" s="34">
        <f>Sheet1!M24/Sheet1!M26</f>
        <v>-5.6321839080459766</v>
      </c>
      <c r="R16" s="34">
        <f>ABS(Sheet2!M20/(Sheet1!M26+Sheet2!M30))</f>
        <v>0.8960074280408542</v>
      </c>
      <c r="S16" s="34">
        <f>sheet!M40/Sheet1!M43</f>
        <v>8.9911894273127757</v>
      </c>
      <c r="T16" s="34">
        <f>Sheet2!M20/sheet!M40</f>
        <v>2.9550465458108771E-2</v>
      </c>
      <c r="U16" s="12"/>
      <c r="V16" s="34">
        <f>ABS(Sheet1!M15/sheet!M15)</f>
        <v>6.2665055336471189</v>
      </c>
      <c r="W16" s="34">
        <f>Sheet1!M12/sheet!M14</f>
        <v>11.005292936667276</v>
      </c>
      <c r="X16" s="34">
        <f>Sheet1!M12/sheet!M27</f>
        <v>1.1872957114165321</v>
      </c>
      <c r="Y16" s="34">
        <f>Sheet1!M12/(sheet!M18-sheet!M35)</f>
        <v>6.9991874637260594</v>
      </c>
      <c r="Z16" s="12"/>
      <c r="AA16" s="36">
        <f>Sheet1!M43</f>
        <v>363.2</v>
      </c>
      <c r="AB16" s="36" t="str">
        <f>Sheet3!M17</f>
        <v>18.0x</v>
      </c>
      <c r="AC16" s="36" t="str">
        <f>Sheet3!M18</f>
        <v>25.6x</v>
      </c>
      <c r="AD16" s="36" t="str">
        <f>Sheet3!M20</f>
        <v>-40.2x</v>
      </c>
      <c r="AE16" s="36" t="str">
        <f>Sheet3!M21</f>
        <v>1.6x</v>
      </c>
      <c r="AF16" s="36" t="str">
        <f>Sheet3!M22</f>
        <v>1.1x</v>
      </c>
      <c r="AG16" s="36" t="str">
        <f>Sheet3!M24</f>
        <v>28.2x</v>
      </c>
      <c r="AH16" s="36" t="str">
        <f>Sheet3!M25</f>
        <v>2.5x</v>
      </c>
      <c r="AI16" s="36">
        <f>Sheet3!M31</f>
        <v>2.8</v>
      </c>
      <c r="AK16" s="36">
        <f>Sheet3!M29</f>
        <v>6</v>
      </c>
      <c r="AL16" s="36">
        <f>Sheet3!M30</f>
        <v>6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2023-04-25T19:40:45Z</dcterms:created>
  <dcterms:modified xsi:type="dcterms:W3CDTF">2023-05-06T21:33:38Z</dcterms:modified>
  <cp:category/>
  <dc:identifier/>
  <cp:version/>
</cp:coreProperties>
</file>