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Energy/"/>
    </mc:Choice>
  </mc:AlternateContent>
  <xr:revisionPtr revIDLastSave="7" documentId="8_{5A34120C-BBC6-4A38-9F2D-3CF915DD0FD8}" xr6:coauthVersionLast="47" xr6:coauthVersionMax="47" xr10:uidLastSave="{8096EF5F-4E7C-4B04-A78C-269E48479D54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<sst xmlns="http://schemas.openxmlformats.org/spreadsheetml/2006/main" count="1287" uniqueCount="840">
  <si>
    <t>Canadian Natural Resources Ltd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</si>
  <si>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</si>
  <si>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</si>
  <si>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</si>
  <si>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</si>
  <si>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</si>
  <si>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</si>
  <si>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</si>
  <si>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</si>
  <si>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</si>
  <si>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</si>
  <si>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</si>
  <si>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</si>
  <si>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</si>
  <si>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</si>
  <si>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</si>
  <si>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</si>
  <si>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</si>
  <si>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</si>
  <si>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</si>
  <si>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</si>
  <si>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</si>
  <si>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</si>
  <si>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</si>
  <si>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</si>
  <si>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</si>
  <si>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16,000</t>
  </si>
  <si>
    <t>25,000</t>
  </si>
  <si>
    <t>69,000</t>
  </si>
  <si>
    <t>17,000</t>
  </si>
  <si>
    <t>137,000</t>
  </si>
  <si>
    <t>101,000</t>
  </si>
  <si>
    <t>139,000</t>
  </si>
  <si>
    <t>184,000</t>
  </si>
  <si>
    <t>744,000</t>
  </si>
  <si>
    <t>920,000</t>
  </si>
  <si>
    <t>Short Term Investments</t>
  </si>
  <si>
    <t/>
  </si>
  <si>
    <t>Accounts Receivable, Net</t>
  </si>
  <si>
    <t>1,427,000</t>
  </si>
  <si>
    <t>1,889,000</t>
  </si>
  <si>
    <t>1,277,000</t>
  </si>
  <si>
    <t>1,434,000</t>
  </si>
  <si>
    <t>2,397,000</t>
  </si>
  <si>
    <t>1,148,000</t>
  </si>
  <si>
    <t>2,465,000</t>
  </si>
  <si>
    <t>2,190,000</t>
  </si>
  <si>
    <t>3,111,000</t>
  </si>
  <si>
    <t>3,555,000</t>
  </si>
  <si>
    <t>Inventory</t>
  </si>
  <si>
    <t>632,000</t>
  </si>
  <si>
    <t>665,000</t>
  </si>
  <si>
    <t>525,000</t>
  </si>
  <si>
    <t>689,000</t>
  </si>
  <si>
    <t>894,000</t>
  </si>
  <si>
    <t>955,000</t>
  </si>
  <si>
    <t>1,152,000</t>
  </si>
  <si>
    <t>1,060,000</t>
  </si>
  <si>
    <t>1,548,000</t>
  </si>
  <si>
    <t>1,815,000</t>
  </si>
  <si>
    <t>Prepaid Expenses</t>
  </si>
  <si>
    <t>141,000</t>
  </si>
  <si>
    <t>172,000</t>
  </si>
  <si>
    <t>162,000</t>
  </si>
  <si>
    <t>149,000</t>
  </si>
  <si>
    <t>175,000</t>
  </si>
  <si>
    <t>176,000</t>
  </si>
  <si>
    <t>174,000</t>
  </si>
  <si>
    <t>231,000</t>
  </si>
  <si>
    <t>195,000</t>
  </si>
  <si>
    <t>215,000</t>
  </si>
  <si>
    <t>Other Current Assets</t>
  </si>
  <si>
    <t>738,000</t>
  </si>
  <si>
    <t>2,026,000</t>
  </si>
  <si>
    <t>2,047,000</t>
  </si>
  <si>
    <t>1,294,000</t>
  </si>
  <si>
    <t>640,000</t>
  </si>
  <si>
    <t>557,000</t>
  </si>
  <si>
    <t>696,000</t>
  </si>
  <si>
    <t>344,000</t>
  </si>
  <si>
    <t>552,000</t>
  </si>
  <si>
    <t>Total Current Assets</t>
  </si>
  <si>
    <t>2,216,000</t>
  </si>
  <si>
    <t>3,489,000</t>
  </si>
  <si>
    <t>4,059,000</t>
  </si>
  <si>
    <t>4,336,000</t>
  </si>
  <si>
    <t>4,897,000</t>
  </si>
  <si>
    <t>3,020,000</t>
  </si>
  <si>
    <t>4,487,000</t>
  </si>
  <si>
    <t>4,361,000</t>
  </si>
  <si>
    <t>5,942,000</t>
  </si>
  <si>
    <t>7,057,000</t>
  </si>
  <si>
    <t>Property Plant And Equipment, Net</t>
  </si>
  <si>
    <t>49,096,000</t>
  </si>
  <si>
    <t>56,037,000</t>
  </si>
  <si>
    <t>54,061,000</t>
  </si>
  <si>
    <t>53,292,000</t>
  </si>
  <si>
    <t>67,802,000</t>
  </si>
  <si>
    <t>67,196,000</t>
  </si>
  <si>
    <t>72,411,000</t>
  </si>
  <si>
    <t>69,833,000</t>
  </si>
  <si>
    <t>70,158,000</t>
  </si>
  <si>
    <t>68,532,000</t>
  </si>
  <si>
    <t>Real Estate Owned</t>
  </si>
  <si>
    <t>Capitalized / Purchased Software</t>
  </si>
  <si>
    <t>Long-term Investments</t>
  </si>
  <si>
    <t>306,000</t>
  </si>
  <si>
    <t>Goodwill</t>
  </si>
  <si>
    <t>Other Intangibles</t>
  </si>
  <si>
    <t>Other Long-term Assets</t>
  </si>
  <si>
    <t>136,000</t>
  </si>
  <si>
    <t>674,000</t>
  </si>
  <si>
    <t>1,155,000</t>
  </si>
  <si>
    <t>1,020,000</t>
  </si>
  <si>
    <t>1,168,000</t>
  </si>
  <si>
    <t>1,343,000</t>
  </si>
  <si>
    <t>1,223,000</t>
  </si>
  <si>
    <t>1,082,000</t>
  </si>
  <si>
    <t>565,000</t>
  </si>
  <si>
    <t>553,000</t>
  </si>
  <si>
    <t>Total Assets</t>
  </si>
  <si>
    <t>51,754,000</t>
  </si>
  <si>
    <t>60,200,000</t>
  </si>
  <si>
    <t>59,275,000</t>
  </si>
  <si>
    <t>58,648,000</t>
  </si>
  <si>
    <t>73,867,000</t>
  </si>
  <si>
    <t>71,559,000</t>
  </si>
  <si>
    <t>78,121,000</t>
  </si>
  <si>
    <t>75,276,000</t>
  </si>
  <si>
    <t>76,665,000</t>
  </si>
  <si>
    <t>76,142,000</t>
  </si>
  <si>
    <t>Accounts Payable</t>
  </si>
  <si>
    <t>637,000</t>
  </si>
  <si>
    <t>564,000</t>
  </si>
  <si>
    <t>571,000</t>
  </si>
  <si>
    <t>595,000</t>
  </si>
  <si>
    <t>775,000</t>
  </si>
  <si>
    <t>779,000</t>
  </si>
  <si>
    <t>816,000</t>
  </si>
  <si>
    <t>667,000</t>
  </si>
  <si>
    <t>803,000</t>
  </si>
  <si>
    <t>1,341,000</t>
  </si>
  <si>
    <t>Accrued Expenses</t>
  </si>
  <si>
    <t>2,735,000</t>
  </si>
  <si>
    <t>3,437,000</t>
  </si>
  <si>
    <t>2,194,000</t>
  </si>
  <si>
    <t>2,590,000</t>
  </si>
  <si>
    <t>2,945,000</t>
  </si>
  <si>
    <t>2,448,000</t>
  </si>
  <si>
    <t>2,838,000</t>
  </si>
  <si>
    <t>3,393,000</t>
  </si>
  <si>
    <t>4,768,000</t>
  </si>
  <si>
    <t>Short-term Borrowings</t>
  </si>
  <si>
    <t>Current Portion of LT Debt</t>
  </si>
  <si>
    <t>1,444,000</t>
  </si>
  <si>
    <t>980,000</t>
  </si>
  <si>
    <t>1,729,000</t>
  </si>
  <si>
    <t>1,812,000</t>
  </si>
  <si>
    <t>1,877,000</t>
  </si>
  <si>
    <t>1,141,000</t>
  </si>
  <si>
    <t>2,391,000</t>
  </si>
  <si>
    <t>1,000,000</t>
  </si>
  <si>
    <t>404,000</t>
  </si>
  <si>
    <t>Current Portion of Capital Lease Obligations</t>
  </si>
  <si>
    <t>233,000</t>
  </si>
  <si>
    <t>189,000</t>
  </si>
  <si>
    <t>185,000</t>
  </si>
  <si>
    <t>244,000</t>
  </si>
  <si>
    <t>Other Current Liabilities</t>
  </si>
  <si>
    <t>418,000</t>
  </si>
  <si>
    <t>161,000</t>
  </si>
  <si>
    <t>95,000</t>
  </si>
  <si>
    <t>664,000</t>
  </si>
  <si>
    <t>394,000</t>
  </si>
  <si>
    <t>359,000</t>
  </si>
  <si>
    <t>414,000</t>
  </si>
  <si>
    <t>2,041,000</t>
  </si>
  <si>
    <t>1,894,000</t>
  </si>
  <si>
    <t>Total Current Liabilities</t>
  </si>
  <si>
    <t>5,234,000</t>
  </si>
  <si>
    <t>5,142,000</t>
  </si>
  <si>
    <t>4,595,000</t>
  </si>
  <si>
    <t>5,092,000</t>
  </si>
  <si>
    <t>6,261,000</t>
  </si>
  <si>
    <t>4,762,000</t>
  </si>
  <si>
    <t>6,637,000</t>
  </si>
  <si>
    <t>5,078,000</t>
  </si>
  <si>
    <t>7,422,000</t>
  </si>
  <si>
    <t>8,651,000</t>
  </si>
  <si>
    <t>Long-term Debt</t>
  </si>
  <si>
    <t>8,217,000</t>
  </si>
  <si>
    <t>13,022,000</t>
  </si>
  <si>
    <t>15,065,000</t>
  </si>
  <si>
    <t>14,993,000</t>
  </si>
  <si>
    <t>20,581,000</t>
  </si>
  <si>
    <t>19,482,000</t>
  </si>
  <si>
    <t>18,591,000</t>
  </si>
  <si>
    <t>20,110,000</t>
  </si>
  <si>
    <t>13,694,000</t>
  </si>
  <si>
    <t>11,041,000</t>
  </si>
  <si>
    <t>Capital Leases</t>
  </si>
  <si>
    <t>1,576,000</t>
  </si>
  <si>
    <t>1,501,000</t>
  </si>
  <si>
    <t>1,399,000</t>
  </si>
  <si>
    <t>1,296,000</t>
  </si>
  <si>
    <t>Other Non-current Liabilities</t>
  </si>
  <si>
    <t>12,531,000</t>
  </si>
  <si>
    <t>13,145,000</t>
  </si>
  <si>
    <t>12,234,000</t>
  </si>
  <si>
    <t>12,296,000</t>
  </si>
  <si>
    <t>15,372,000</t>
  </si>
  <si>
    <t>15,341,000</t>
  </si>
  <si>
    <t>16,326,000</t>
  </si>
  <si>
    <t>16,207,000</t>
  </si>
  <si>
    <t>17,205,000</t>
  </si>
  <si>
    <t>16,979,000</t>
  </si>
  <si>
    <t>Total Liabilities</t>
  </si>
  <si>
    <t>25,982,000</t>
  </si>
  <si>
    <t>31,309,000</t>
  </si>
  <si>
    <t>31,894,000</t>
  </si>
  <si>
    <t>32,381,000</t>
  </si>
  <si>
    <t>42,214,000</t>
  </si>
  <si>
    <t>39,585,000</t>
  </si>
  <si>
    <t>43,130,000</t>
  </si>
  <si>
    <t>42,896,000</t>
  </si>
  <si>
    <t>39,720,000</t>
  </si>
  <si>
    <t>37,967,000</t>
  </si>
  <si>
    <t>Common Stock</t>
  </si>
  <si>
    <t>3,854,000</t>
  </si>
  <si>
    <t>4,432,000</t>
  </si>
  <si>
    <t>4,541,000</t>
  </si>
  <si>
    <t>4,671,000</t>
  </si>
  <si>
    <t>9,109,000</t>
  </si>
  <si>
    <t>9,323,000</t>
  </si>
  <si>
    <t>9,533,000</t>
  </si>
  <si>
    <t>9,606,000</t>
  </si>
  <si>
    <t>10,168,000</t>
  </si>
  <si>
    <t>10,294,000</t>
  </si>
  <si>
    <t>Additional Paid In Capital</t>
  </si>
  <si>
    <t>Retained Earnings</t>
  </si>
  <si>
    <t>21,876,000</t>
  </si>
  <si>
    <t>24,408,000</t>
  </si>
  <si>
    <t>22,765,000</t>
  </si>
  <si>
    <t>21,526,000</t>
  </si>
  <si>
    <t>22,612,000</t>
  </si>
  <si>
    <t>22,529,000</t>
  </si>
  <si>
    <t>25,424,000</t>
  </si>
  <si>
    <t>22,766,000</t>
  </si>
  <si>
    <t>26,778,000</t>
  </si>
  <si>
    <t>27,672,000</t>
  </si>
  <si>
    <t>Treasury Stock</t>
  </si>
  <si>
    <t>Other Common Equity Adj</t>
  </si>
  <si>
    <t>42,000</t>
  </si>
  <si>
    <t>51,000</t>
  </si>
  <si>
    <t>75,000</t>
  </si>
  <si>
    <t>70,000</t>
  </si>
  <si>
    <t>-68,000</t>
  </si>
  <si>
    <t>122,000</t>
  </si>
  <si>
    <t>34,000</t>
  </si>
  <si>
    <t>8,000</t>
  </si>
  <si>
    <t>-1,000</t>
  </si>
  <si>
    <t>209,000</t>
  </si>
  <si>
    <t>Common Equity</t>
  </si>
  <si>
    <t>25,772,000</t>
  </si>
  <si>
    <t>28,891,000</t>
  </si>
  <si>
    <t>27,381,000</t>
  </si>
  <si>
    <t>26,267,000</t>
  </si>
  <si>
    <t>31,653,000</t>
  </si>
  <si>
    <t>31,974,000</t>
  </si>
  <si>
    <t>34,991,000</t>
  </si>
  <si>
    <t>32,380,000</t>
  </si>
  <si>
    <t>36,945,000</t>
  </si>
  <si>
    <t>38,175,000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</si>
  <si>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</si>
  <si>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</si>
  <si>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</si>
  <si>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</si>
  <si>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</si>
  <si>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</si>
  <si>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1,043,000</t>
  </si>
  <si>
    <t>930,000</t>
  </si>
  <si>
    <t>1,030,000</t>
  </si>
  <si>
    <t>625,000</t>
  </si>
  <si>
    <t>629,000</t>
  </si>
  <si>
    <t>489,000</t>
  </si>
  <si>
    <t>1,053,000</t>
  </si>
  <si>
    <t>1,411,000</t>
  </si>
  <si>
    <t>Total Debt</t>
  </si>
  <si>
    <t>9,661,000</t>
  </si>
  <si>
    <t>14,002,000</t>
  </si>
  <si>
    <t>16,794,000</t>
  </si>
  <si>
    <t>16,805,000</t>
  </si>
  <si>
    <t>22,458,000</t>
  </si>
  <si>
    <t>20,623,000</t>
  </si>
  <si>
    <t>22,791,000</t>
  </si>
  <si>
    <t>23,143,000</t>
  </si>
  <si>
    <t>16,278,000</t>
  </si>
  <si>
    <t>12,985,000</t>
  </si>
  <si>
    <t>Income Statement</t>
  </si>
  <si>
    <t>Revenue</t>
  </si>
  <si>
    <t>16,145,000</t>
  </si>
  <si>
    <t>18,863,000</t>
  </si>
  <si>
    <t>12,363,000</t>
  </si>
  <si>
    <t>11,427,000</t>
  </si>
  <si>
    <t>17,342,000</t>
  </si>
  <si>
    <t>21,027,000</t>
  </si>
  <si>
    <t>22,871,000</t>
  </si>
  <si>
    <t>16,893,000</t>
  </si>
  <si>
    <t>30,057,000</t>
  </si>
  <si>
    <t>42,298,000</t>
  </si>
  <si>
    <t>Revenue Growth (YoY)</t>
  </si>
  <si>
    <t>10.7%</t>
  </si>
  <si>
    <t>16.8%</t>
  </si>
  <si>
    <t>-34.5%</t>
  </si>
  <si>
    <t>-7.6%</t>
  </si>
  <si>
    <t>51.8%</t>
  </si>
  <si>
    <t>21.2%</t>
  </si>
  <si>
    <t>8.8%</t>
  </si>
  <si>
    <t>-26.1%</t>
  </si>
  <si>
    <t>77.9%</t>
  </si>
  <si>
    <t>40.7%</t>
  </si>
  <si>
    <t>Cost of Revenues</t>
  </si>
  <si>
    <t>-7,497,000</t>
  </si>
  <si>
    <t>-8,497,000</t>
  </si>
  <si>
    <t>-7,105,000</t>
  </si>
  <si>
    <t>-7,006,000</t>
  </si>
  <si>
    <t>-9,204,000</t>
  </si>
  <si>
    <t>-10,653,000</t>
  </si>
  <si>
    <t>-10,976,000</t>
  </si>
  <si>
    <t>-10,778,000</t>
  </si>
  <si>
    <t>-13,756,000</t>
  </si>
  <si>
    <t>-18,685,000</t>
  </si>
  <si>
    <t>Gross Profit</t>
  </si>
  <si>
    <t>8,648,000</t>
  </si>
  <si>
    <t>10,366,000</t>
  </si>
  <si>
    <t>5,258,000</t>
  </si>
  <si>
    <t>4,421,000</t>
  </si>
  <si>
    <t>8,138,000</t>
  </si>
  <si>
    <t>10,374,000</t>
  </si>
  <si>
    <t>11,895,000</t>
  </si>
  <si>
    <t>6,115,000</t>
  </si>
  <si>
    <t>16,301,000</t>
  </si>
  <si>
    <t>23,613,000</t>
  </si>
  <si>
    <t>Gross Profit Margin</t>
  </si>
  <si>
    <t>53.6%</t>
  </si>
  <si>
    <t>55.0%</t>
  </si>
  <si>
    <t>42.5%</t>
  </si>
  <si>
    <t>38.7%</t>
  </si>
  <si>
    <t>46.9%</t>
  </si>
  <si>
    <t>49.3%</t>
  </si>
  <si>
    <t>52.0%</t>
  </si>
  <si>
    <t>36.2%</t>
  </si>
  <si>
    <t>54.2%</t>
  </si>
  <si>
    <t>55.8%</t>
  </si>
  <si>
    <t>R&amp;D Expenses</t>
  </si>
  <si>
    <t>Selling and Marketing Expense</t>
  </si>
  <si>
    <t>General &amp; Admin Expenses</t>
  </si>
  <si>
    <t>-335,000</t>
  </si>
  <si>
    <t>-367,000</t>
  </si>
  <si>
    <t>-390,000</t>
  </si>
  <si>
    <t>-345,000</t>
  </si>
  <si>
    <t>-319,000</t>
  </si>
  <si>
    <t>-325,000</t>
  </si>
  <si>
    <t>-344,000</t>
  </si>
  <si>
    <t>-391,000</t>
  </si>
  <si>
    <t>-366,000</t>
  </si>
  <si>
    <t>-415,000</t>
  </si>
  <si>
    <t>Other Inc / (Exp)</t>
  </si>
  <si>
    <t>-4,998,000</t>
  </si>
  <si>
    <t>-4,513,000</t>
  </si>
  <si>
    <t>-5,213,000</t>
  </si>
  <si>
    <t>-4,756,000</t>
  </si>
  <si>
    <t>-4,315,000</t>
  </si>
  <si>
    <t>-5,788,000</t>
  </si>
  <si>
    <t>-5,759,000</t>
  </si>
  <si>
    <t>-5,841,000</t>
  </si>
  <si>
    <t>-5,313,000</t>
  </si>
  <si>
    <t>-8,945,000</t>
  </si>
  <si>
    <t>Operating Expenses</t>
  </si>
  <si>
    <t>-5,333,000</t>
  </si>
  <si>
    <t>-4,880,000</t>
  </si>
  <si>
    <t>-5,603,000</t>
  </si>
  <si>
    <t>-5,101,000</t>
  </si>
  <si>
    <t>-4,634,000</t>
  </si>
  <si>
    <t>-6,113,000</t>
  </si>
  <si>
    <t>-6,103,000</t>
  </si>
  <si>
    <t>-6,232,000</t>
  </si>
  <si>
    <t>-5,679,000</t>
  </si>
  <si>
    <t>-9,360,000</t>
  </si>
  <si>
    <t>Operating Income</t>
  </si>
  <si>
    <t>3,315,000</t>
  </si>
  <si>
    <t>5,486,000</t>
  </si>
  <si>
    <t>-680,000</t>
  </si>
  <si>
    <t>3,504,000</t>
  </si>
  <si>
    <t>4,261,000</t>
  </si>
  <si>
    <t>5,792,000</t>
  </si>
  <si>
    <t>-117,000</t>
  </si>
  <si>
    <t>10,622,000</t>
  </si>
  <si>
    <t>14,253,000</t>
  </si>
  <si>
    <t>Net Interest Expenses</t>
  </si>
  <si>
    <t>-279,000</t>
  </si>
  <si>
    <t>-323,000</t>
  </si>
  <si>
    <t>-322,000</t>
  </si>
  <si>
    <t>-383,000</t>
  </si>
  <si>
    <t>-631,000</t>
  </si>
  <si>
    <t>-739,000</t>
  </si>
  <si>
    <t>-836,000</t>
  </si>
  <si>
    <t>-756,000</t>
  </si>
  <si>
    <t>-711,000</t>
  </si>
  <si>
    <t>-549,000</t>
  </si>
  <si>
    <t>EBT, Incl. Unusual Items</t>
  </si>
  <si>
    <t>3,036,000</t>
  </si>
  <si>
    <t>5,163,000</t>
  </si>
  <si>
    <t>-667,000</t>
  </si>
  <si>
    <t>-1,063,000</t>
  </si>
  <si>
    <t>2,873,000</t>
  </si>
  <si>
    <t>3,522,000</t>
  </si>
  <si>
    <t>4,956,000</t>
  </si>
  <si>
    <t>-873,000</t>
  </si>
  <si>
    <t>9,911,000</t>
  </si>
  <si>
    <t>13,704,000</t>
  </si>
  <si>
    <t>Earnings of Discontinued Ops.</t>
  </si>
  <si>
    <t>Income Tax Expense</t>
  </si>
  <si>
    <t>-766,000</t>
  </si>
  <si>
    <t>-1,234,000</t>
  </si>
  <si>
    <t>30,000</t>
  </si>
  <si>
    <t>859,000</t>
  </si>
  <si>
    <t>-476,000</t>
  </si>
  <si>
    <t>-931,000</t>
  </si>
  <si>
    <t>460,000</t>
  </si>
  <si>
    <t>438,000</t>
  </si>
  <si>
    <t>-2,247,000</t>
  </si>
  <si>
    <t>-2,767,000</t>
  </si>
  <si>
    <t>Net Income to Company</t>
  </si>
  <si>
    <t>2,270,000</t>
  </si>
  <si>
    <t>3,929,000</t>
  </si>
  <si>
    <t>-637,000</t>
  </si>
  <si>
    <t>-204,000</t>
  </si>
  <si>
    <t>2,591,000</t>
  </si>
  <si>
    <t>5,416,000</t>
  </si>
  <si>
    <t>-435,000</t>
  </si>
  <si>
    <t>7,664,000</t>
  </si>
  <si>
    <t>10,937,000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</si>
  <si>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</si>
  <si>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</si>
  <si>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</si>
  <si>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</si>
  <si>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</si>
  <si>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</si>
  <si>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</si>
  <si>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1,088,682</t>
  </si>
  <si>
    <t>1,091,754</t>
  </si>
  <si>
    <t>1,093,862</t>
  </si>
  <si>
    <t>1,100,471</t>
  </si>
  <si>
    <t>1,175,094</t>
  </si>
  <si>
    <t>1,218,798</t>
  </si>
  <si>
    <t>1,190,977</t>
  </si>
  <si>
    <t>1,181,768</t>
  </si>
  <si>
    <t>1,181,250</t>
  </si>
  <si>
    <t>1,134,960</t>
  </si>
  <si>
    <t>Weighted Average Diluted Shares Out.</t>
  </si>
  <si>
    <t>1,090,541</t>
  </si>
  <si>
    <t>1,096,822</t>
  </si>
  <si>
    <t>1,182,823</t>
  </si>
  <si>
    <t>1,223,758</t>
  </si>
  <si>
    <t>1,193,106</t>
  </si>
  <si>
    <t>1,186,557</t>
  </si>
  <si>
    <t>1,149,182</t>
  </si>
  <si>
    <t>EBITDA</t>
  </si>
  <si>
    <t>8,114,000</t>
  </si>
  <si>
    <t>10,613,000</t>
  </si>
  <si>
    <t>5,119,000</t>
  </si>
  <si>
    <t>3,715,000</t>
  </si>
  <si>
    <t>7,730,000</t>
  </si>
  <si>
    <t>10,205,000</t>
  </si>
  <si>
    <t>11,279,000</t>
  </si>
  <si>
    <t>5,813,000</t>
  </si>
  <si>
    <t>15,392,000</t>
  </si>
  <si>
    <t>22,376,000</t>
  </si>
  <si>
    <t>EBIT</t>
  </si>
  <si>
    <t>3,099,000</t>
  </si>
  <si>
    <t>5,540,000</t>
  </si>
  <si>
    <t>-537,000</t>
  </si>
  <si>
    <t>-1,285,000</t>
  </si>
  <si>
    <t>2,380,000</t>
  </si>
  <si>
    <t>4,858,000</t>
  </si>
  <si>
    <t>5,543,000</t>
  </si>
  <si>
    <t>-438,000</t>
  </si>
  <si>
    <t>9,483,000</t>
  </si>
  <si>
    <t>14,742,000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</si>
  <si>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</si>
  <si>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</si>
  <si>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</si>
  <si>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</si>
  <si>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</si>
  <si>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5,015,000</t>
  </si>
  <si>
    <t>5,073,000</t>
  </si>
  <si>
    <t>5,656,000</t>
  </si>
  <si>
    <t>5,000,000</t>
  </si>
  <si>
    <t>5,350,000</t>
  </si>
  <si>
    <t>5,347,000</t>
  </si>
  <si>
    <t>5,736,000</t>
  </si>
  <si>
    <t>6,251,000</t>
  </si>
  <si>
    <t>5,909,000</t>
  </si>
  <si>
    <t>7,634,000</t>
  </si>
  <si>
    <t>Amortization of Deferred Charges (CF)</t>
  </si>
  <si>
    <t>Stock-Based Comp</t>
  </si>
  <si>
    <t>135,000</t>
  </si>
  <si>
    <t>66,000</t>
  </si>
  <si>
    <t>-46,000</t>
  </si>
  <si>
    <t>355,000</t>
  </si>
  <si>
    <t>134,000</t>
  </si>
  <si>
    <t>-146,000</t>
  </si>
  <si>
    <t>223,000</t>
  </si>
  <si>
    <t>-82,000</t>
  </si>
  <si>
    <t>514,000</t>
  </si>
  <si>
    <t>804,000</t>
  </si>
  <si>
    <t>Change In Accounts Receivable</t>
  </si>
  <si>
    <t>Change In Inventories</t>
  </si>
  <si>
    <t>Change in Other Net Operating Assets</t>
  </si>
  <si>
    <t>-33,000</t>
  </si>
  <si>
    <t>-744,000</t>
  </si>
  <si>
    <t>239,000</t>
  </si>
  <si>
    <t>-542,000</t>
  </si>
  <si>
    <t>299,000</t>
  </si>
  <si>
    <t>1,346,000</t>
  </si>
  <si>
    <t>-1,033,000</t>
  </si>
  <si>
    <t>-166,000</t>
  </si>
  <si>
    <t>964,000</t>
  </si>
  <si>
    <t>79,000</t>
  </si>
  <si>
    <t>Other Operating Activities</t>
  </si>
  <si>
    <t>-169,000</t>
  </si>
  <si>
    <t>420,000</t>
  </si>
  <si>
    <t>-1,157,000</t>
  </si>
  <si>
    <t>-918,000</t>
  </si>
  <si>
    <t>983,000</t>
  </si>
  <si>
    <t>-1,513,000</t>
  </si>
  <si>
    <t>-854,000</t>
  </si>
  <si>
    <t>-573,000</t>
  </si>
  <si>
    <t>-63,000</t>
  </si>
  <si>
    <t>Cash from Operations</t>
  </si>
  <si>
    <t>7,218,000</t>
  </si>
  <si>
    <t>8,459,000</t>
  </si>
  <si>
    <t>5,632,000</t>
  </si>
  <si>
    <t>3,452,000</t>
  </si>
  <si>
    <t>7,262,000</t>
  </si>
  <si>
    <t>10,121,000</t>
  </si>
  <si>
    <t>8,829,000</t>
  </si>
  <si>
    <t>4,714,000</t>
  </si>
  <si>
    <t>14,478,000</t>
  </si>
  <si>
    <t>19,391,000</t>
  </si>
  <si>
    <t>Capital Expenditures</t>
  </si>
  <si>
    <t>-7,368,000</t>
  </si>
  <si>
    <t>-11,442,000</t>
  </si>
  <si>
    <t>-5,118,000</t>
  </si>
  <si>
    <t>-4,152,000</t>
  </si>
  <si>
    <t>-4,698,000</t>
  </si>
  <si>
    <t>-4,441,000</t>
  </si>
  <si>
    <t>-3,608,000</t>
  </si>
  <si>
    <t>-2,560,000</t>
  </si>
  <si>
    <t>-4,493,000</t>
  </si>
  <si>
    <t>-5,136,000</t>
  </si>
  <si>
    <t>Cash Acquisitions</t>
  </si>
  <si>
    <t>-8,630,000</t>
  </si>
  <si>
    <t>-3,412,000</t>
  </si>
  <si>
    <t>Other Investing Activities</t>
  </si>
  <si>
    <t>362,000</t>
  </si>
  <si>
    <t>265,000</t>
  </si>
  <si>
    <t>-347,000</t>
  </si>
  <si>
    <t>341,000</t>
  </si>
  <si>
    <t>226,000</t>
  </si>
  <si>
    <t>-373,000</t>
  </si>
  <si>
    <t>-235,000</t>
  </si>
  <si>
    <t>-259,000</t>
  </si>
  <si>
    <t>790,000</t>
  </si>
  <si>
    <t>Cash from Investing</t>
  </si>
  <si>
    <t>-11,177,000</t>
  </si>
  <si>
    <t>-5,465,000</t>
  </si>
  <si>
    <t>-3,811,000</t>
  </si>
  <si>
    <t>-13,102,000</t>
  </si>
  <si>
    <t>-4,814,000</t>
  </si>
  <si>
    <t>-7,255,000</t>
  </si>
  <si>
    <t>-2,819,000</t>
  </si>
  <si>
    <t>-3,703,000</t>
  </si>
  <si>
    <t>-4,987,000</t>
  </si>
  <si>
    <t>Dividends Paid (Ex Special Dividends)</t>
  </si>
  <si>
    <t>-523,000</t>
  </si>
  <si>
    <t>-955,000</t>
  </si>
  <si>
    <t>-1,251,000</t>
  </si>
  <si>
    <t>-758,000</t>
  </si>
  <si>
    <t>-1,252,000</t>
  </si>
  <si>
    <t>-1,562,000</t>
  </si>
  <si>
    <t>-1,743,000</t>
  </si>
  <si>
    <t>-1,950,000</t>
  </si>
  <si>
    <t>-2,170,000</t>
  </si>
  <si>
    <t>-4,926,000</t>
  </si>
  <si>
    <t>Special Dividend Paid</t>
  </si>
  <si>
    <t>Long-Term Debt Issued</t>
  </si>
  <si>
    <t>901,000</t>
  </si>
  <si>
    <t>3,669,000</t>
  </si>
  <si>
    <t>1,077,000</t>
  </si>
  <si>
    <t>1,340,000</t>
  </si>
  <si>
    <t>6,746,000</t>
  </si>
  <si>
    <t>2,025,000</t>
  </si>
  <si>
    <t>1,819,000</t>
  </si>
  <si>
    <t>Long-Term Debt Repaid</t>
  </si>
  <si>
    <t>-398,000</t>
  </si>
  <si>
    <t>-834,000</t>
  </si>
  <si>
    <t>-2,831,000</t>
  </si>
  <si>
    <t>-1,237,000</t>
  </si>
  <si>
    <t>-1,722,000</t>
  </si>
  <si>
    <t>-7,171,000</t>
  </si>
  <si>
    <t>-4,242,000</t>
  </si>
  <si>
    <t>Repurchase of Common Stock</t>
  </si>
  <si>
    <t>-320,000</t>
  </si>
  <si>
    <t>-453,000</t>
  </si>
  <si>
    <t>-1,282,000</t>
  </si>
  <si>
    <t>-941,000</t>
  </si>
  <si>
    <t>-271,000</t>
  </si>
  <si>
    <t>-1,581,000</t>
  </si>
  <si>
    <t>-5,571,000</t>
  </si>
  <si>
    <t>Other Financing Activities</t>
  </si>
  <si>
    <t>107,000</t>
  </si>
  <si>
    <t>466,000</t>
  </si>
  <si>
    <t>559,000</t>
  </si>
  <si>
    <t>332,000</t>
  </si>
  <si>
    <t>360,000</t>
  </si>
  <si>
    <t>274,000</t>
  </si>
  <si>
    <t>707,000</t>
  </si>
  <si>
    <t>511,000</t>
  </si>
  <si>
    <t>Cash from Financing</t>
  </si>
  <si>
    <t>-233,000</t>
  </si>
  <si>
    <t>2,727,000</t>
  </si>
  <si>
    <t>-123,000</t>
  </si>
  <si>
    <t>307,000</t>
  </si>
  <si>
    <t>5,960,000</t>
  </si>
  <si>
    <t>-5,343,000</t>
  </si>
  <si>
    <t>-1,536,000</t>
  </si>
  <si>
    <t>-1,850,000</t>
  </si>
  <si>
    <t>-10,215,000</t>
  </si>
  <si>
    <t>-14,228,000</t>
  </si>
  <si>
    <t>Beginning Cash (CF)</t>
  </si>
  <si>
    <t>37,000</t>
  </si>
  <si>
    <t>Foreign Exchange Rate Adjustments</t>
  </si>
  <si>
    <t>Additions / Reductions</t>
  </si>
  <si>
    <t>-21,000</t>
  </si>
  <si>
    <t>9,000</t>
  </si>
  <si>
    <t>44,000</t>
  </si>
  <si>
    <t>-52,000</t>
  </si>
  <si>
    <t>120,000</t>
  </si>
  <si>
    <t>-36,000</t>
  </si>
  <si>
    <t>38,000</t>
  </si>
  <si>
    <t>45,000</t>
  </si>
  <si>
    <t>560,000</t>
  </si>
  <si>
    <t>Ending Cash (CF)</t>
  </si>
  <si>
    <t>Levered Free Cash Flow</t>
  </si>
  <si>
    <t>-150,000</t>
  </si>
  <si>
    <t>-2,983,000</t>
  </si>
  <si>
    <t>-700,000</t>
  </si>
  <si>
    <t>2,564,000</t>
  </si>
  <si>
    <t>5,680,000</t>
  </si>
  <si>
    <t>5,221,000</t>
  </si>
  <si>
    <t>2,154,000</t>
  </si>
  <si>
    <t>9,985,000</t>
  </si>
  <si>
    <t>14,255,000</t>
  </si>
  <si>
    <t>Cash Interest Paid</t>
  </si>
  <si>
    <t>Valuation Ratios</t>
  </si>
  <si>
    <t>Price Close (Split Adjusted)</t>
  </si>
  <si>
    <t>Market Cap</t>
  </si>
  <si>
    <t>39,053,569.965</t>
  </si>
  <si>
    <t>39,197,017.52</t>
  </si>
  <si>
    <t>33,074,076.133</t>
  </si>
  <si>
    <t>47,421,589.6</t>
  </si>
  <si>
    <t>54,718,836.357</t>
  </si>
  <si>
    <t>39,728,173.744</t>
  </si>
  <si>
    <t>49,742,932.722</t>
  </si>
  <si>
    <t>36,128,576.18</t>
  </si>
  <si>
    <t>62,916,982.435</t>
  </si>
  <si>
    <t>83,237,660.89</t>
  </si>
  <si>
    <t>Total Enterprise Value (TEV)</t>
  </si>
  <si>
    <t>48,428,569.965</t>
  </si>
  <si>
    <t>52,866,017.52</t>
  </si>
  <si>
    <t>49,554,076.133</t>
  </si>
  <si>
    <t>64,089,589.6</t>
  </si>
  <si>
    <t>76,439,836.357</t>
  </si>
  <si>
    <t>58,507,173.744</t>
  </si>
  <si>
    <t>73,343,932.722</t>
  </si>
  <si>
    <t>59,191,576.18</t>
  </si>
  <si>
    <t>80,096,982.435</t>
  </si>
  <si>
    <t>96,748,660.89</t>
  </si>
  <si>
    <t>Enterprise Value (EV)</t>
  </si>
  <si>
    <t>101,278,723.294</t>
  </si>
  <si>
    <t>EV/EBITDA</t>
  </si>
  <si>
    <t>6.1x</t>
  </si>
  <si>
    <t>5.5x</t>
  </si>
  <si>
    <t>7.0x</t>
  </si>
  <si>
    <t>21.2x</t>
  </si>
  <si>
    <t>10.6x</t>
  </si>
  <si>
    <t>5.3x</t>
  </si>
  <si>
    <t>7.4x</t>
  </si>
  <si>
    <t>9.4x</t>
  </si>
  <si>
    <t>6.7x</t>
  </si>
  <si>
    <t>4.5x</t>
  </si>
  <si>
    <t>EV / EBIT</t>
  </si>
  <si>
    <t>16.0x</t>
  </si>
  <si>
    <t>11.3x</t>
  </si>
  <si>
    <t>33.0x</t>
  </si>
  <si>
    <t>-29.0x</t>
  </si>
  <si>
    <t>37.7x</t>
  </si>
  <si>
    <t>10.2x</t>
  </si>
  <si>
    <t>16.4x</t>
  </si>
  <si>
    <t>173.6x</t>
  </si>
  <si>
    <t>12.9x</t>
  </si>
  <si>
    <t>6.9x</t>
  </si>
  <si>
    <t>EV / LTM EBITDA - CAPEX</t>
  </si>
  <si>
    <t>46.4x</t>
  </si>
  <si>
    <t>-28.7x</t>
  </si>
  <si>
    <t>39.6x</t>
  </si>
  <si>
    <t>-36.6x</t>
  </si>
  <si>
    <t>29.4x</t>
  </si>
  <si>
    <t>8.7x</t>
  </si>
  <si>
    <t>11.7x</t>
  </si>
  <si>
    <t>17.1x</t>
  </si>
  <si>
    <t>9.6x</t>
  </si>
  <si>
    <t>5.9x</t>
  </si>
  <si>
    <t>EV / Free Cash Flow</t>
  </si>
  <si>
    <t>155.6x</t>
  </si>
  <si>
    <t>-17.8x</t>
  </si>
  <si>
    <t>-163.2x</t>
  </si>
  <si>
    <t>-77.1x</t>
  </si>
  <si>
    <t>25.5x</t>
  </si>
  <si>
    <t>11.2x</t>
  </si>
  <si>
    <t>18.3x</t>
  </si>
  <si>
    <t>18.0x</t>
  </si>
  <si>
    <t>10.1x</t>
  </si>
  <si>
    <t>6.8x</t>
  </si>
  <si>
    <t>EV / Invested Capital</t>
  </si>
  <si>
    <t>1.4x</t>
  </si>
  <si>
    <t>1.3x</t>
  </si>
  <si>
    <t>1.1x</t>
  </si>
  <si>
    <t>1.5x</t>
  </si>
  <si>
    <t>1.2x</t>
  </si>
  <si>
    <t>2.0x</t>
  </si>
  <si>
    <t>EV / Revenue</t>
  </si>
  <si>
    <t>3.0x</t>
  </si>
  <si>
    <t>2.9x</t>
  </si>
  <si>
    <t>3.6x</t>
  </si>
  <si>
    <t>6.5x</t>
  </si>
  <si>
    <t>4.9x</t>
  </si>
  <si>
    <t>2.6x</t>
  </si>
  <si>
    <t>3.5x</t>
  </si>
  <si>
    <t>3.3x</t>
  </si>
  <si>
    <t>3.1x</t>
  </si>
  <si>
    <t>2.4x</t>
  </si>
  <si>
    <t>P/E Ratio</t>
  </si>
  <si>
    <t>17.7x</t>
  </si>
  <si>
    <t>12.5x</t>
  </si>
  <si>
    <t>76.9x</t>
  </si>
  <si>
    <t>-74.2x</t>
  </si>
  <si>
    <t>21.3x</t>
  </si>
  <si>
    <t>12.3x</t>
  </si>
  <si>
    <t>-61.5x</t>
  </si>
  <si>
    <t>10.7x</t>
  </si>
  <si>
    <t>8.2x</t>
  </si>
  <si>
    <t>Price/Book</t>
  </si>
  <si>
    <t>1.8x</t>
  </si>
  <si>
    <t>1.7x</t>
  </si>
  <si>
    <t>2.3x</t>
  </si>
  <si>
    <t>Price / Operating Cash Flow</t>
  </si>
  <si>
    <t>4.7x</t>
  </si>
  <si>
    <t>5.1x</t>
  </si>
  <si>
    <t>7.7x</t>
  </si>
  <si>
    <t>3.9x</t>
  </si>
  <si>
    <t>6.4x</t>
  </si>
  <si>
    <t>5.7x</t>
  </si>
  <si>
    <t>4.6x</t>
  </si>
  <si>
    <t>Price / LTM Sales</t>
  </si>
  <si>
    <t>2.5x</t>
  </si>
  <si>
    <t>2.1x</t>
  </si>
  <si>
    <t>4.8x</t>
  </si>
  <si>
    <t>Altman Z-Score</t>
  </si>
  <si>
    <t>Piotroski Score</t>
  </si>
  <si>
    <t>Dividend Per Share</t>
  </si>
  <si>
    <t>Dividend Yield</t>
  </si>
  <si>
    <t>1.7%</t>
  </si>
  <si>
    <t>3.6%</t>
  </si>
  <si>
    <t>4.3%</t>
  </si>
  <si>
    <t>3.2%</t>
  </si>
  <si>
    <t>5.2%</t>
  </si>
  <si>
    <t>4.4%</t>
  </si>
  <si>
    <t>6.3%</t>
  </si>
  <si>
    <t>4.7%</t>
  </si>
  <si>
    <t>6.6%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</si>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</sst>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97DF9C75-927E-BB65-C269-8B3E70B9FFB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 t="s">
        <v>50</v>
      </c>
      <c r="E15" s="3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56</v>
      </c>
      <c r="K15" s="3" t="s">
        <v>57</v>
      </c>
      <c r="L15" s="3" t="s">
        <v>58</v>
      </c>
      <c r="M15" s="3" t="s">
        <v>59</v>
      </c>
    </row>
    <row r="16" spans="3:13" ht="12.75" x14ac:dyDescent="0.2">
      <c r="C16" s="3" t="s">
        <v>60</v>
      </c>
      <c r="D16" s="3" t="s">
        <v>61</v>
      </c>
      <c r="E16" s="3" t="s">
        <v>62</v>
      </c>
      <c r="F16" s="3" t="s">
        <v>63</v>
      </c>
      <c r="G16" s="3" t="s">
        <v>64</v>
      </c>
      <c r="H16" s="3" t="s">
        <v>65</v>
      </c>
      <c r="I16" s="3" t="s">
        <v>66</v>
      </c>
      <c r="J16" s="3" t="s">
        <v>67</v>
      </c>
      <c r="K16" s="3" t="s">
        <v>68</v>
      </c>
      <c r="L16" s="3" t="s">
        <v>69</v>
      </c>
      <c r="M16" s="3" t="s">
        <v>70</v>
      </c>
    </row>
    <row r="17" spans="3:13" ht="12.75" x14ac:dyDescent="0.2">
      <c r="C17" s="3" t="s">
        <v>71</v>
      </c>
      <c r="D17" s="3">
        <v>0</v>
      </c>
      <c r="E17" s="3" t="s">
        <v>72</v>
      </c>
      <c r="F17" s="3" t="s">
        <v>73</v>
      </c>
      <c r="G17" s="3" t="s">
        <v>74</v>
      </c>
      <c r="H17" s="3" t="s">
        <v>75</v>
      </c>
      <c r="I17" s="3" t="s">
        <v>76</v>
      </c>
      <c r="J17" s="3" t="s">
        <v>77</v>
      </c>
      <c r="K17" s="3" t="s">
        <v>78</v>
      </c>
      <c r="L17" s="3" t="s">
        <v>79</v>
      </c>
      <c r="M17" s="3" t="s">
        <v>80</v>
      </c>
    </row>
    <row r="18" spans="3:13" ht="12.75" x14ac:dyDescent="0.2">
      <c r="C18" s="3" t="s">
        <v>81</v>
      </c>
      <c r="D18" s="3" t="s">
        <v>82</v>
      </c>
      <c r="E18" s="3" t="s">
        <v>83</v>
      </c>
      <c r="F18" s="3" t="s">
        <v>84</v>
      </c>
      <c r="G18" s="3" t="s">
        <v>85</v>
      </c>
      <c r="H18" s="3" t="s">
        <v>86</v>
      </c>
      <c r="I18" s="3" t="s">
        <v>87</v>
      </c>
      <c r="J18" s="3" t="s">
        <v>88</v>
      </c>
      <c r="K18" s="3" t="s">
        <v>89</v>
      </c>
      <c r="L18" s="3" t="s">
        <v>90</v>
      </c>
      <c r="M18" s="3" t="s">
        <v>91</v>
      </c>
    </row>
    <row r="19" spans="3:13" ht="12.75" x14ac:dyDescent="0.2"/>
    <row r="20" spans="3:13" ht="12.75" x14ac:dyDescent="0.2">
      <c r="C20" s="3" t="s">
        <v>92</v>
      </c>
      <c r="D20" s="3" t="s">
        <v>93</v>
      </c>
      <c r="E20" s="3" t="s">
        <v>94</v>
      </c>
      <c r="F20" s="3" t="s">
        <v>95</v>
      </c>
      <c r="G20" s="3" t="s">
        <v>96</v>
      </c>
      <c r="H20" s="3" t="s">
        <v>97</v>
      </c>
      <c r="I20" s="3" t="s">
        <v>98</v>
      </c>
      <c r="J20" s="3" t="s">
        <v>99</v>
      </c>
      <c r="K20" s="3" t="s">
        <v>100</v>
      </c>
      <c r="L20" s="3" t="s">
        <v>101</v>
      </c>
      <c r="M20" s="3" t="s">
        <v>102</v>
      </c>
    </row>
    <row r="21" spans="3:13" ht="12.75" x14ac:dyDescent="0.2">
      <c r="C21" s="3" t="s">
        <v>103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104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105</v>
      </c>
      <c r="D23" s="3" t="s">
        <v>106</v>
      </c>
      <c r="E23" s="3" t="s">
        <v>37</v>
      </c>
      <c r="F23" s="3" t="s">
        <v>37</v>
      </c>
      <c r="G23" s="3" t="s">
        <v>37</v>
      </c>
      <c r="H23" s="3" t="s">
        <v>37</v>
      </c>
      <c r="I23" s="3" t="s">
        <v>37</v>
      </c>
      <c r="J23" s="3" t="s">
        <v>37</v>
      </c>
      <c r="K23" s="3" t="s">
        <v>37</v>
      </c>
      <c r="L23" s="3" t="s">
        <v>37</v>
      </c>
      <c r="M23" s="3" t="s">
        <v>37</v>
      </c>
    </row>
    <row r="24" spans="3:13" ht="12.75" x14ac:dyDescent="0.2">
      <c r="C24" s="3" t="s">
        <v>107</v>
      </c>
      <c r="D24" s="3" t="s">
        <v>37</v>
      </c>
      <c r="E24" s="3" t="s">
        <v>37</v>
      </c>
      <c r="F24" s="3" t="s">
        <v>37</v>
      </c>
      <c r="G24" s="3" t="s">
        <v>37</v>
      </c>
      <c r="H24" s="3" t="s">
        <v>37</v>
      </c>
      <c r="I24" s="3" t="s">
        <v>37</v>
      </c>
      <c r="J24" s="3" t="s">
        <v>37</v>
      </c>
      <c r="K24" s="3" t="s">
        <v>37</v>
      </c>
      <c r="L24" s="3" t="s">
        <v>37</v>
      </c>
      <c r="M24" s="3" t="s">
        <v>37</v>
      </c>
    </row>
    <row r="25" spans="3:13" ht="12.75" x14ac:dyDescent="0.2">
      <c r="C25" s="3" t="s">
        <v>108</v>
      </c>
      <c r="D25" s="3" t="s">
        <v>37</v>
      </c>
      <c r="E25" s="3" t="s">
        <v>37</v>
      </c>
      <c r="F25" s="3" t="s">
        <v>37</v>
      </c>
      <c r="G25" s="3" t="s">
        <v>37</v>
      </c>
      <c r="H25" s="3" t="s">
        <v>37</v>
      </c>
      <c r="I25" s="3" t="s">
        <v>37</v>
      </c>
      <c r="J25" s="3" t="s">
        <v>37</v>
      </c>
      <c r="K25" s="3" t="s">
        <v>37</v>
      </c>
      <c r="L25" s="3" t="s">
        <v>37</v>
      </c>
      <c r="M25" s="3" t="s">
        <v>37</v>
      </c>
    </row>
    <row r="26" spans="3:13" ht="12.75" x14ac:dyDescent="0.2">
      <c r="C26" s="3" t="s">
        <v>109</v>
      </c>
      <c r="D26" s="3" t="s">
        <v>110</v>
      </c>
      <c r="E26" s="3" t="s">
        <v>111</v>
      </c>
      <c r="F26" s="3" t="s">
        <v>112</v>
      </c>
      <c r="G26" s="3" t="s">
        <v>113</v>
      </c>
      <c r="H26" s="3" t="s">
        <v>114</v>
      </c>
      <c r="I26" s="3" t="s">
        <v>115</v>
      </c>
      <c r="J26" s="3" t="s">
        <v>116</v>
      </c>
      <c r="K26" s="3" t="s">
        <v>117</v>
      </c>
      <c r="L26" s="3" t="s">
        <v>118</v>
      </c>
      <c r="M26" s="3" t="s">
        <v>119</v>
      </c>
    </row>
    <row r="27" spans="3:13" ht="12.75" x14ac:dyDescent="0.2">
      <c r="C27" s="3" t="s">
        <v>120</v>
      </c>
      <c r="D27" s="3" t="s">
        <v>121</v>
      </c>
      <c r="E27" s="3" t="s">
        <v>122</v>
      </c>
      <c r="F27" s="3" t="s">
        <v>123</v>
      </c>
      <c r="G27" s="3" t="s">
        <v>124</v>
      </c>
      <c r="H27" s="3" t="s">
        <v>125</v>
      </c>
      <c r="I27" s="3" t="s">
        <v>126</v>
      </c>
      <c r="J27" s="3" t="s">
        <v>127</v>
      </c>
      <c r="K27" s="3" t="s">
        <v>128</v>
      </c>
      <c r="L27" s="3" t="s">
        <v>129</v>
      </c>
      <c r="M27" s="3" t="s">
        <v>130</v>
      </c>
    </row>
    <row r="28" spans="3:13" ht="12.75" x14ac:dyDescent="0.2"/>
    <row r="29" spans="3:13" ht="12.75" x14ac:dyDescent="0.2">
      <c r="C29" s="3" t="s">
        <v>131</v>
      </c>
      <c r="D29" s="3" t="s">
        <v>132</v>
      </c>
      <c r="E29" s="3" t="s">
        <v>133</v>
      </c>
      <c r="F29" s="3" t="s">
        <v>134</v>
      </c>
      <c r="G29" s="3" t="s">
        <v>135</v>
      </c>
      <c r="H29" s="3" t="s">
        <v>136</v>
      </c>
      <c r="I29" s="3" t="s">
        <v>137</v>
      </c>
      <c r="J29" s="3" t="s">
        <v>138</v>
      </c>
      <c r="K29" s="3" t="s">
        <v>139</v>
      </c>
      <c r="L29" s="3" t="s">
        <v>140</v>
      </c>
      <c r="M29" s="3" t="s">
        <v>141</v>
      </c>
    </row>
    <row r="30" spans="3:13" ht="12.75" x14ac:dyDescent="0.2">
      <c r="C30" s="3" t="s">
        <v>142</v>
      </c>
      <c r="D30" s="3" t="s">
        <v>143</v>
      </c>
      <c r="E30" s="3" t="s">
        <v>144</v>
      </c>
      <c r="F30" s="3" t="s">
        <v>145</v>
      </c>
      <c r="G30" s="3" t="s">
        <v>146</v>
      </c>
      <c r="H30" s="3" t="s">
        <v>147</v>
      </c>
      <c r="I30" s="3" t="s">
        <v>148</v>
      </c>
      <c r="J30" s="3" t="s">
        <v>149</v>
      </c>
      <c r="K30" s="3" t="s">
        <v>45</v>
      </c>
      <c r="L30" s="3" t="s">
        <v>150</v>
      </c>
      <c r="M30" s="3" t="s">
        <v>151</v>
      </c>
    </row>
    <row r="31" spans="3:13" ht="12.75" x14ac:dyDescent="0.2">
      <c r="C31" s="3" t="s">
        <v>152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153</v>
      </c>
      <c r="D32" s="3" t="s">
        <v>154</v>
      </c>
      <c r="E32" s="3" t="s">
        <v>155</v>
      </c>
      <c r="F32" s="3" t="s">
        <v>156</v>
      </c>
      <c r="G32" s="3" t="s">
        <v>157</v>
      </c>
      <c r="H32" s="3" t="s">
        <v>158</v>
      </c>
      <c r="I32" s="3" t="s">
        <v>159</v>
      </c>
      <c r="J32" s="3" t="s">
        <v>160</v>
      </c>
      <c r="K32" s="3" t="s">
        <v>115</v>
      </c>
      <c r="L32" s="3" t="s">
        <v>161</v>
      </c>
      <c r="M32" s="3" t="s">
        <v>162</v>
      </c>
    </row>
    <row r="33" spans="3:13" ht="12.75" x14ac:dyDescent="0.2">
      <c r="C33" s="3" t="s">
        <v>163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164</v>
      </c>
      <c r="K33" s="3" t="s">
        <v>165</v>
      </c>
      <c r="L33" s="3" t="s">
        <v>166</v>
      </c>
      <c r="M33" s="3" t="s">
        <v>167</v>
      </c>
    </row>
    <row r="34" spans="3:13" ht="12.75" x14ac:dyDescent="0.2">
      <c r="C34" s="3" t="s">
        <v>168</v>
      </c>
      <c r="D34" s="3" t="s">
        <v>169</v>
      </c>
      <c r="E34" s="3" t="s">
        <v>170</v>
      </c>
      <c r="F34" s="3" t="s">
        <v>31</v>
      </c>
      <c r="G34" s="3" t="s">
        <v>171</v>
      </c>
      <c r="H34" s="3" t="s">
        <v>172</v>
      </c>
      <c r="I34" s="3" t="s">
        <v>173</v>
      </c>
      <c r="J34" s="3" t="s">
        <v>174</v>
      </c>
      <c r="K34" s="3" t="s">
        <v>175</v>
      </c>
      <c r="L34" s="3" t="s">
        <v>176</v>
      </c>
      <c r="M34" s="3" t="s">
        <v>177</v>
      </c>
    </row>
    <row r="35" spans="3:13" ht="12.75" x14ac:dyDescent="0.2">
      <c r="C35" s="3" t="s">
        <v>178</v>
      </c>
      <c r="D35" s="3" t="s">
        <v>179</v>
      </c>
      <c r="E35" s="3" t="s">
        <v>180</v>
      </c>
      <c r="F35" s="3" t="s">
        <v>181</v>
      </c>
      <c r="G35" s="3" t="s">
        <v>182</v>
      </c>
      <c r="H35" s="3" t="s">
        <v>183</v>
      </c>
      <c r="I35" s="3" t="s">
        <v>184</v>
      </c>
      <c r="J35" s="3" t="s">
        <v>185</v>
      </c>
      <c r="K35" s="3" t="s">
        <v>186</v>
      </c>
      <c r="L35" s="3" t="s">
        <v>187</v>
      </c>
      <c r="M35" s="3" t="s">
        <v>188</v>
      </c>
    </row>
    <row r="36" spans="3:13" ht="12.75" x14ac:dyDescent="0.2"/>
    <row r="37" spans="3:13" ht="12.75" x14ac:dyDescent="0.2">
      <c r="C37" s="3" t="s">
        <v>189</v>
      </c>
      <c r="D37" s="3" t="s">
        <v>190</v>
      </c>
      <c r="E37" s="3" t="s">
        <v>191</v>
      </c>
      <c r="F37" s="3" t="s">
        <v>192</v>
      </c>
      <c r="G37" s="3" t="s">
        <v>193</v>
      </c>
      <c r="H37" s="3" t="s">
        <v>194</v>
      </c>
      <c r="I37" s="3" t="s">
        <v>195</v>
      </c>
      <c r="J37" s="3" t="s">
        <v>196</v>
      </c>
      <c r="K37" s="3" t="s">
        <v>197</v>
      </c>
      <c r="L37" s="3" t="s">
        <v>198</v>
      </c>
      <c r="M37" s="3" t="s">
        <v>199</v>
      </c>
    </row>
    <row r="38" spans="3:13" ht="12.75" x14ac:dyDescent="0.2">
      <c r="C38" s="3" t="s">
        <v>200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201</v>
      </c>
      <c r="K38" s="3" t="s">
        <v>202</v>
      </c>
      <c r="L38" s="3" t="s">
        <v>203</v>
      </c>
      <c r="M38" s="3" t="s">
        <v>204</v>
      </c>
    </row>
    <row r="39" spans="3:13" ht="12.75" x14ac:dyDescent="0.2">
      <c r="C39" s="3" t="s">
        <v>205</v>
      </c>
      <c r="D39" s="3" t="s">
        <v>206</v>
      </c>
      <c r="E39" s="3" t="s">
        <v>207</v>
      </c>
      <c r="F39" s="3" t="s">
        <v>208</v>
      </c>
      <c r="G39" s="3" t="s">
        <v>209</v>
      </c>
      <c r="H39" s="3" t="s">
        <v>210</v>
      </c>
      <c r="I39" s="3" t="s">
        <v>211</v>
      </c>
      <c r="J39" s="3" t="s">
        <v>212</v>
      </c>
      <c r="K39" s="3" t="s">
        <v>213</v>
      </c>
      <c r="L39" s="3" t="s">
        <v>214</v>
      </c>
      <c r="M39" s="3" t="s">
        <v>215</v>
      </c>
    </row>
    <row r="40" spans="3:13" ht="12.75" x14ac:dyDescent="0.2">
      <c r="C40" s="3" t="s">
        <v>216</v>
      </c>
      <c r="D40" s="3" t="s">
        <v>217</v>
      </c>
      <c r="E40" s="3" t="s">
        <v>218</v>
      </c>
      <c r="F40" s="3" t="s">
        <v>219</v>
      </c>
      <c r="G40" s="3" t="s">
        <v>220</v>
      </c>
      <c r="H40" s="3" t="s">
        <v>221</v>
      </c>
      <c r="I40" s="3" t="s">
        <v>222</v>
      </c>
      <c r="J40" s="3" t="s">
        <v>223</v>
      </c>
      <c r="K40" s="3" t="s">
        <v>224</v>
      </c>
      <c r="L40" s="3" t="s">
        <v>225</v>
      </c>
      <c r="M40" s="3" t="s">
        <v>226</v>
      </c>
    </row>
    <row r="41" spans="3:13" ht="12.75" x14ac:dyDescent="0.2"/>
    <row r="42" spans="3:13" ht="12.75" x14ac:dyDescent="0.2">
      <c r="C42" s="3" t="s">
        <v>227</v>
      </c>
      <c r="D42" s="3" t="s">
        <v>228</v>
      </c>
      <c r="E42" s="3" t="s">
        <v>229</v>
      </c>
      <c r="F42" s="3" t="s">
        <v>230</v>
      </c>
      <c r="G42" s="3" t="s">
        <v>231</v>
      </c>
      <c r="H42" s="3" t="s">
        <v>232</v>
      </c>
      <c r="I42" s="3" t="s">
        <v>233</v>
      </c>
      <c r="J42" s="3" t="s">
        <v>234</v>
      </c>
      <c r="K42" s="3" t="s">
        <v>235</v>
      </c>
      <c r="L42" s="3" t="s">
        <v>236</v>
      </c>
      <c r="M42" s="3" t="s">
        <v>237</v>
      </c>
    </row>
    <row r="43" spans="3:13" ht="12.75" x14ac:dyDescent="0.2">
      <c r="C43" s="3" t="s">
        <v>238</v>
      </c>
      <c r="D43" s="3" t="s">
        <v>37</v>
      </c>
      <c r="E43" s="3" t="s">
        <v>37</v>
      </c>
      <c r="F43" s="3" t="s">
        <v>37</v>
      </c>
      <c r="G43" s="3" t="s">
        <v>37</v>
      </c>
      <c r="H43" s="3" t="s">
        <v>37</v>
      </c>
      <c r="I43" s="3" t="s">
        <v>37</v>
      </c>
      <c r="J43" s="3" t="s">
        <v>37</v>
      </c>
      <c r="K43" s="3" t="s">
        <v>37</v>
      </c>
      <c r="L43" s="3" t="s">
        <v>37</v>
      </c>
      <c r="M43" s="3" t="s">
        <v>37</v>
      </c>
    </row>
    <row r="44" spans="3:13" ht="12.75" x14ac:dyDescent="0.2">
      <c r="C44" s="3" t="s">
        <v>239</v>
      </c>
      <c r="D44" s="3" t="s">
        <v>240</v>
      </c>
      <c r="E44" s="3" t="s">
        <v>241</v>
      </c>
      <c r="F44" s="3" t="s">
        <v>242</v>
      </c>
      <c r="G44" s="3" t="s">
        <v>243</v>
      </c>
      <c r="H44" s="3" t="s">
        <v>244</v>
      </c>
      <c r="I44" s="3" t="s">
        <v>245</v>
      </c>
      <c r="J44" s="3" t="s">
        <v>246</v>
      </c>
      <c r="K44" s="3" t="s">
        <v>247</v>
      </c>
      <c r="L44" s="3" t="s">
        <v>248</v>
      </c>
      <c r="M44" s="3" t="s">
        <v>249</v>
      </c>
    </row>
    <row r="45" spans="3:13" ht="12.75" x14ac:dyDescent="0.2">
      <c r="C45" s="3" t="s">
        <v>250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251</v>
      </c>
      <c r="D46" s="3" t="s">
        <v>252</v>
      </c>
      <c r="E46" s="3" t="s">
        <v>253</v>
      </c>
      <c r="F46" s="3" t="s">
        <v>254</v>
      </c>
      <c r="G46" s="3" t="s">
        <v>255</v>
      </c>
      <c r="H46" s="3" t="s">
        <v>256</v>
      </c>
      <c r="I46" s="3" t="s">
        <v>257</v>
      </c>
      <c r="J46" s="3" t="s">
        <v>258</v>
      </c>
      <c r="K46" s="3" t="s">
        <v>259</v>
      </c>
      <c r="L46" s="3" t="s">
        <v>260</v>
      </c>
      <c r="M46" s="3" t="s">
        <v>261</v>
      </c>
    </row>
    <row r="47" spans="3:13" ht="12.75" x14ac:dyDescent="0.2">
      <c r="C47" s="3" t="s">
        <v>262</v>
      </c>
      <c r="D47" s="3" t="s">
        <v>263</v>
      </c>
      <c r="E47" s="3" t="s">
        <v>264</v>
      </c>
      <c r="F47" s="3" t="s">
        <v>265</v>
      </c>
      <c r="G47" s="3" t="s">
        <v>266</v>
      </c>
      <c r="H47" s="3" t="s">
        <v>267</v>
      </c>
      <c r="I47" s="3" t="s">
        <v>268</v>
      </c>
      <c r="J47" s="3" t="s">
        <v>269</v>
      </c>
      <c r="K47" s="3" t="s">
        <v>270</v>
      </c>
      <c r="L47" s="3" t="s">
        <v>271</v>
      </c>
      <c r="M47" s="3" t="s">
        <v>272</v>
      </c>
    </row>
    <row r="48" spans="3:13" ht="12.75" x14ac:dyDescent="0.2">
      <c r="C48" s="3" t="s">
        <v>273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274</v>
      </c>
      <c r="D49" s="3" t="s">
        <v>37</v>
      </c>
      <c r="E49" s="3" t="s">
        <v>37</v>
      </c>
      <c r="F49" s="3" t="s">
        <v>37</v>
      </c>
      <c r="G49" s="3" t="s">
        <v>37</v>
      </c>
      <c r="H49" s="3" t="s">
        <v>37</v>
      </c>
      <c r="I49" s="3" t="s">
        <v>37</v>
      </c>
      <c r="J49" s="3" t="s">
        <v>37</v>
      </c>
      <c r="K49" s="3" t="s">
        <v>37</v>
      </c>
      <c r="L49" s="3" t="s">
        <v>37</v>
      </c>
      <c r="M49" s="3" t="s">
        <v>37</v>
      </c>
    </row>
    <row r="50" spans="3:13" ht="12.75" x14ac:dyDescent="0.2">
      <c r="C50" s="3" t="s">
        <v>275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276</v>
      </c>
      <c r="D51" s="3" t="s">
        <v>263</v>
      </c>
      <c r="E51" s="3" t="s">
        <v>264</v>
      </c>
      <c r="F51" s="3" t="s">
        <v>265</v>
      </c>
      <c r="G51" s="3" t="s">
        <v>266</v>
      </c>
      <c r="H51" s="3" t="s">
        <v>267</v>
      </c>
      <c r="I51" s="3" t="s">
        <v>268</v>
      </c>
      <c r="J51" s="3" t="s">
        <v>269</v>
      </c>
      <c r="K51" s="3" t="s">
        <v>270</v>
      </c>
      <c r="L51" s="3" t="s">
        <v>271</v>
      </c>
      <c r="M51" s="3" t="s">
        <v>272</v>
      </c>
    </row>
    <row r="52" spans="3:13" ht="12.75" x14ac:dyDescent="0.2"/>
    <row r="53" spans="3:13" ht="12.75" x14ac:dyDescent="0.2">
      <c r="C53" s="3" t="s">
        <v>277</v>
      </c>
      <c r="D53" s="3" t="s">
        <v>121</v>
      </c>
      <c r="E53" s="3" t="s">
        <v>122</v>
      </c>
      <c r="F53" s="3" t="s">
        <v>123</v>
      </c>
      <c r="G53" s="3" t="s">
        <v>124</v>
      </c>
      <c r="H53" s="3" t="s">
        <v>125</v>
      </c>
      <c r="I53" s="3" t="s">
        <v>126</v>
      </c>
      <c r="J53" s="3" t="s">
        <v>127</v>
      </c>
      <c r="K53" s="3" t="s">
        <v>128</v>
      </c>
      <c r="L53" s="3" t="s">
        <v>129</v>
      </c>
      <c r="M53" s="3" t="s">
        <v>130</v>
      </c>
    </row>
    <row r="54" spans="3:13" ht="12.75" x14ac:dyDescent="0.2"/>
    <row r="55" spans="3:13" ht="12.75" x14ac:dyDescent="0.2">
      <c r="C55" s="3" t="s">
        <v>278</v>
      </c>
      <c r="D55" s="3" t="s">
        <v>26</v>
      </c>
      <c r="E55" s="3" t="s">
        <v>27</v>
      </c>
      <c r="F55" s="3" t="s">
        <v>279</v>
      </c>
      <c r="G55" s="3" t="s">
        <v>280</v>
      </c>
      <c r="H55" s="3" t="s">
        <v>281</v>
      </c>
      <c r="I55" s="3" t="s">
        <v>282</v>
      </c>
      <c r="J55" s="3" t="s">
        <v>283</v>
      </c>
      <c r="K55" s="3" t="s">
        <v>284</v>
      </c>
      <c r="L55" s="3" t="s">
        <v>285</v>
      </c>
      <c r="M55" s="3" t="s">
        <v>286</v>
      </c>
    </row>
    <row r="56" spans="3:13" ht="12.75" x14ac:dyDescent="0.2">
      <c r="C56" s="3" t="s">
        <v>287</v>
      </c>
      <c r="D56" s="3" t="s">
        <v>288</v>
      </c>
      <c r="E56" s="3" t="s">
        <v>289</v>
      </c>
      <c r="F56" s="3" t="s">
        <v>290</v>
      </c>
      <c r="G56" s="3" t="s">
        <v>291</v>
      </c>
      <c r="H56" s="3" t="s">
        <v>292</v>
      </c>
      <c r="I56" s="3" t="s">
        <v>293</v>
      </c>
      <c r="J56" s="3" t="s">
        <v>294</v>
      </c>
      <c r="K56" s="3" t="s">
        <v>295</v>
      </c>
      <c r="L56" s="3" t="s">
        <v>296</v>
      </c>
      <c r="M56" s="3" t="s">
        <v>297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1686-60F9-483B-BA36-1E12E9D2CF99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298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299</v>
      </c>
      <c r="D12" s="3" t="s">
        <v>300</v>
      </c>
      <c r="E12" s="3" t="s">
        <v>301</v>
      </c>
      <c r="F12" s="3" t="s">
        <v>302</v>
      </c>
      <c r="G12" s="3" t="s">
        <v>303</v>
      </c>
      <c r="H12" s="3" t="s">
        <v>304</v>
      </c>
      <c r="I12" s="3" t="s">
        <v>305</v>
      </c>
      <c r="J12" s="3" t="s">
        <v>306</v>
      </c>
      <c r="K12" s="3" t="s">
        <v>307</v>
      </c>
      <c r="L12" s="3" t="s">
        <v>308</v>
      </c>
      <c r="M12" s="3" t="s">
        <v>309</v>
      </c>
    </row>
    <row r="13" spans="3:13" x14ac:dyDescent="0.2">
      <c r="C13" s="3" t="s">
        <v>310</v>
      </c>
      <c r="D13" s="3" t="s">
        <v>311</v>
      </c>
      <c r="E13" s="3" t="s">
        <v>312</v>
      </c>
      <c r="F13" s="3" t="s">
        <v>313</v>
      </c>
      <c r="G13" s="3" t="s">
        <v>314</v>
      </c>
      <c r="H13" s="3" t="s">
        <v>315</v>
      </c>
      <c r="I13" s="3" t="s">
        <v>316</v>
      </c>
      <c r="J13" s="3" t="s">
        <v>317</v>
      </c>
      <c r="K13" s="3" t="s">
        <v>318</v>
      </c>
      <c r="L13" s="3" t="s">
        <v>319</v>
      </c>
      <c r="M13" s="3" t="s">
        <v>320</v>
      </c>
    </row>
    <row r="15" spans="3:13" x14ac:dyDescent="0.2">
      <c r="C15" s="3" t="s">
        <v>321</v>
      </c>
      <c r="D15" s="3" t="s">
        <v>322</v>
      </c>
      <c r="E15" s="3" t="s">
        <v>323</v>
      </c>
      <c r="F15" s="3" t="s">
        <v>324</v>
      </c>
      <c r="G15" s="3" t="s">
        <v>325</v>
      </c>
      <c r="H15" s="3" t="s">
        <v>326</v>
      </c>
      <c r="I15" s="3" t="s">
        <v>327</v>
      </c>
      <c r="J15" s="3" t="s">
        <v>328</v>
      </c>
      <c r="K15" s="3" t="s">
        <v>329</v>
      </c>
      <c r="L15" s="3" t="s">
        <v>330</v>
      </c>
      <c r="M15" s="3" t="s">
        <v>331</v>
      </c>
    </row>
    <row r="16" spans="3:13" x14ac:dyDescent="0.2">
      <c r="C16" s="3" t="s">
        <v>332</v>
      </c>
      <c r="D16" s="3" t="s">
        <v>333</v>
      </c>
      <c r="E16" s="3" t="s">
        <v>334</v>
      </c>
      <c r="F16" s="3" t="s">
        <v>335</v>
      </c>
      <c r="G16" s="3" t="s">
        <v>336</v>
      </c>
      <c r="H16" s="3" t="s">
        <v>337</v>
      </c>
      <c r="I16" s="3" t="s">
        <v>338</v>
      </c>
      <c r="J16" s="3" t="s">
        <v>339</v>
      </c>
      <c r="K16" s="3" t="s">
        <v>340</v>
      </c>
      <c r="L16" s="3" t="s">
        <v>341</v>
      </c>
      <c r="M16" s="3" t="s">
        <v>342</v>
      </c>
    </row>
    <row r="17" spans="3:13" x14ac:dyDescent="0.2">
      <c r="C17" s="3" t="s">
        <v>343</v>
      </c>
      <c r="D17" s="3" t="s">
        <v>344</v>
      </c>
      <c r="E17" s="3" t="s">
        <v>345</v>
      </c>
      <c r="F17" s="3" t="s">
        <v>346</v>
      </c>
      <c r="G17" s="3" t="s">
        <v>347</v>
      </c>
      <c r="H17" s="3" t="s">
        <v>348</v>
      </c>
      <c r="I17" s="3" t="s">
        <v>349</v>
      </c>
      <c r="J17" s="3" t="s">
        <v>350</v>
      </c>
      <c r="K17" s="3" t="s">
        <v>351</v>
      </c>
      <c r="L17" s="3" t="s">
        <v>352</v>
      </c>
      <c r="M17" s="3" t="s">
        <v>353</v>
      </c>
    </row>
    <row r="19" spans="3:13" x14ac:dyDescent="0.2">
      <c r="C19" s="3" t="s">
        <v>354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355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356</v>
      </c>
      <c r="D21" s="3" t="s">
        <v>357</v>
      </c>
      <c r="E21" s="3" t="s">
        <v>358</v>
      </c>
      <c r="F21" s="3" t="s">
        <v>359</v>
      </c>
      <c r="G21" s="3" t="s">
        <v>360</v>
      </c>
      <c r="H21" s="3" t="s">
        <v>361</v>
      </c>
      <c r="I21" s="3" t="s">
        <v>362</v>
      </c>
      <c r="J21" s="3" t="s">
        <v>363</v>
      </c>
      <c r="K21" s="3" t="s">
        <v>364</v>
      </c>
      <c r="L21" s="3" t="s">
        <v>365</v>
      </c>
      <c r="M21" s="3" t="s">
        <v>366</v>
      </c>
    </row>
    <row r="22" spans="3:13" x14ac:dyDescent="0.2">
      <c r="C22" s="3" t="s">
        <v>367</v>
      </c>
      <c r="D22" s="3" t="s">
        <v>368</v>
      </c>
      <c r="E22" s="3" t="s">
        <v>369</v>
      </c>
      <c r="F22" s="3" t="s">
        <v>370</v>
      </c>
      <c r="G22" s="3" t="s">
        <v>371</v>
      </c>
      <c r="H22" s="3" t="s">
        <v>372</v>
      </c>
      <c r="I22" s="3" t="s">
        <v>373</v>
      </c>
      <c r="J22" s="3" t="s">
        <v>374</v>
      </c>
      <c r="K22" s="3" t="s">
        <v>375</v>
      </c>
      <c r="L22" s="3" t="s">
        <v>376</v>
      </c>
      <c r="M22" s="3" t="s">
        <v>377</v>
      </c>
    </row>
    <row r="23" spans="3:13" x14ac:dyDescent="0.2">
      <c r="C23" s="3" t="s">
        <v>378</v>
      </c>
      <c r="D23" s="3" t="s">
        <v>379</v>
      </c>
      <c r="E23" s="3" t="s">
        <v>380</v>
      </c>
      <c r="F23" s="3" t="s">
        <v>381</v>
      </c>
      <c r="G23" s="3" t="s">
        <v>382</v>
      </c>
      <c r="H23" s="3" t="s">
        <v>383</v>
      </c>
      <c r="I23" s="3" t="s">
        <v>384</v>
      </c>
      <c r="J23" s="3" t="s">
        <v>385</v>
      </c>
      <c r="K23" s="3" t="s">
        <v>386</v>
      </c>
      <c r="L23" s="3" t="s">
        <v>387</v>
      </c>
      <c r="M23" s="3" t="s">
        <v>388</v>
      </c>
    </row>
    <row r="24" spans="3:13" x14ac:dyDescent="0.2">
      <c r="C24" s="3" t="s">
        <v>389</v>
      </c>
      <c r="D24" s="3" t="s">
        <v>390</v>
      </c>
      <c r="E24" s="3" t="s">
        <v>391</v>
      </c>
      <c r="F24" s="3" t="s">
        <v>360</v>
      </c>
      <c r="G24" s="3" t="s">
        <v>392</v>
      </c>
      <c r="H24" s="3" t="s">
        <v>393</v>
      </c>
      <c r="I24" s="3" t="s">
        <v>394</v>
      </c>
      <c r="J24" s="3" t="s">
        <v>395</v>
      </c>
      <c r="K24" s="3" t="s">
        <v>396</v>
      </c>
      <c r="L24" s="3" t="s">
        <v>397</v>
      </c>
      <c r="M24" s="3" t="s">
        <v>398</v>
      </c>
    </row>
    <row r="26" spans="3:13" x14ac:dyDescent="0.2">
      <c r="C26" s="3" t="s">
        <v>399</v>
      </c>
      <c r="D26" s="3" t="s">
        <v>400</v>
      </c>
      <c r="E26" s="3" t="s">
        <v>401</v>
      </c>
      <c r="F26" s="3" t="s">
        <v>402</v>
      </c>
      <c r="G26" s="3" t="s">
        <v>403</v>
      </c>
      <c r="H26" s="3" t="s">
        <v>404</v>
      </c>
      <c r="I26" s="3" t="s">
        <v>405</v>
      </c>
      <c r="J26" s="3" t="s">
        <v>406</v>
      </c>
      <c r="K26" s="3" t="s">
        <v>407</v>
      </c>
      <c r="L26" s="3" t="s">
        <v>408</v>
      </c>
      <c r="M26" s="3" t="s">
        <v>409</v>
      </c>
    </row>
    <row r="27" spans="3:13" x14ac:dyDescent="0.2">
      <c r="C27" s="3" t="s">
        <v>410</v>
      </c>
      <c r="D27" s="3" t="s">
        <v>411</v>
      </c>
      <c r="E27" s="3" t="s">
        <v>412</v>
      </c>
      <c r="F27" s="3" t="s">
        <v>413</v>
      </c>
      <c r="G27" s="3" t="s">
        <v>414</v>
      </c>
      <c r="H27" s="3" t="s">
        <v>415</v>
      </c>
      <c r="I27" s="3" t="s">
        <v>416</v>
      </c>
      <c r="J27" s="3" t="s">
        <v>417</v>
      </c>
      <c r="K27" s="3" t="s">
        <v>418</v>
      </c>
      <c r="L27" s="3" t="s">
        <v>419</v>
      </c>
      <c r="M27" s="3" t="s">
        <v>420</v>
      </c>
    </row>
    <row r="28" spans="3:13" x14ac:dyDescent="0.2">
      <c r="C28" s="3" t="s">
        <v>421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422</v>
      </c>
      <c r="D29" s="3" t="s">
        <v>423</v>
      </c>
      <c r="E29" s="3" t="s">
        <v>424</v>
      </c>
      <c r="F29" s="3" t="s">
        <v>425</v>
      </c>
      <c r="G29" s="3" t="s">
        <v>426</v>
      </c>
      <c r="H29" s="3" t="s">
        <v>427</v>
      </c>
      <c r="I29" s="3" t="s">
        <v>428</v>
      </c>
      <c r="J29" s="3" t="s">
        <v>429</v>
      </c>
      <c r="K29" s="3" t="s">
        <v>430</v>
      </c>
      <c r="L29" s="3" t="s">
        <v>431</v>
      </c>
      <c r="M29" s="3" t="s">
        <v>432</v>
      </c>
    </row>
    <row r="30" spans="3:13" x14ac:dyDescent="0.2">
      <c r="C30" s="3" t="s">
        <v>433</v>
      </c>
      <c r="D30" s="3" t="s">
        <v>434</v>
      </c>
      <c r="E30" s="3" t="s">
        <v>435</v>
      </c>
      <c r="F30" s="3" t="s">
        <v>436</v>
      </c>
      <c r="G30" s="3" t="s">
        <v>437</v>
      </c>
      <c r="H30" s="3" t="s">
        <v>43</v>
      </c>
      <c r="I30" s="3" t="s">
        <v>438</v>
      </c>
      <c r="J30" s="3" t="s">
        <v>439</v>
      </c>
      <c r="K30" s="3" t="s">
        <v>440</v>
      </c>
      <c r="L30" s="3" t="s">
        <v>441</v>
      </c>
      <c r="M30" s="3" t="s">
        <v>442</v>
      </c>
    </row>
    <row r="32" spans="3:13" x14ac:dyDescent="0.2">
      <c r="C32" s="3" t="s">
        <v>443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444</v>
      </c>
      <c r="D33" s="3" t="s">
        <v>434</v>
      </c>
      <c r="E33" s="3" t="s">
        <v>435</v>
      </c>
      <c r="F33" s="3" t="s">
        <v>436</v>
      </c>
      <c r="G33" s="3" t="s">
        <v>437</v>
      </c>
      <c r="H33" s="3" t="s">
        <v>43</v>
      </c>
      <c r="I33" s="3" t="s">
        <v>438</v>
      </c>
      <c r="J33" s="3" t="s">
        <v>439</v>
      </c>
      <c r="K33" s="3" t="s">
        <v>440</v>
      </c>
      <c r="L33" s="3" t="s">
        <v>441</v>
      </c>
      <c r="M33" s="3" t="s">
        <v>442</v>
      </c>
    </row>
    <row r="35" spans="3:13" x14ac:dyDescent="0.2">
      <c r="C35" s="3" t="s">
        <v>445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446</v>
      </c>
      <c r="D36" s="3" t="s">
        <v>434</v>
      </c>
      <c r="E36" s="3" t="s">
        <v>435</v>
      </c>
      <c r="F36" s="3" t="s">
        <v>436</v>
      </c>
      <c r="G36" s="3" t="s">
        <v>437</v>
      </c>
      <c r="H36" s="3" t="s">
        <v>43</v>
      </c>
      <c r="I36" s="3" t="s">
        <v>438</v>
      </c>
      <c r="J36" s="3" t="s">
        <v>439</v>
      </c>
      <c r="K36" s="3" t="s">
        <v>440</v>
      </c>
      <c r="L36" s="3" t="s">
        <v>441</v>
      </c>
      <c r="M36" s="3" t="s">
        <v>442</v>
      </c>
    </row>
    <row r="38" spans="3:13" x14ac:dyDescent="0.2">
      <c r="C38" s="3" t="s">
        <v>447</v>
      </c>
      <c r="D38" s="3">
        <v>2.09</v>
      </c>
      <c r="E38" s="3">
        <v>3.6</v>
      </c>
      <c r="F38" s="3">
        <v>-0.57999999999999996</v>
      </c>
      <c r="G38" s="3">
        <v>-0.19</v>
      </c>
      <c r="H38" s="3">
        <v>2.04</v>
      </c>
      <c r="I38" s="3">
        <v>2.13</v>
      </c>
      <c r="J38" s="3">
        <v>4.55</v>
      </c>
      <c r="K38" s="3">
        <v>-0.37</v>
      </c>
      <c r="L38" s="3">
        <v>6.49</v>
      </c>
      <c r="M38" s="3">
        <v>9.64</v>
      </c>
    </row>
    <row r="39" spans="3:13" x14ac:dyDescent="0.2">
      <c r="C39" s="3" t="s">
        <v>448</v>
      </c>
      <c r="D39" s="3">
        <v>2.08</v>
      </c>
      <c r="E39" s="3">
        <v>3.58</v>
      </c>
      <c r="F39" s="3">
        <v>-0.57999999999999996</v>
      </c>
      <c r="G39" s="3">
        <v>-0.19</v>
      </c>
      <c r="H39" s="3">
        <v>2.0299999999999998</v>
      </c>
      <c r="I39" s="3">
        <v>2.12</v>
      </c>
      <c r="J39" s="3">
        <v>4.54</v>
      </c>
      <c r="K39" s="3">
        <v>-0.37</v>
      </c>
      <c r="L39" s="3">
        <v>6.46</v>
      </c>
      <c r="M39" s="3">
        <v>9.52</v>
      </c>
    </row>
    <row r="40" spans="3:13" x14ac:dyDescent="0.2">
      <c r="C40" s="3" t="s">
        <v>449</v>
      </c>
      <c r="D40" s="3" t="s">
        <v>450</v>
      </c>
      <c r="E40" s="3" t="s">
        <v>451</v>
      </c>
      <c r="F40" s="3" t="s">
        <v>452</v>
      </c>
      <c r="G40" s="3" t="s">
        <v>453</v>
      </c>
      <c r="H40" s="3" t="s">
        <v>454</v>
      </c>
      <c r="I40" s="3" t="s">
        <v>455</v>
      </c>
      <c r="J40" s="3" t="s">
        <v>456</v>
      </c>
      <c r="K40" s="3" t="s">
        <v>457</v>
      </c>
      <c r="L40" s="3" t="s">
        <v>458</v>
      </c>
      <c r="M40" s="3" t="s">
        <v>459</v>
      </c>
    </row>
    <row r="41" spans="3:13" x14ac:dyDescent="0.2">
      <c r="C41" s="3" t="s">
        <v>460</v>
      </c>
      <c r="D41" s="3" t="s">
        <v>461</v>
      </c>
      <c r="E41" s="3" t="s">
        <v>462</v>
      </c>
      <c r="F41" s="3" t="s">
        <v>452</v>
      </c>
      <c r="G41" s="3" t="s">
        <v>453</v>
      </c>
      <c r="H41" s="3" t="s">
        <v>463</v>
      </c>
      <c r="I41" s="3" t="s">
        <v>464</v>
      </c>
      <c r="J41" s="3" t="s">
        <v>465</v>
      </c>
      <c r="K41" s="3" t="s">
        <v>457</v>
      </c>
      <c r="L41" s="3" t="s">
        <v>466</v>
      </c>
      <c r="M41" s="3" t="s">
        <v>467</v>
      </c>
    </row>
    <row r="43" spans="3:13" x14ac:dyDescent="0.2">
      <c r="C43" s="3" t="s">
        <v>468</v>
      </c>
      <c r="D43" s="3" t="s">
        <v>469</v>
      </c>
      <c r="E43" s="3" t="s">
        <v>470</v>
      </c>
      <c r="F43" s="3" t="s">
        <v>471</v>
      </c>
      <c r="G43" s="3" t="s">
        <v>472</v>
      </c>
      <c r="H43" s="3" t="s">
        <v>473</v>
      </c>
      <c r="I43" s="3" t="s">
        <v>474</v>
      </c>
      <c r="J43" s="3" t="s">
        <v>475</v>
      </c>
      <c r="K43" s="3" t="s">
        <v>476</v>
      </c>
      <c r="L43" s="3" t="s">
        <v>477</v>
      </c>
      <c r="M43" s="3" t="s">
        <v>478</v>
      </c>
    </row>
    <row r="44" spans="3:13" x14ac:dyDescent="0.2">
      <c r="C44" s="3" t="s">
        <v>479</v>
      </c>
      <c r="D44" s="3" t="s">
        <v>480</v>
      </c>
      <c r="E44" s="3" t="s">
        <v>481</v>
      </c>
      <c r="F44" s="3" t="s">
        <v>482</v>
      </c>
      <c r="G44" s="3" t="s">
        <v>483</v>
      </c>
      <c r="H44" s="3" t="s">
        <v>484</v>
      </c>
      <c r="I44" s="3" t="s">
        <v>485</v>
      </c>
      <c r="J44" s="3" t="s">
        <v>486</v>
      </c>
      <c r="K44" s="3" t="s">
        <v>487</v>
      </c>
      <c r="L44" s="3" t="s">
        <v>488</v>
      </c>
      <c r="M44" s="3" t="s">
        <v>489</v>
      </c>
    </row>
    <row r="46" spans="3:13" x14ac:dyDescent="0.2">
      <c r="C46" s="3" t="s">
        <v>490</v>
      </c>
      <c r="D46" s="3" t="s">
        <v>300</v>
      </c>
      <c r="E46" s="3" t="s">
        <v>301</v>
      </c>
      <c r="F46" s="3" t="s">
        <v>302</v>
      </c>
      <c r="G46" s="3" t="s">
        <v>303</v>
      </c>
      <c r="H46" s="3" t="s">
        <v>304</v>
      </c>
      <c r="I46" s="3" t="s">
        <v>305</v>
      </c>
      <c r="J46" s="3" t="s">
        <v>306</v>
      </c>
      <c r="K46" s="3" t="s">
        <v>307</v>
      </c>
      <c r="L46" s="3" t="s">
        <v>308</v>
      </c>
      <c r="M46" s="3" t="s">
        <v>309</v>
      </c>
    </row>
    <row r="47" spans="3:13" x14ac:dyDescent="0.2">
      <c r="C47" s="3" t="s">
        <v>491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492</v>
      </c>
      <c r="D48" s="3" t="s">
        <v>480</v>
      </c>
      <c r="E48" s="3" t="s">
        <v>481</v>
      </c>
      <c r="F48" s="3" t="s">
        <v>482</v>
      </c>
      <c r="G48" s="3" t="s">
        <v>483</v>
      </c>
      <c r="H48" s="3" t="s">
        <v>484</v>
      </c>
      <c r="I48" s="3" t="s">
        <v>485</v>
      </c>
      <c r="J48" s="3" t="s">
        <v>486</v>
      </c>
      <c r="K48" s="3" t="s">
        <v>487</v>
      </c>
      <c r="L48" s="3" t="s">
        <v>488</v>
      </c>
      <c r="M48" s="3" t="s">
        <v>489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F940A-2646-436E-9158-C4C8E669688A}">
  <dimension ref="C1:M41"/>
  <sheetViews>
    <sheetView workbookViewId="0">
      <selection activeCell="I30" sqref="I3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493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444</v>
      </c>
      <c r="D12" s="3" t="s">
        <v>434</v>
      </c>
      <c r="E12" s="3" t="s">
        <v>435</v>
      </c>
      <c r="F12" s="3" t="s">
        <v>436</v>
      </c>
      <c r="G12" s="3" t="s">
        <v>437</v>
      </c>
      <c r="H12" s="3" t="s">
        <v>43</v>
      </c>
      <c r="I12" s="3" t="s">
        <v>438</v>
      </c>
      <c r="J12" s="3" t="s">
        <v>439</v>
      </c>
      <c r="K12" s="3" t="s">
        <v>440</v>
      </c>
      <c r="L12" s="3" t="s">
        <v>441</v>
      </c>
      <c r="M12" s="3" t="s">
        <v>442</v>
      </c>
    </row>
    <row r="13" spans="3:13" x14ac:dyDescent="0.2">
      <c r="C13" s="3" t="s">
        <v>494</v>
      </c>
      <c r="D13" s="3" t="s">
        <v>495</v>
      </c>
      <c r="E13" s="3" t="s">
        <v>496</v>
      </c>
      <c r="F13" s="3" t="s">
        <v>497</v>
      </c>
      <c r="G13" s="3" t="s">
        <v>498</v>
      </c>
      <c r="H13" s="3" t="s">
        <v>499</v>
      </c>
      <c r="I13" s="3" t="s">
        <v>500</v>
      </c>
      <c r="J13" s="3" t="s">
        <v>501</v>
      </c>
      <c r="K13" s="3" t="s">
        <v>502</v>
      </c>
      <c r="L13" s="3" t="s">
        <v>503</v>
      </c>
      <c r="M13" s="3" t="s">
        <v>504</v>
      </c>
    </row>
    <row r="14" spans="3:13" x14ac:dyDescent="0.2">
      <c r="C14" s="3" t="s">
        <v>505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506</v>
      </c>
      <c r="D15" s="3" t="s">
        <v>507</v>
      </c>
      <c r="E15" s="3" t="s">
        <v>508</v>
      </c>
      <c r="F15" s="3" t="s">
        <v>509</v>
      </c>
      <c r="G15" s="3" t="s">
        <v>510</v>
      </c>
      <c r="H15" s="3" t="s">
        <v>511</v>
      </c>
      <c r="I15" s="3" t="s">
        <v>512</v>
      </c>
      <c r="J15" s="3" t="s">
        <v>513</v>
      </c>
      <c r="K15" s="3" t="s">
        <v>514</v>
      </c>
      <c r="L15" s="3" t="s">
        <v>515</v>
      </c>
      <c r="M15" s="3" t="s">
        <v>516</v>
      </c>
    </row>
    <row r="16" spans="3:13" x14ac:dyDescent="0.2">
      <c r="C16" s="3" t="s">
        <v>517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518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519</v>
      </c>
      <c r="D18" s="3" t="s">
        <v>520</v>
      </c>
      <c r="E18" s="3" t="s">
        <v>521</v>
      </c>
      <c r="F18" s="3" t="s">
        <v>522</v>
      </c>
      <c r="G18" s="3" t="s">
        <v>523</v>
      </c>
      <c r="H18" s="3" t="s">
        <v>524</v>
      </c>
      <c r="I18" s="3" t="s">
        <v>525</v>
      </c>
      <c r="J18" s="3" t="s">
        <v>526</v>
      </c>
      <c r="K18" s="3" t="s">
        <v>527</v>
      </c>
      <c r="L18" s="3" t="s">
        <v>528</v>
      </c>
      <c r="M18" s="3" t="s">
        <v>529</v>
      </c>
    </row>
    <row r="19" spans="3:13" x14ac:dyDescent="0.2">
      <c r="C19" s="3" t="s">
        <v>530</v>
      </c>
      <c r="D19" s="3" t="s">
        <v>531</v>
      </c>
      <c r="E19" s="3" t="s">
        <v>507</v>
      </c>
      <c r="F19" s="3" t="s">
        <v>532</v>
      </c>
      <c r="G19" s="3" t="s">
        <v>533</v>
      </c>
      <c r="H19" s="3" t="s">
        <v>534</v>
      </c>
      <c r="I19" s="3" t="s">
        <v>535</v>
      </c>
      <c r="J19" s="3" t="s">
        <v>536</v>
      </c>
      <c r="K19" s="3" t="s">
        <v>537</v>
      </c>
      <c r="L19" s="3" t="s">
        <v>538</v>
      </c>
      <c r="M19" s="3" t="s">
        <v>539</v>
      </c>
    </row>
    <row r="20" spans="3:13" x14ac:dyDescent="0.2">
      <c r="C20" s="3" t="s">
        <v>540</v>
      </c>
      <c r="D20" s="3" t="s">
        <v>541</v>
      </c>
      <c r="E20" s="3" t="s">
        <v>542</v>
      </c>
      <c r="F20" s="3" t="s">
        <v>543</v>
      </c>
      <c r="G20" s="3" t="s">
        <v>544</v>
      </c>
      <c r="H20" s="3" t="s">
        <v>545</v>
      </c>
      <c r="I20" s="3" t="s">
        <v>546</v>
      </c>
      <c r="J20" s="3" t="s">
        <v>547</v>
      </c>
      <c r="K20" s="3" t="s">
        <v>548</v>
      </c>
      <c r="L20" s="3" t="s">
        <v>549</v>
      </c>
      <c r="M20" s="3" t="s">
        <v>550</v>
      </c>
    </row>
    <row r="22" spans="3:13" x14ac:dyDescent="0.2">
      <c r="C22" s="3" t="s">
        <v>551</v>
      </c>
      <c r="D22" s="3" t="s">
        <v>552</v>
      </c>
      <c r="E22" s="3" t="s">
        <v>553</v>
      </c>
      <c r="F22" s="3" t="s">
        <v>554</v>
      </c>
      <c r="G22" s="3" t="s">
        <v>555</v>
      </c>
      <c r="H22" s="3" t="s">
        <v>556</v>
      </c>
      <c r="I22" s="3" t="s">
        <v>557</v>
      </c>
      <c r="J22" s="3" t="s">
        <v>558</v>
      </c>
      <c r="K22" s="3" t="s">
        <v>559</v>
      </c>
      <c r="L22" s="3" t="s">
        <v>560</v>
      </c>
      <c r="M22" s="3" t="s">
        <v>561</v>
      </c>
    </row>
    <row r="23" spans="3:13" x14ac:dyDescent="0.2">
      <c r="C23" s="3" t="s">
        <v>562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563</v>
      </c>
      <c r="I23" s="3" t="s">
        <v>3</v>
      </c>
      <c r="J23" s="3" t="s">
        <v>564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565</v>
      </c>
      <c r="D24" s="3" t="s">
        <v>566</v>
      </c>
      <c r="E24" s="3" t="s">
        <v>567</v>
      </c>
      <c r="F24" s="3" t="s">
        <v>568</v>
      </c>
      <c r="G24" s="3" t="s">
        <v>569</v>
      </c>
      <c r="H24" s="3" t="s">
        <v>570</v>
      </c>
      <c r="I24" s="3" t="s">
        <v>571</v>
      </c>
      <c r="J24" s="3" t="s">
        <v>572</v>
      </c>
      <c r="K24" s="3" t="s">
        <v>573</v>
      </c>
      <c r="L24" s="3" t="s">
        <v>574</v>
      </c>
      <c r="M24" s="3" t="s">
        <v>64</v>
      </c>
    </row>
    <row r="25" spans="3:13" x14ac:dyDescent="0.2">
      <c r="C25" s="3" t="s">
        <v>575</v>
      </c>
      <c r="D25" s="3" t="s">
        <v>325</v>
      </c>
      <c r="E25" s="3" t="s">
        <v>576</v>
      </c>
      <c r="F25" s="3" t="s">
        <v>577</v>
      </c>
      <c r="G25" s="3" t="s">
        <v>578</v>
      </c>
      <c r="H25" s="3" t="s">
        <v>579</v>
      </c>
      <c r="I25" s="3" t="s">
        <v>580</v>
      </c>
      <c r="J25" s="3" t="s">
        <v>581</v>
      </c>
      <c r="K25" s="3" t="s">
        <v>582</v>
      </c>
      <c r="L25" s="3" t="s">
        <v>583</v>
      </c>
      <c r="M25" s="3" t="s">
        <v>584</v>
      </c>
    </row>
    <row r="27" spans="3:13" x14ac:dyDescent="0.2">
      <c r="C27" s="3" t="s">
        <v>585</v>
      </c>
      <c r="D27" s="3" t="s">
        <v>586</v>
      </c>
      <c r="E27" s="3" t="s">
        <v>587</v>
      </c>
      <c r="F27" s="3" t="s">
        <v>588</v>
      </c>
      <c r="G27" s="3" t="s">
        <v>589</v>
      </c>
      <c r="H27" s="3" t="s">
        <v>590</v>
      </c>
      <c r="I27" s="3" t="s">
        <v>591</v>
      </c>
      <c r="J27" s="3" t="s">
        <v>592</v>
      </c>
      <c r="K27" s="3" t="s">
        <v>593</v>
      </c>
      <c r="L27" s="3" t="s">
        <v>594</v>
      </c>
      <c r="M27" s="3" t="s">
        <v>595</v>
      </c>
    </row>
    <row r="28" spans="3:13" x14ac:dyDescent="0.2">
      <c r="C28" s="3" t="s">
        <v>596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597</v>
      </c>
      <c r="D29" s="3" t="s">
        <v>598</v>
      </c>
      <c r="E29" s="3" t="s">
        <v>599</v>
      </c>
      <c r="F29" s="3" t="s">
        <v>600</v>
      </c>
      <c r="G29" s="3" t="s">
        <v>601</v>
      </c>
      <c r="H29" s="3" t="s">
        <v>602</v>
      </c>
      <c r="I29" s="3" t="s">
        <v>3</v>
      </c>
      <c r="J29" s="3" t="s">
        <v>603</v>
      </c>
      <c r="K29" s="3" t="s">
        <v>604</v>
      </c>
      <c r="L29" s="3" t="s">
        <v>3</v>
      </c>
      <c r="M29" s="3" t="s">
        <v>3</v>
      </c>
    </row>
    <row r="30" spans="3:13" x14ac:dyDescent="0.2">
      <c r="C30" s="3" t="s">
        <v>605</v>
      </c>
      <c r="D30" s="3" t="s">
        <v>606</v>
      </c>
      <c r="E30" s="3">
        <v>0</v>
      </c>
      <c r="F30" s="3">
        <v>0</v>
      </c>
      <c r="G30" s="3" t="s">
        <v>607</v>
      </c>
      <c r="H30" s="3">
        <v>0</v>
      </c>
      <c r="I30" s="3" t="s">
        <v>608</v>
      </c>
      <c r="J30" s="3" t="s">
        <v>609</v>
      </c>
      <c r="K30" s="3" t="s">
        <v>610</v>
      </c>
      <c r="L30" s="3" t="s">
        <v>611</v>
      </c>
      <c r="M30" s="3" t="s">
        <v>612</v>
      </c>
    </row>
    <row r="31" spans="3:13" x14ac:dyDescent="0.2">
      <c r="C31" s="3" t="s">
        <v>613</v>
      </c>
      <c r="D31" s="3" t="s">
        <v>614</v>
      </c>
      <c r="E31" s="3" t="s">
        <v>615</v>
      </c>
      <c r="F31" s="3" t="s">
        <v>3</v>
      </c>
      <c r="G31" s="3" t="s">
        <v>3</v>
      </c>
      <c r="H31" s="3" t="s">
        <v>3</v>
      </c>
      <c r="I31" s="3" t="s">
        <v>616</v>
      </c>
      <c r="J31" s="3" t="s">
        <v>617</v>
      </c>
      <c r="K31" s="3" t="s">
        <v>618</v>
      </c>
      <c r="L31" s="3" t="s">
        <v>619</v>
      </c>
      <c r="M31" s="3" t="s">
        <v>620</v>
      </c>
    </row>
    <row r="32" spans="3:13" x14ac:dyDescent="0.2">
      <c r="C32" s="3" t="s">
        <v>621</v>
      </c>
      <c r="D32" s="3" t="s">
        <v>622</v>
      </c>
      <c r="E32" s="3" t="s">
        <v>623</v>
      </c>
      <c r="F32" s="3" t="s">
        <v>253</v>
      </c>
      <c r="G32" s="3" t="s">
        <v>624</v>
      </c>
      <c r="H32" s="3" t="s">
        <v>623</v>
      </c>
      <c r="I32" s="3" t="s">
        <v>625</v>
      </c>
      <c r="J32" s="3" t="s">
        <v>626</v>
      </c>
      <c r="K32" s="3" t="s">
        <v>627</v>
      </c>
      <c r="L32" s="3" t="s">
        <v>628</v>
      </c>
      <c r="M32" s="3" t="s">
        <v>629</v>
      </c>
    </row>
    <row r="33" spans="3:13" x14ac:dyDescent="0.2">
      <c r="C33" s="3" t="s">
        <v>630</v>
      </c>
      <c r="D33" s="3" t="s">
        <v>631</v>
      </c>
      <c r="E33" s="3" t="s">
        <v>632</v>
      </c>
      <c r="F33" s="3" t="s">
        <v>633</v>
      </c>
      <c r="G33" s="3" t="s">
        <v>634</v>
      </c>
      <c r="H33" s="3" t="s">
        <v>635</v>
      </c>
      <c r="I33" s="3" t="s">
        <v>636</v>
      </c>
      <c r="J33" s="3" t="s">
        <v>637</v>
      </c>
      <c r="K33" s="3" t="s">
        <v>638</v>
      </c>
      <c r="L33" s="3" t="s">
        <v>639</v>
      </c>
      <c r="M33" s="3" t="s">
        <v>640</v>
      </c>
    </row>
    <row r="35" spans="3:13" x14ac:dyDescent="0.2">
      <c r="C35" s="3" t="s">
        <v>641</v>
      </c>
      <c r="D35" s="3" t="s">
        <v>642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643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644</v>
      </c>
      <c r="D37" s="3" t="s">
        <v>645</v>
      </c>
      <c r="E37" s="3" t="s">
        <v>646</v>
      </c>
      <c r="F37" s="3" t="s">
        <v>647</v>
      </c>
      <c r="G37" s="3" t="s">
        <v>648</v>
      </c>
      <c r="H37" s="3" t="s">
        <v>649</v>
      </c>
      <c r="I37" s="3" t="s">
        <v>650</v>
      </c>
      <c r="J37" s="3" t="s">
        <v>651</v>
      </c>
      <c r="K37" s="3" t="s">
        <v>652</v>
      </c>
      <c r="L37" s="3" t="s">
        <v>653</v>
      </c>
      <c r="M37" s="3" t="s">
        <v>66</v>
      </c>
    </row>
    <row r="38" spans="3:13" x14ac:dyDescent="0.2">
      <c r="C38" s="3" t="s">
        <v>654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655</v>
      </c>
      <c r="D40" s="3" t="s">
        <v>656</v>
      </c>
      <c r="E40" s="3" t="s">
        <v>657</v>
      </c>
      <c r="F40" s="3" t="s">
        <v>515</v>
      </c>
      <c r="G40" s="3" t="s">
        <v>658</v>
      </c>
      <c r="H40" s="3" t="s">
        <v>659</v>
      </c>
      <c r="I40" s="3" t="s">
        <v>660</v>
      </c>
      <c r="J40" s="3" t="s">
        <v>661</v>
      </c>
      <c r="K40" s="3" t="s">
        <v>662</v>
      </c>
      <c r="L40" s="3" t="s">
        <v>663</v>
      </c>
      <c r="M40" s="3" t="s">
        <v>664</v>
      </c>
    </row>
    <row r="41" spans="3:13" x14ac:dyDescent="0.2">
      <c r="C41" s="3" t="s">
        <v>665</v>
      </c>
      <c r="D41" s="3" t="s">
        <v>3</v>
      </c>
      <c r="E41" s="3" t="s">
        <v>3</v>
      </c>
      <c r="F41" s="3" t="s">
        <v>3</v>
      </c>
      <c r="G41" s="3" t="s">
        <v>3</v>
      </c>
      <c r="H41" s="3" t="s">
        <v>3</v>
      </c>
      <c r="I41" s="3" t="s">
        <v>3</v>
      </c>
      <c r="J41" s="3" t="s">
        <v>3</v>
      </c>
      <c r="K41" s="3" t="s">
        <v>3</v>
      </c>
      <c r="L41" s="3" t="s">
        <v>3</v>
      </c>
      <c r="M41" s="3" t="s">
        <v>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8A10-6287-4AE2-9F85-43451C5A86EF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666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667</v>
      </c>
      <c r="D12" s="3">
        <v>35.94</v>
      </c>
      <c r="E12" s="3">
        <v>35.92</v>
      </c>
      <c r="F12" s="3">
        <v>30.22</v>
      </c>
      <c r="G12" s="3">
        <v>42.79</v>
      </c>
      <c r="H12" s="3">
        <v>44.92</v>
      </c>
      <c r="I12" s="3">
        <v>32.94</v>
      </c>
      <c r="J12" s="3">
        <v>42</v>
      </c>
      <c r="K12" s="3">
        <v>30.59</v>
      </c>
      <c r="L12" s="3">
        <v>53.45</v>
      </c>
      <c r="M12" s="3">
        <v>75.19</v>
      </c>
    </row>
    <row r="13" spans="3:13" ht="12.75" x14ac:dyDescent="0.2">
      <c r="C13" s="3" t="s">
        <v>668</v>
      </c>
      <c r="D13" s="3" t="s">
        <v>669</v>
      </c>
      <c r="E13" s="3" t="s">
        <v>670</v>
      </c>
      <c r="F13" s="3" t="s">
        <v>671</v>
      </c>
      <c r="G13" s="3" t="s">
        <v>672</v>
      </c>
      <c r="H13" s="3" t="s">
        <v>673</v>
      </c>
      <c r="I13" s="3" t="s">
        <v>674</v>
      </c>
      <c r="J13" s="3" t="s">
        <v>675</v>
      </c>
      <c r="K13" s="3" t="s">
        <v>676</v>
      </c>
      <c r="L13" s="3" t="s">
        <v>677</v>
      </c>
      <c r="M13" s="3" t="s">
        <v>678</v>
      </c>
    </row>
    <row r="14" spans="3:13" ht="12.75" x14ac:dyDescent="0.2"/>
    <row r="15" spans="3:13" ht="12.75" x14ac:dyDescent="0.2">
      <c r="C15" s="3" t="s">
        <v>679</v>
      </c>
      <c r="D15" s="3" t="s">
        <v>680</v>
      </c>
      <c r="E15" s="3" t="s">
        <v>681</v>
      </c>
      <c r="F15" s="3" t="s">
        <v>682</v>
      </c>
      <c r="G15" s="3" t="s">
        <v>683</v>
      </c>
      <c r="H15" s="3" t="s">
        <v>684</v>
      </c>
      <c r="I15" s="3" t="s">
        <v>685</v>
      </c>
      <c r="J15" s="3" t="s">
        <v>686</v>
      </c>
      <c r="K15" s="3" t="s">
        <v>687</v>
      </c>
      <c r="L15" s="3" t="s">
        <v>688</v>
      </c>
      <c r="M15" s="3" t="s">
        <v>689</v>
      </c>
    </row>
    <row r="16" spans="3:13" ht="12.75" x14ac:dyDescent="0.2">
      <c r="C16" s="3" t="s">
        <v>690</v>
      </c>
      <c r="D16" s="3" t="s">
        <v>680</v>
      </c>
      <c r="E16" s="3" t="s">
        <v>681</v>
      </c>
      <c r="F16" s="3" t="s">
        <v>682</v>
      </c>
      <c r="G16" s="3" t="s">
        <v>683</v>
      </c>
      <c r="H16" s="3" t="s">
        <v>684</v>
      </c>
      <c r="I16" s="3" t="s">
        <v>685</v>
      </c>
      <c r="J16" s="3" t="s">
        <v>686</v>
      </c>
      <c r="K16" s="3" t="s">
        <v>687</v>
      </c>
      <c r="L16" s="3" t="s">
        <v>688</v>
      </c>
      <c r="M16" s="3" t="s">
        <v>691</v>
      </c>
    </row>
    <row r="17" spans="3:13" ht="12.75" x14ac:dyDescent="0.2">
      <c r="C17" s="3" t="s">
        <v>692</v>
      </c>
      <c r="D17" s="3" t="s">
        <v>693</v>
      </c>
      <c r="E17" s="3" t="s">
        <v>694</v>
      </c>
      <c r="F17" s="3" t="s">
        <v>695</v>
      </c>
      <c r="G17" s="3" t="s">
        <v>696</v>
      </c>
      <c r="H17" s="3" t="s">
        <v>697</v>
      </c>
      <c r="I17" s="3" t="s">
        <v>698</v>
      </c>
      <c r="J17" s="3" t="s">
        <v>699</v>
      </c>
      <c r="K17" s="3" t="s">
        <v>700</v>
      </c>
      <c r="L17" s="3" t="s">
        <v>701</v>
      </c>
      <c r="M17" s="3" t="s">
        <v>702</v>
      </c>
    </row>
    <row r="18" spans="3:13" ht="12.75" x14ac:dyDescent="0.2">
      <c r="C18" s="3" t="s">
        <v>703</v>
      </c>
      <c r="D18" s="3" t="s">
        <v>704</v>
      </c>
      <c r="E18" s="3" t="s">
        <v>705</v>
      </c>
      <c r="F18" s="3" t="s">
        <v>706</v>
      </c>
      <c r="G18" s="3" t="s">
        <v>707</v>
      </c>
      <c r="H18" s="3" t="s">
        <v>708</v>
      </c>
      <c r="I18" s="3" t="s">
        <v>709</v>
      </c>
      <c r="J18" s="3" t="s">
        <v>710</v>
      </c>
      <c r="K18" s="3" t="s">
        <v>711</v>
      </c>
      <c r="L18" s="3" t="s">
        <v>712</v>
      </c>
      <c r="M18" s="3" t="s">
        <v>713</v>
      </c>
    </row>
    <row r="19" spans="3:13" ht="12.75" x14ac:dyDescent="0.2">
      <c r="C19" s="3" t="s">
        <v>714</v>
      </c>
      <c r="D19" s="3" t="s">
        <v>715</v>
      </c>
      <c r="E19" s="3" t="s">
        <v>716</v>
      </c>
      <c r="F19" s="3" t="s">
        <v>717</v>
      </c>
      <c r="G19" s="3" t="s">
        <v>718</v>
      </c>
      <c r="H19" s="3" t="s">
        <v>719</v>
      </c>
      <c r="I19" s="3" t="s">
        <v>720</v>
      </c>
      <c r="J19" s="3" t="s">
        <v>721</v>
      </c>
      <c r="K19" s="3" t="s">
        <v>722</v>
      </c>
      <c r="L19" s="3" t="s">
        <v>723</v>
      </c>
      <c r="M19" s="3" t="s">
        <v>724</v>
      </c>
    </row>
    <row r="20" spans="3:13" ht="12.75" x14ac:dyDescent="0.2">
      <c r="C20" s="3" t="s">
        <v>725</v>
      </c>
      <c r="D20" s="3" t="s">
        <v>726</v>
      </c>
      <c r="E20" s="3" t="s">
        <v>727</v>
      </c>
      <c r="F20" s="3" t="s">
        <v>728</v>
      </c>
      <c r="G20" s="3" t="s">
        <v>729</v>
      </c>
      <c r="H20" s="3" t="s">
        <v>730</v>
      </c>
      <c r="I20" s="3" t="s">
        <v>731</v>
      </c>
      <c r="J20" s="3" t="s">
        <v>732</v>
      </c>
      <c r="K20" s="3" t="s">
        <v>733</v>
      </c>
      <c r="L20" s="3" t="s">
        <v>734</v>
      </c>
      <c r="M20" s="3" t="s">
        <v>735</v>
      </c>
    </row>
    <row r="21" spans="3:13" ht="12.75" x14ac:dyDescent="0.2">
      <c r="C21" s="3" t="s">
        <v>736</v>
      </c>
      <c r="D21" s="3" t="s">
        <v>737</v>
      </c>
      <c r="E21" s="3" t="s">
        <v>738</v>
      </c>
      <c r="F21" s="3" t="s">
        <v>739</v>
      </c>
      <c r="G21" s="3" t="s">
        <v>740</v>
      </c>
      <c r="H21" s="3" t="s">
        <v>737</v>
      </c>
      <c r="I21" s="3" t="s">
        <v>739</v>
      </c>
      <c r="J21" s="3" t="s">
        <v>741</v>
      </c>
      <c r="K21" s="3" t="s">
        <v>739</v>
      </c>
      <c r="L21" s="3" t="s">
        <v>740</v>
      </c>
      <c r="M21" s="3" t="s">
        <v>742</v>
      </c>
    </row>
    <row r="22" spans="3:13" ht="12.75" x14ac:dyDescent="0.2">
      <c r="C22" s="3" t="s">
        <v>743</v>
      </c>
      <c r="D22" s="3" t="s">
        <v>744</v>
      </c>
      <c r="E22" s="3" t="s">
        <v>745</v>
      </c>
      <c r="F22" s="3" t="s">
        <v>746</v>
      </c>
      <c r="G22" s="3" t="s">
        <v>747</v>
      </c>
      <c r="H22" s="3" t="s">
        <v>748</v>
      </c>
      <c r="I22" s="3" t="s">
        <v>749</v>
      </c>
      <c r="J22" s="3" t="s">
        <v>750</v>
      </c>
      <c r="K22" s="3" t="s">
        <v>751</v>
      </c>
      <c r="L22" s="3" t="s">
        <v>752</v>
      </c>
      <c r="M22" s="3" t="s">
        <v>753</v>
      </c>
    </row>
    <row r="23" spans="3:13" ht="12.75" x14ac:dyDescent="0.2"/>
    <row r="24" spans="3:13" ht="12.75" x14ac:dyDescent="0.2">
      <c r="C24" s="3" t="s">
        <v>754</v>
      </c>
      <c r="D24" s="3" t="s">
        <v>755</v>
      </c>
      <c r="E24" s="3" t="s">
        <v>756</v>
      </c>
      <c r="F24" s="3" t="s">
        <v>757</v>
      </c>
      <c r="G24" s="3" t="s">
        <v>758</v>
      </c>
      <c r="H24" s="3" t="s">
        <v>759</v>
      </c>
      <c r="I24" s="3" t="s">
        <v>697</v>
      </c>
      <c r="J24" s="3" t="s">
        <v>760</v>
      </c>
      <c r="K24" s="3" t="s">
        <v>761</v>
      </c>
      <c r="L24" s="3" t="s">
        <v>762</v>
      </c>
      <c r="M24" s="3" t="s">
        <v>763</v>
      </c>
    </row>
    <row r="25" spans="3:13" ht="12.75" x14ac:dyDescent="0.2">
      <c r="C25" s="3" t="s">
        <v>764</v>
      </c>
      <c r="D25" s="3" t="s">
        <v>740</v>
      </c>
      <c r="E25" s="3" t="s">
        <v>737</v>
      </c>
      <c r="F25" s="3" t="s">
        <v>741</v>
      </c>
      <c r="G25" s="3" t="s">
        <v>765</v>
      </c>
      <c r="H25" s="3" t="s">
        <v>766</v>
      </c>
      <c r="I25" s="3" t="s">
        <v>741</v>
      </c>
      <c r="J25" s="3" t="s">
        <v>737</v>
      </c>
      <c r="K25" s="3" t="s">
        <v>739</v>
      </c>
      <c r="L25" s="3" t="s">
        <v>765</v>
      </c>
      <c r="M25" s="3" t="s">
        <v>767</v>
      </c>
    </row>
    <row r="26" spans="3:13" ht="12.75" x14ac:dyDescent="0.2">
      <c r="C26" s="3" t="s">
        <v>768</v>
      </c>
      <c r="D26" s="3" t="s">
        <v>724</v>
      </c>
      <c r="E26" s="3" t="s">
        <v>769</v>
      </c>
      <c r="F26" s="3" t="s">
        <v>770</v>
      </c>
      <c r="G26" s="3" t="s">
        <v>712</v>
      </c>
      <c r="H26" s="3" t="s">
        <v>771</v>
      </c>
      <c r="I26" s="3" t="s">
        <v>772</v>
      </c>
      <c r="J26" s="3" t="s">
        <v>773</v>
      </c>
      <c r="K26" s="3" t="s">
        <v>693</v>
      </c>
      <c r="L26" s="3" t="s">
        <v>774</v>
      </c>
      <c r="M26" s="3" t="s">
        <v>775</v>
      </c>
    </row>
    <row r="27" spans="3:13" ht="12.75" x14ac:dyDescent="0.2">
      <c r="C27" s="3" t="s">
        <v>776</v>
      </c>
      <c r="D27" s="3" t="s">
        <v>777</v>
      </c>
      <c r="E27" s="3" t="s">
        <v>778</v>
      </c>
      <c r="F27" s="3" t="s">
        <v>753</v>
      </c>
      <c r="G27" s="3" t="s">
        <v>779</v>
      </c>
      <c r="H27" s="3" t="s">
        <v>750</v>
      </c>
      <c r="I27" s="3" t="s">
        <v>765</v>
      </c>
      <c r="J27" s="3" t="s">
        <v>753</v>
      </c>
      <c r="K27" s="3" t="s">
        <v>742</v>
      </c>
      <c r="L27" s="3" t="s">
        <v>753</v>
      </c>
      <c r="M27" s="3" t="s">
        <v>778</v>
      </c>
    </row>
    <row r="28" spans="3:13" ht="12.75" x14ac:dyDescent="0.2"/>
    <row r="29" spans="3:13" ht="12.75" x14ac:dyDescent="0.2">
      <c r="C29" s="3" t="s">
        <v>780</v>
      </c>
      <c r="D29" s="3">
        <v>5.7</v>
      </c>
      <c r="E29" s="3">
        <v>6</v>
      </c>
      <c r="F29" s="3">
        <v>5.3</v>
      </c>
      <c r="G29" s="3">
        <v>5.0999999999999996</v>
      </c>
      <c r="H29" s="3">
        <v>5.0999999999999996</v>
      </c>
      <c r="I29" s="3">
        <v>5.4</v>
      </c>
      <c r="J29" s="3">
        <v>5.5</v>
      </c>
      <c r="K29" s="3">
        <v>4.9000000000000004</v>
      </c>
      <c r="L29" s="3">
        <v>6.1</v>
      </c>
      <c r="M29" s="3">
        <v>6.7</v>
      </c>
    </row>
    <row r="30" spans="3:13" ht="12.75" x14ac:dyDescent="0.2">
      <c r="C30" s="3" t="s">
        <v>781</v>
      </c>
      <c r="D30" s="3">
        <v>7</v>
      </c>
      <c r="E30" s="3">
        <v>7</v>
      </c>
      <c r="F30" s="3">
        <v>3</v>
      </c>
      <c r="G30" s="3">
        <v>3</v>
      </c>
      <c r="H30" s="3">
        <v>6</v>
      </c>
      <c r="I30" s="3">
        <v>8</v>
      </c>
      <c r="J30" s="3">
        <v>7</v>
      </c>
      <c r="K30" s="3">
        <v>3</v>
      </c>
      <c r="L30" s="3">
        <v>7</v>
      </c>
      <c r="M30" s="3">
        <v>9</v>
      </c>
    </row>
    <row r="31" spans="3:13" ht="12.75" x14ac:dyDescent="0.2">
      <c r="C31" s="3" t="s">
        <v>782</v>
      </c>
      <c r="D31" s="3">
        <v>0.4</v>
      </c>
      <c r="E31" s="3">
        <v>0.9</v>
      </c>
      <c r="F31" s="3">
        <v>0.92</v>
      </c>
      <c r="G31" s="3">
        <v>1</v>
      </c>
      <c r="H31" s="3">
        <v>1.1000000000000001</v>
      </c>
      <c r="I31" s="3">
        <v>1.34</v>
      </c>
      <c r="J31" s="3">
        <v>1.5</v>
      </c>
      <c r="K31" s="3">
        <v>1.7</v>
      </c>
      <c r="L31" s="3">
        <v>2.35</v>
      </c>
      <c r="M31" s="3">
        <v>4.9000000000000004</v>
      </c>
    </row>
    <row r="32" spans="3:13" ht="12.75" x14ac:dyDescent="0.2">
      <c r="C32" s="3" t="s">
        <v>783</v>
      </c>
      <c r="D32" s="3" t="s">
        <v>784</v>
      </c>
      <c r="E32" s="3" t="s">
        <v>785</v>
      </c>
      <c r="F32" s="3" t="s">
        <v>786</v>
      </c>
      <c r="G32" s="3" t="s">
        <v>787</v>
      </c>
      <c r="H32" s="3" t="s">
        <v>787</v>
      </c>
      <c r="I32" s="3" t="s">
        <v>788</v>
      </c>
      <c r="J32" s="3" t="s">
        <v>789</v>
      </c>
      <c r="K32" s="3" t="s">
        <v>790</v>
      </c>
      <c r="L32" s="3" t="s">
        <v>791</v>
      </c>
      <c r="M32" s="3" t="s">
        <v>792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EB90-8775-499A-AC9A-2D28F762163D}">
  <dimension ref="A3:BJ22"/>
  <sheetViews>
    <sheetView showGridLines="0" tabSelected="1" topLeftCell="Y1" workbookViewId="0">
      <selection activeCell="AG9" sqref="AG9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793</v>
      </c>
      <c r="C3" s="9"/>
      <c r="D3" s="9"/>
      <c r="E3" s="9"/>
      <c r="F3" s="9"/>
      <c r="H3" s="9" t="s">
        <v>794</v>
      </c>
      <c r="I3" s="9"/>
      <c r="J3" s="9"/>
      <c r="K3" s="9"/>
      <c r="L3" s="9"/>
      <c r="N3" s="11" t="s">
        <v>795</v>
      </c>
      <c r="O3" s="11"/>
      <c r="P3" s="11"/>
      <c r="Q3" s="11"/>
      <c r="R3" s="11"/>
      <c r="S3" s="11"/>
      <c r="T3" s="11"/>
      <c r="V3" s="9" t="s">
        <v>796</v>
      </c>
      <c r="W3" s="9"/>
      <c r="X3" s="9"/>
      <c r="Y3" s="9"/>
      <c r="AA3" s="9" t="s">
        <v>797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798</v>
      </c>
      <c r="C4" s="15" t="s">
        <v>799</v>
      </c>
      <c r="D4" s="14" t="s">
        <v>800</v>
      </c>
      <c r="E4" s="15" t="s">
        <v>801</v>
      </c>
      <c r="F4" s="14" t="s">
        <v>802</v>
      </c>
      <c r="H4" s="16" t="s">
        <v>803</v>
      </c>
      <c r="I4" s="17" t="s">
        <v>804</v>
      </c>
      <c r="J4" s="16" t="s">
        <v>805</v>
      </c>
      <c r="K4" s="17" t="s">
        <v>806</v>
      </c>
      <c r="L4" s="16" t="s">
        <v>807</v>
      </c>
      <c r="N4" s="18" t="s">
        <v>808</v>
      </c>
      <c r="O4" s="19" t="s">
        <v>809</v>
      </c>
      <c r="P4" s="18" t="s">
        <v>810</v>
      </c>
      <c r="Q4" s="19" t="s">
        <v>811</v>
      </c>
      <c r="R4" s="18" t="s">
        <v>812</v>
      </c>
      <c r="S4" s="19" t="s">
        <v>813</v>
      </c>
      <c r="T4" s="18" t="s">
        <v>814</v>
      </c>
      <c r="V4" s="19" t="s">
        <v>815</v>
      </c>
      <c r="W4" s="18" t="s">
        <v>816</v>
      </c>
      <c r="X4" s="19" t="s">
        <v>817</v>
      </c>
      <c r="Y4" s="18" t="s">
        <v>818</v>
      </c>
      <c r="AA4" s="20" t="s">
        <v>468</v>
      </c>
      <c r="AB4" s="21" t="s">
        <v>692</v>
      </c>
      <c r="AC4" s="20" t="s">
        <v>703</v>
      </c>
      <c r="AD4" s="21" t="s">
        <v>725</v>
      </c>
      <c r="AE4" s="20" t="s">
        <v>736</v>
      </c>
      <c r="AF4" s="21" t="s">
        <v>743</v>
      </c>
      <c r="AG4" s="20" t="s">
        <v>754</v>
      </c>
      <c r="AH4" s="21" t="s">
        <v>764</v>
      </c>
      <c r="AI4" s="20" t="s">
        <v>782</v>
      </c>
      <c r="AJ4" s="22"/>
      <c r="AK4" s="21" t="s">
        <v>780</v>
      </c>
      <c r="AL4" s="20" t="s">
        <v>781</v>
      </c>
    </row>
    <row r="5" spans="1:62" ht="63" x14ac:dyDescent="0.2">
      <c r="A5" s="23" t="s">
        <v>819</v>
      </c>
      <c r="B5" s="18" t="s">
        <v>820</v>
      </c>
      <c r="C5" s="24" t="s">
        <v>821</v>
      </c>
      <c r="D5" s="25" t="s">
        <v>822</v>
      </c>
      <c r="E5" s="19" t="s">
        <v>823</v>
      </c>
      <c r="F5" s="18" t="s">
        <v>820</v>
      </c>
      <c r="H5" s="19" t="s">
        <v>824</v>
      </c>
      <c r="I5" s="18" t="s">
        <v>825</v>
      </c>
      <c r="J5" s="19" t="s">
        <v>826</v>
      </c>
      <c r="K5" s="18" t="s">
        <v>827</v>
      </c>
      <c r="L5" s="19" t="s">
        <v>828</v>
      </c>
      <c r="N5" s="18" t="s">
        <v>829</v>
      </c>
      <c r="O5" s="19" t="s">
        <v>830</v>
      </c>
      <c r="P5" s="18" t="s">
        <v>831</v>
      </c>
      <c r="Q5" s="19" t="s">
        <v>832</v>
      </c>
      <c r="R5" s="18" t="s">
        <v>833</v>
      </c>
      <c r="S5" s="19" t="s">
        <v>834</v>
      </c>
      <c r="T5" s="18" t="s">
        <v>835</v>
      </c>
      <c r="V5" s="19" t="s">
        <v>836</v>
      </c>
      <c r="W5" s="18" t="s">
        <v>837</v>
      </c>
      <c r="X5" s="19" t="s">
        <v>838</v>
      </c>
      <c r="Y5" s="18" t="s">
        <v>839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0.42338555598012995</v>
      </c>
      <c r="C7" s="31">
        <f>(sheet!D18-sheet!D15)/sheet!D35</f>
        <v>0.30263660680168131</v>
      </c>
      <c r="D7" s="31">
        <f>sheet!D12/sheet!D35</f>
        <v>3.0569354222392052E-3</v>
      </c>
      <c r="E7" s="31">
        <f>Sheet2!D20/sheet!D35</f>
        <v>1.3790599923576614</v>
      </c>
      <c r="F7" s="31">
        <f>sheet!D18/sheet!D35</f>
        <v>0.42338555598012995</v>
      </c>
      <c r="G7" s="29"/>
      <c r="H7" s="32">
        <f>Sheet1!D33/sheet!D51</f>
        <v>8.8080086916032904E-2</v>
      </c>
      <c r="I7" s="32">
        <f>Sheet1!D33/Sheet1!D12</f>
        <v>0.14060080520284918</v>
      </c>
      <c r="J7" s="32">
        <f>Sheet1!D12/sheet!D27</f>
        <v>0.31195656374386521</v>
      </c>
      <c r="K7" s="32">
        <f>Sheet1!D30/sheet!D27</f>
        <v>4.3861344050701398E-2</v>
      </c>
      <c r="L7" s="32">
        <f>Sheet1!D38</f>
        <v>2.09</v>
      </c>
      <c r="M7" s="29"/>
      <c r="N7" s="32">
        <f>sheet!D40/sheet!D27</f>
        <v>0.50202882868956988</v>
      </c>
      <c r="O7" s="32">
        <f>sheet!D51/sheet!D27</f>
        <v>0.49797117131043012</v>
      </c>
      <c r="P7" s="32">
        <f>sheet!D40/sheet!D51</f>
        <v>1.0081483780847431</v>
      </c>
      <c r="Q7" s="31">
        <f>Sheet1!D24/Sheet1!D26</f>
        <v>-11.881720430107526</v>
      </c>
      <c r="R7" s="31">
        <f>ABS(Sheet2!D20/(Sheet1!D26+Sheet2!D30))</f>
        <v>10.661742983751846</v>
      </c>
      <c r="S7" s="31">
        <f>sheet!D40/Sheet1!D43</f>
        <v>3.2021197929504561</v>
      </c>
      <c r="T7" s="31">
        <f>Sheet2!D20/sheet!D40</f>
        <v>0.27780771303209917</v>
      </c>
      <c r="V7" s="31">
        <f>ABS(Sheet1!D15/sheet!D15)</f>
        <v>11.862341772151899</v>
      </c>
      <c r="W7" s="31">
        <f>Sheet1!D12/sheet!D14</f>
        <v>11.313945339873861</v>
      </c>
      <c r="X7" s="31">
        <f>Sheet1!D12/sheet!D27</f>
        <v>0.31195656374386521</v>
      </c>
      <c r="Y7" s="31">
        <f>Sheet1!D12/(sheet!D18-sheet!D35)</f>
        <v>-5.3495692511597088</v>
      </c>
      <c r="AA7" s="17" t="str">
        <f>Sheet1!D43</f>
        <v>8,114,000</v>
      </c>
      <c r="AB7" s="17" t="str">
        <f>Sheet3!D17</f>
        <v>6.1x</v>
      </c>
      <c r="AC7" s="17" t="str">
        <f>Sheet3!D18</f>
        <v>16.0x</v>
      </c>
      <c r="AD7" s="17" t="str">
        <f>Sheet3!D20</f>
        <v>155.6x</v>
      </c>
      <c r="AE7" s="17" t="str">
        <f>Sheet3!D21</f>
        <v>1.4x</v>
      </c>
      <c r="AF7" s="17" t="str">
        <f>Sheet3!D22</f>
        <v>3.0x</v>
      </c>
      <c r="AG7" s="17" t="str">
        <f>Sheet3!D24</f>
        <v>17.7x</v>
      </c>
      <c r="AH7" s="17" t="str">
        <f>Sheet3!D25</f>
        <v>1.5x</v>
      </c>
      <c r="AI7" s="17">
        <f>Sheet3!D31</f>
        <v>0.4</v>
      </c>
      <c r="AK7" s="17">
        <f>Sheet3!D29</f>
        <v>5.7</v>
      </c>
      <c r="AL7" s="17">
        <f>Sheet3!D30</f>
        <v>7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0.6785297549591599</v>
      </c>
      <c r="C8" s="34">
        <f>(sheet!E18-sheet!E15)/sheet!E35</f>
        <v>0.54920264488525861</v>
      </c>
      <c r="D8" s="34">
        <f>sheet!E12/sheet!E35</f>
        <v>4.8619214313496695E-3</v>
      </c>
      <c r="E8" s="34">
        <f>Sheet2!E20/sheet!E35</f>
        <v>1.6450797355114741</v>
      </c>
      <c r="F8" s="34">
        <f>sheet!E18/sheet!E35</f>
        <v>0.6785297549591599</v>
      </c>
      <c r="G8" s="29"/>
      <c r="H8" s="35">
        <f>Sheet1!E33/sheet!E51</f>
        <v>0.13599390813748227</v>
      </c>
      <c r="I8" s="35">
        <f>Sheet1!E33/Sheet1!E12</f>
        <v>0.208291364046016</v>
      </c>
      <c r="J8" s="35">
        <f>Sheet1!E12/sheet!E27</f>
        <v>0.31333887043189368</v>
      </c>
      <c r="K8" s="35">
        <f>Sheet1!E30/sheet!E27</f>
        <v>6.5265780730897005E-2</v>
      </c>
      <c r="L8" s="35">
        <f>Sheet1!E38</f>
        <v>3.6</v>
      </c>
      <c r="M8" s="29"/>
      <c r="N8" s="35">
        <f>sheet!E40/sheet!E27</f>
        <v>0.52008305647840536</v>
      </c>
      <c r="O8" s="35">
        <f>sheet!E51/sheet!E27</f>
        <v>0.4799169435215947</v>
      </c>
      <c r="P8" s="35">
        <f>sheet!E40/sheet!E51</f>
        <v>1.0836938839084835</v>
      </c>
      <c r="Q8" s="34">
        <f>Sheet1!E24/Sheet1!E26</f>
        <v>-16.984520123839008</v>
      </c>
      <c r="R8" s="34">
        <f>ABS(Sheet2!E20/(Sheet1!E26+Sheet2!E30))</f>
        <v>26.188854489164086</v>
      </c>
      <c r="S8" s="34">
        <f>sheet!E40/Sheet1!E43</f>
        <v>2.9500612456421371</v>
      </c>
      <c r="T8" s="34">
        <f>Sheet2!E20/sheet!E40</f>
        <v>0.27017790411702708</v>
      </c>
      <c r="U8" s="12"/>
      <c r="V8" s="34">
        <f>ABS(Sheet1!E15/sheet!E15)</f>
        <v>12.777443609022557</v>
      </c>
      <c r="W8" s="34">
        <f>Sheet1!E12/sheet!E14</f>
        <v>9.9857067231339336</v>
      </c>
      <c r="X8" s="34">
        <f>Sheet1!E12/sheet!E27</f>
        <v>0.31333887043189368</v>
      </c>
      <c r="Y8" s="34">
        <f>Sheet1!E12/(sheet!E18-sheet!E35)</f>
        <v>-11.411373260738053</v>
      </c>
      <c r="Z8" s="12"/>
      <c r="AA8" s="36" t="str">
        <f>Sheet1!E43</f>
        <v>10,613,000</v>
      </c>
      <c r="AB8" s="36" t="str">
        <f>Sheet3!E17</f>
        <v>5.5x</v>
      </c>
      <c r="AC8" s="36" t="str">
        <f>Sheet3!E18</f>
        <v>11.3x</v>
      </c>
      <c r="AD8" s="36" t="str">
        <f>Sheet3!E20</f>
        <v>-17.8x</v>
      </c>
      <c r="AE8" s="36" t="str">
        <f>Sheet3!E21</f>
        <v>1.3x</v>
      </c>
      <c r="AF8" s="36" t="str">
        <f>Sheet3!E22</f>
        <v>2.9x</v>
      </c>
      <c r="AG8" s="36" t="str">
        <f>Sheet3!E24</f>
        <v>12.5x</v>
      </c>
      <c r="AH8" s="36" t="str">
        <f>Sheet3!E25</f>
        <v>1.4x</v>
      </c>
      <c r="AI8" s="36">
        <f>Sheet3!E31</f>
        <v>0.9</v>
      </c>
      <c r="AK8" s="36">
        <f>Sheet3!E29</f>
        <v>6</v>
      </c>
      <c r="AL8" s="36">
        <f>Sheet3!E30</f>
        <v>7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0.88335146898803052</v>
      </c>
      <c r="C9" s="31">
        <f>(sheet!F18-sheet!F15)/sheet!F35</f>
        <v>0.76909684439608272</v>
      </c>
      <c r="D9" s="31">
        <f>sheet!F12/sheet!F35</f>
        <v>1.5016322089227421E-2</v>
      </c>
      <c r="E9" s="31">
        <f>Sheet2!F20/sheet!F35</f>
        <v>1.2256800870511426</v>
      </c>
      <c r="F9" s="31">
        <f>sheet!F18/sheet!F35</f>
        <v>0.88335146898803052</v>
      </c>
      <c r="G9" s="29"/>
      <c r="H9" s="32">
        <f>Sheet1!F33/sheet!F51</f>
        <v>-2.3264307366421971E-2</v>
      </c>
      <c r="I9" s="32">
        <f>Sheet1!F33/Sheet1!F12</f>
        <v>-5.152471083070452E-2</v>
      </c>
      <c r="J9" s="32">
        <f>Sheet1!F12/sheet!F27</f>
        <v>0.20857022353437368</v>
      </c>
      <c r="K9" s="32">
        <f>Sheet1!F30/sheet!F27</f>
        <v>-1.0746520455504007E-2</v>
      </c>
      <c r="L9" s="32">
        <f>Sheet1!F38</f>
        <v>-0.57999999999999996</v>
      </c>
      <c r="M9" s="29"/>
      <c r="N9" s="32">
        <f>sheet!F40/sheet!F27</f>
        <v>0.53806832560101225</v>
      </c>
      <c r="O9" s="32">
        <f>sheet!F51/sheet!F27</f>
        <v>0.46193167439898775</v>
      </c>
      <c r="P9" s="32">
        <f>sheet!F40/sheet!F51</f>
        <v>1.1648223220481355</v>
      </c>
      <c r="Q9" s="31">
        <f>Sheet1!F24/Sheet1!F26</f>
        <v>1.0714285714285714</v>
      </c>
      <c r="R9" s="31">
        <f>ABS(Sheet2!F20/(Sheet1!F26+Sheet2!F30))</f>
        <v>17.490683229813666</v>
      </c>
      <c r="S9" s="31">
        <f>sheet!F40/Sheet1!F43</f>
        <v>6.230513772221137</v>
      </c>
      <c r="T9" s="31">
        <f>Sheet2!F20/sheet!F40</f>
        <v>0.17658493760581928</v>
      </c>
      <c r="V9" s="31">
        <f>ABS(Sheet1!F15/sheet!F15)</f>
        <v>13.533333333333333</v>
      </c>
      <c r="W9" s="31">
        <f>Sheet1!F12/sheet!F14</f>
        <v>9.6812842599843378</v>
      </c>
      <c r="X9" s="31">
        <f>Sheet1!F12/sheet!F27</f>
        <v>0.20857022353437368</v>
      </c>
      <c r="Y9" s="31">
        <f>Sheet1!F12/(sheet!F18-sheet!F35)</f>
        <v>-23.065298507462686</v>
      </c>
      <c r="AA9" s="17" t="str">
        <f>Sheet1!F43</f>
        <v>5,119,000</v>
      </c>
      <c r="AB9" s="17" t="str">
        <f>Sheet3!F17</f>
        <v>7.0x</v>
      </c>
      <c r="AC9" s="17" t="str">
        <f>Sheet3!F18</f>
        <v>33.0x</v>
      </c>
      <c r="AD9" s="17" t="str">
        <f>Sheet3!F20</f>
        <v>-163.2x</v>
      </c>
      <c r="AE9" s="17" t="str">
        <f>Sheet3!F21</f>
        <v>1.1x</v>
      </c>
      <c r="AF9" s="17" t="str">
        <f>Sheet3!F22</f>
        <v>3.6x</v>
      </c>
      <c r="AG9" s="17" t="str">
        <f>Sheet3!F24</f>
        <v>76.9x</v>
      </c>
      <c r="AH9" s="17" t="str">
        <f>Sheet3!F25</f>
        <v>1.2x</v>
      </c>
      <c r="AI9" s="17">
        <f>Sheet3!F31</f>
        <v>0.92</v>
      </c>
      <c r="AK9" s="17">
        <f>Sheet3!F29</f>
        <v>5.3</v>
      </c>
      <c r="AL9" s="17">
        <f>Sheet3!F30</f>
        <v>3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0.85153181461115479</v>
      </c>
      <c r="C10" s="34">
        <f>(sheet!G18-sheet!G15)/sheet!G35</f>
        <v>0.71622152395915162</v>
      </c>
      <c r="D10" s="34">
        <f>sheet!G12/sheet!G35</f>
        <v>3.3385703063629223E-3</v>
      </c>
      <c r="E10" s="34">
        <f>Sheet2!G20/sheet!G35</f>
        <v>0.67792615868028283</v>
      </c>
      <c r="F10" s="34">
        <f>sheet!G18/sheet!G35</f>
        <v>0.85153181461115479</v>
      </c>
      <c r="G10" s="29"/>
      <c r="H10" s="35">
        <f>Sheet1!G33/sheet!G51</f>
        <v>-7.766398903567214E-3</v>
      </c>
      <c r="I10" s="35">
        <f>Sheet1!G33/Sheet1!G12</f>
        <v>-1.7852454712522971E-2</v>
      </c>
      <c r="J10" s="35">
        <f>Sheet1!G12/sheet!G27</f>
        <v>0.19484040376483427</v>
      </c>
      <c r="K10" s="35">
        <f>Sheet1!G30/sheet!G27</f>
        <v>-3.4783794843813941E-3</v>
      </c>
      <c r="L10" s="35">
        <f>Sheet1!G38</f>
        <v>-0.19</v>
      </c>
      <c r="M10" s="29"/>
      <c r="N10" s="35">
        <f>sheet!G40/sheet!G27</f>
        <v>0.55212453962624475</v>
      </c>
      <c r="O10" s="35">
        <f>sheet!G51/sheet!G27</f>
        <v>0.44787546037375531</v>
      </c>
      <c r="P10" s="35">
        <f>sheet!G40/sheet!G51</f>
        <v>1.2327635436098527</v>
      </c>
      <c r="Q10" s="34">
        <f>Sheet1!G24/Sheet1!G26</f>
        <v>1.7754569190600522</v>
      </c>
      <c r="R10" s="34">
        <f>ABS(Sheet2!G20/(Sheet1!G26+Sheet2!G30))</f>
        <v>2.8364831552999177</v>
      </c>
      <c r="S10" s="34">
        <f>sheet!G40/Sheet1!G43</f>
        <v>8.7162853297442808</v>
      </c>
      <c r="T10" s="34">
        <f>Sheet2!G20/sheet!G40</f>
        <v>0.10660572557981532</v>
      </c>
      <c r="U10" s="12"/>
      <c r="V10" s="34">
        <f>ABS(Sheet1!G15/sheet!G15)</f>
        <v>10.168359941944848</v>
      </c>
      <c r="W10" s="34">
        <f>Sheet1!G12/sheet!G14</f>
        <v>7.968619246861925</v>
      </c>
      <c r="X10" s="34">
        <f>Sheet1!G12/sheet!G27</f>
        <v>0.19484040376483427</v>
      </c>
      <c r="Y10" s="34">
        <f>Sheet1!G12/(sheet!G18-sheet!G35)</f>
        <v>-15.115079365079366</v>
      </c>
      <c r="Z10" s="12"/>
      <c r="AA10" s="36" t="str">
        <f>Sheet1!G43</f>
        <v>3,715,000</v>
      </c>
      <c r="AB10" s="36" t="str">
        <f>Sheet3!G17</f>
        <v>21.2x</v>
      </c>
      <c r="AC10" s="36" t="str">
        <f>Sheet3!G18</f>
        <v>-29.0x</v>
      </c>
      <c r="AD10" s="36" t="str">
        <f>Sheet3!G20</f>
        <v>-77.1x</v>
      </c>
      <c r="AE10" s="36" t="str">
        <f>Sheet3!G21</f>
        <v>1.5x</v>
      </c>
      <c r="AF10" s="36" t="str">
        <f>Sheet3!G22</f>
        <v>6.5x</v>
      </c>
      <c r="AG10" s="36" t="str">
        <f>Sheet3!G24</f>
        <v>-74.2x</v>
      </c>
      <c r="AH10" s="36" t="str">
        <f>Sheet3!G25</f>
        <v>1.8x</v>
      </c>
      <c r="AI10" s="36">
        <f>Sheet3!G31</f>
        <v>1</v>
      </c>
      <c r="AK10" s="36">
        <f>Sheet3!G29</f>
        <v>5.0999999999999996</v>
      </c>
      <c r="AL10" s="36">
        <f>Sheet3!G30</f>
        <v>3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0.78214342756748123</v>
      </c>
      <c r="C11" s="31">
        <f>(sheet!H18-sheet!H15)/sheet!H35</f>
        <v>0.63935473566522916</v>
      </c>
      <c r="D11" s="31">
        <f>sheet!H12/sheet!H35</f>
        <v>2.1881488580099025E-2</v>
      </c>
      <c r="E11" s="31">
        <f>Sheet2!H20/sheet!H35</f>
        <v>1.1598786136399937</v>
      </c>
      <c r="F11" s="31">
        <f>sheet!H18/sheet!H35</f>
        <v>0.78214342756748123</v>
      </c>
      <c r="G11" s="29"/>
      <c r="H11" s="32">
        <f>Sheet1!H33/sheet!H51</f>
        <v>7.5727419201971374E-2</v>
      </c>
      <c r="I11" s="32">
        <f>Sheet1!H33/Sheet1!H12</f>
        <v>0.13821935186253026</v>
      </c>
      <c r="J11" s="32">
        <f>Sheet1!H12/sheet!H27</f>
        <v>0.23477330878470765</v>
      </c>
      <c r="K11" s="32">
        <f>Sheet1!H30/sheet!H27</f>
        <v>3.2450214574843976E-2</v>
      </c>
      <c r="L11" s="32">
        <f>Sheet1!H38</f>
        <v>2.04</v>
      </c>
      <c r="M11" s="29"/>
      <c r="N11" s="32">
        <f>sheet!H40/sheet!H27</f>
        <v>0.57148659076448216</v>
      </c>
      <c r="O11" s="32">
        <f>sheet!H51/sheet!H27</f>
        <v>0.42851340923551789</v>
      </c>
      <c r="P11" s="32">
        <f>sheet!H40/sheet!H51</f>
        <v>1.3336492591539506</v>
      </c>
      <c r="Q11" s="31">
        <f>Sheet1!H24/Sheet1!H26</f>
        <v>-5.5530903328050716</v>
      </c>
      <c r="R11" s="31">
        <f>ABS(Sheet2!H20/(Sheet1!H26+Sheet2!H30))</f>
        <v>11.508716323296355</v>
      </c>
      <c r="S11" s="31">
        <f>sheet!H40/Sheet1!H43</f>
        <v>5.4610608020698574</v>
      </c>
      <c r="T11" s="31">
        <f>Sheet2!H20/sheet!H40</f>
        <v>0.17202823707774673</v>
      </c>
      <c r="V11" s="31">
        <f>ABS(Sheet1!H15/sheet!H15)</f>
        <v>10.295302013422818</v>
      </c>
      <c r="W11" s="31">
        <f>Sheet1!H12/sheet!H14</f>
        <v>7.2348769294952024</v>
      </c>
      <c r="X11" s="31">
        <f>Sheet1!H12/sheet!H27</f>
        <v>0.23477330878470765</v>
      </c>
      <c r="Y11" s="31">
        <f>Sheet1!H12/(sheet!H18-sheet!H35)</f>
        <v>-12.714076246334312</v>
      </c>
      <c r="AA11" s="17" t="str">
        <f>Sheet1!H43</f>
        <v>7,730,000</v>
      </c>
      <c r="AB11" s="17" t="str">
        <f>Sheet3!H17</f>
        <v>10.6x</v>
      </c>
      <c r="AC11" s="17" t="str">
        <f>Sheet3!H18</f>
        <v>37.7x</v>
      </c>
      <c r="AD11" s="17" t="str">
        <f>Sheet3!H20</f>
        <v>25.5x</v>
      </c>
      <c r="AE11" s="17" t="str">
        <f>Sheet3!H21</f>
        <v>1.4x</v>
      </c>
      <c r="AF11" s="17" t="str">
        <f>Sheet3!H22</f>
        <v>4.9x</v>
      </c>
      <c r="AG11" s="17" t="str">
        <f>Sheet3!H24</f>
        <v>21.3x</v>
      </c>
      <c r="AH11" s="17" t="str">
        <f>Sheet3!H25</f>
        <v>1.7x</v>
      </c>
      <c r="AI11" s="17">
        <f>Sheet3!H31</f>
        <v>1.1000000000000001</v>
      </c>
      <c r="AK11" s="17">
        <f>Sheet3!H29</f>
        <v>5.0999999999999996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0.63418731625367497</v>
      </c>
      <c r="C12" s="34">
        <f>(sheet!I18-sheet!I15)/sheet!I35</f>
        <v>0.43364132717345655</v>
      </c>
      <c r="D12" s="34">
        <f>sheet!I12/sheet!I35</f>
        <v>2.120957580848383E-2</v>
      </c>
      <c r="E12" s="34">
        <f>Sheet2!I20/sheet!I35</f>
        <v>2.1253674926501471</v>
      </c>
      <c r="F12" s="34">
        <f>sheet!I18/sheet!I35</f>
        <v>0.63418731625367497</v>
      </c>
      <c r="G12" s="29"/>
      <c r="H12" s="35">
        <f>Sheet1!I33/sheet!I51</f>
        <v>8.1034590604866452E-2</v>
      </c>
      <c r="I12" s="35">
        <f>Sheet1!I33/Sheet1!I12</f>
        <v>0.12322252342226661</v>
      </c>
      <c r="J12" s="35">
        <f>Sheet1!I12/sheet!I27</f>
        <v>0.29384144552047958</v>
      </c>
      <c r="K12" s="35">
        <f>Sheet1!I30/sheet!I27</f>
        <v>3.6207884403079975E-2</v>
      </c>
      <c r="L12" s="35">
        <f>Sheet1!I38</f>
        <v>2.13</v>
      </c>
      <c r="M12" s="29"/>
      <c r="N12" s="35">
        <f>sheet!I40/sheet!I27</f>
        <v>0.55317989351444263</v>
      </c>
      <c r="O12" s="35">
        <f>sheet!I51/sheet!I27</f>
        <v>0.44682010648555737</v>
      </c>
      <c r="P12" s="35">
        <f>sheet!I40/sheet!I51</f>
        <v>1.2380371551885907</v>
      </c>
      <c r="Q12" s="34">
        <f>Sheet1!I24/Sheet1!I26</f>
        <v>-5.7658998646820026</v>
      </c>
      <c r="R12" s="34">
        <f>ABS(Sheet2!I20/(Sheet1!I26+Sheet2!I30))</f>
        <v>2.835014005602241</v>
      </c>
      <c r="S12" s="34">
        <f>sheet!I40/Sheet1!I43</f>
        <v>3.878980891719745</v>
      </c>
      <c r="T12" s="34">
        <f>Sheet2!I20/sheet!I40</f>
        <v>0.25567765567765566</v>
      </c>
      <c r="U12" s="12"/>
      <c r="V12" s="34">
        <f>ABS(Sheet1!I15/sheet!I15)</f>
        <v>11.154973821989529</v>
      </c>
      <c r="W12" s="34">
        <f>Sheet1!I12/sheet!I14</f>
        <v>18.316202090592334</v>
      </c>
      <c r="X12" s="34">
        <f>Sheet1!I12/sheet!I27</f>
        <v>0.29384144552047958</v>
      </c>
      <c r="Y12" s="34">
        <f>Sheet1!I12/(sheet!I18-sheet!I35)</f>
        <v>-12.070608495981631</v>
      </c>
      <c r="Z12" s="12"/>
      <c r="AA12" s="36" t="str">
        <f>Sheet1!I43</f>
        <v>10,205,000</v>
      </c>
      <c r="AB12" s="36" t="str">
        <f>Sheet3!I17</f>
        <v>5.3x</v>
      </c>
      <c r="AC12" s="36" t="str">
        <f>Sheet3!I18</f>
        <v>10.2x</v>
      </c>
      <c r="AD12" s="36" t="str">
        <f>Sheet3!I20</f>
        <v>11.2x</v>
      </c>
      <c r="AE12" s="36" t="str">
        <f>Sheet3!I21</f>
        <v>1.1x</v>
      </c>
      <c r="AF12" s="36" t="str">
        <f>Sheet3!I22</f>
        <v>2.6x</v>
      </c>
      <c r="AG12" s="36" t="str">
        <f>Sheet3!I24</f>
        <v>10.6x</v>
      </c>
      <c r="AH12" s="36" t="str">
        <f>Sheet3!I25</f>
        <v>1.2x</v>
      </c>
      <c r="AI12" s="36">
        <f>Sheet3!I31</f>
        <v>1.34</v>
      </c>
      <c r="AK12" s="36">
        <f>Sheet3!I29</f>
        <v>5.4</v>
      </c>
      <c r="AL12" s="36">
        <f>Sheet3!I30</f>
        <v>8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0.67605846014765703</v>
      </c>
      <c r="C13" s="31">
        <f>(sheet!J18-sheet!J15)/sheet!J35</f>
        <v>0.50248606298026222</v>
      </c>
      <c r="D13" s="31">
        <f>sheet!J12/sheet!J35</f>
        <v>2.09431972276631E-2</v>
      </c>
      <c r="E13" s="31">
        <f>Sheet2!J20/sheet!J35</f>
        <v>1.3302697001657375</v>
      </c>
      <c r="F13" s="31">
        <f>sheet!J18/sheet!J35</f>
        <v>0.67605846014765703</v>
      </c>
      <c r="G13" s="29"/>
      <c r="H13" s="32">
        <f>Sheet1!J33/sheet!J51</f>
        <v>0.15478265839787375</v>
      </c>
      <c r="I13" s="32">
        <f>Sheet1!J33/Sheet1!J12</f>
        <v>0.23680643609811552</v>
      </c>
      <c r="J13" s="32">
        <f>Sheet1!J12/sheet!J27</f>
        <v>0.29276378950602272</v>
      </c>
      <c r="K13" s="32">
        <f>Sheet1!J30/sheet!J27</f>
        <v>6.9328349611500112E-2</v>
      </c>
      <c r="L13" s="32">
        <f>Sheet1!J38</f>
        <v>4.55</v>
      </c>
      <c r="M13" s="29"/>
      <c r="N13" s="32">
        <f>sheet!J40/sheet!J27</f>
        <v>0.55209226712407677</v>
      </c>
      <c r="O13" s="32">
        <f>sheet!J51/sheet!J27</f>
        <v>0.44790773287592323</v>
      </c>
      <c r="P13" s="32">
        <f>sheet!J40/sheet!J51</f>
        <v>1.2326026692578091</v>
      </c>
      <c r="Q13" s="31">
        <f>Sheet1!J24/Sheet1!J26</f>
        <v>-6.9282296650717701</v>
      </c>
      <c r="R13" s="31">
        <f>ABS(Sheet2!J20/(Sheet1!J26+Sheet2!J30))</f>
        <v>4.2590448625180901</v>
      </c>
      <c r="S13" s="31">
        <f>sheet!J40/Sheet1!J43</f>
        <v>3.823920560333363</v>
      </c>
      <c r="T13" s="31">
        <f>Sheet2!J20/sheet!J40</f>
        <v>0.20470670067238581</v>
      </c>
      <c r="V13" s="31">
        <f>ABS(Sheet1!J15/sheet!J15)</f>
        <v>9.5277777777777786</v>
      </c>
      <c r="W13" s="31">
        <f>Sheet1!J12/sheet!J14</f>
        <v>9.2782961460446245</v>
      </c>
      <c r="X13" s="31">
        <f>Sheet1!J12/sheet!J27</f>
        <v>0.29276378950602272</v>
      </c>
      <c r="Y13" s="31">
        <f>Sheet1!J12/(sheet!J18-sheet!J35)</f>
        <v>-10.637674418604652</v>
      </c>
      <c r="AA13" s="17" t="str">
        <f>Sheet1!J43</f>
        <v>11,279,000</v>
      </c>
      <c r="AB13" s="17" t="str">
        <f>Sheet3!J17</f>
        <v>7.4x</v>
      </c>
      <c r="AC13" s="17" t="str">
        <f>Sheet3!J18</f>
        <v>16.4x</v>
      </c>
      <c r="AD13" s="17" t="str">
        <f>Sheet3!J20</f>
        <v>18.3x</v>
      </c>
      <c r="AE13" s="17" t="str">
        <f>Sheet3!J21</f>
        <v>1.2x</v>
      </c>
      <c r="AF13" s="17" t="str">
        <f>Sheet3!J22</f>
        <v>3.5x</v>
      </c>
      <c r="AG13" s="17" t="str">
        <f>Sheet3!J24</f>
        <v>12.3x</v>
      </c>
      <c r="AH13" s="17" t="str">
        <f>Sheet3!J25</f>
        <v>1.4x</v>
      </c>
      <c r="AI13" s="17">
        <f>Sheet3!J31</f>
        <v>1.5</v>
      </c>
      <c r="AK13" s="17">
        <f>Sheet3!J29</f>
        <v>5.5</v>
      </c>
      <c r="AL13" s="17">
        <f>Sheet3!J30</f>
        <v>7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0.85880267821977152</v>
      </c>
      <c r="C14" s="34">
        <f>(sheet!K18-sheet!K15)/sheet!K35</f>
        <v>0.65005907837731391</v>
      </c>
      <c r="D14" s="34">
        <f>sheet!K12/sheet!K35</f>
        <v>3.6234738085860578E-2</v>
      </c>
      <c r="E14" s="34">
        <f>Sheet2!K20/sheet!K35</f>
        <v>0.92831823552579751</v>
      </c>
      <c r="F14" s="34">
        <f>sheet!K18/sheet!K35</f>
        <v>0.85880267821977152</v>
      </c>
      <c r="G14" s="29"/>
      <c r="H14" s="35">
        <f>Sheet1!K33/sheet!K51</f>
        <v>-1.3434218653489809E-2</v>
      </c>
      <c r="I14" s="35">
        <f>Sheet1!K33/Sheet1!K12</f>
        <v>-2.5750310779612859E-2</v>
      </c>
      <c r="J14" s="35">
        <f>Sheet1!K12/sheet!K27</f>
        <v>0.22441415590626496</v>
      </c>
      <c r="K14" s="35">
        <f>Sheet1!K30/sheet!K27</f>
        <v>-5.7787342579308145E-3</v>
      </c>
      <c r="L14" s="35">
        <f>Sheet1!K38</f>
        <v>-0.37</v>
      </c>
      <c r="M14" s="29"/>
      <c r="N14" s="35">
        <f>sheet!K40/sheet!K27</f>
        <v>0.56984962006482809</v>
      </c>
      <c r="O14" s="35">
        <f>sheet!K51/sheet!K27</f>
        <v>0.43015037993517191</v>
      </c>
      <c r="P14" s="35">
        <f>sheet!K40/sheet!K51</f>
        <v>1.3247683755404571</v>
      </c>
      <c r="Q14" s="34">
        <f>Sheet1!K24/Sheet1!K26</f>
        <v>0.15476190476190477</v>
      </c>
      <c r="R14" s="34">
        <f>ABS(Sheet2!K20/(Sheet1!K26+Sheet2!K30))</f>
        <v>1.9023405972558516</v>
      </c>
      <c r="S14" s="34">
        <f>sheet!K40/Sheet1!K43</f>
        <v>7.3793222088422503</v>
      </c>
      <c r="T14" s="34">
        <f>Sheet2!K20/sheet!K40</f>
        <v>0.10989369638194703</v>
      </c>
      <c r="U14" s="12"/>
      <c r="V14" s="34">
        <f>ABS(Sheet1!K15/sheet!K15)</f>
        <v>10.167924528301887</v>
      </c>
      <c r="W14" s="34">
        <f>Sheet1!K12/sheet!K14</f>
        <v>7.7136986301369861</v>
      </c>
      <c r="X14" s="34">
        <f>Sheet1!K12/sheet!K27</f>
        <v>0.22441415590626496</v>
      </c>
      <c r="Y14" s="34">
        <f>Sheet1!K12/(sheet!K18-sheet!K35)</f>
        <v>-23.560669456066947</v>
      </c>
      <c r="Z14" s="12"/>
      <c r="AA14" s="36" t="str">
        <f>Sheet1!K43</f>
        <v>5,813,000</v>
      </c>
      <c r="AB14" s="36" t="str">
        <f>Sheet3!K17</f>
        <v>9.4x</v>
      </c>
      <c r="AC14" s="36" t="str">
        <f>Sheet3!K18</f>
        <v>173.6x</v>
      </c>
      <c r="AD14" s="36" t="str">
        <f>Sheet3!K20</f>
        <v>18.0x</v>
      </c>
      <c r="AE14" s="36" t="str">
        <f>Sheet3!K21</f>
        <v>1.1x</v>
      </c>
      <c r="AF14" s="36" t="str">
        <f>Sheet3!K22</f>
        <v>3.3x</v>
      </c>
      <c r="AG14" s="36" t="str">
        <f>Sheet3!K24</f>
        <v>-61.5x</v>
      </c>
      <c r="AH14" s="36" t="str">
        <f>Sheet3!K25</f>
        <v>1.1x</v>
      </c>
      <c r="AI14" s="36">
        <f>Sheet3!K31</f>
        <v>1.7</v>
      </c>
      <c r="AK14" s="36">
        <f>Sheet3!K29</f>
        <v>4.9000000000000004</v>
      </c>
      <c r="AL14" s="36">
        <f>Sheet3!K30</f>
        <v>3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0.80059283212072219</v>
      </c>
      <c r="C15" s="31">
        <f>(sheet!L18-sheet!L15)/sheet!L35</f>
        <v>0.59202371328482883</v>
      </c>
      <c r="D15" s="31">
        <f>sheet!L12/sheet!L35</f>
        <v>0.10024252223120453</v>
      </c>
      <c r="E15" s="31">
        <f>Sheet2!L20/sheet!L35</f>
        <v>1.9506871463217461</v>
      </c>
      <c r="F15" s="31">
        <f>sheet!L18/sheet!L35</f>
        <v>0.80059283212072219</v>
      </c>
      <c r="G15" s="29"/>
      <c r="H15" s="32">
        <f>Sheet1!L33/sheet!L51</f>
        <v>0.20744349709026932</v>
      </c>
      <c r="I15" s="32">
        <f>Sheet1!L33/Sheet1!L12</f>
        <v>0.25498220048574377</v>
      </c>
      <c r="J15" s="32">
        <f>Sheet1!L12/sheet!L27</f>
        <v>0.39205634905106634</v>
      </c>
      <c r="K15" s="32">
        <f>Sheet1!L30/sheet!L27</f>
        <v>9.9967390595447722E-2</v>
      </c>
      <c r="L15" s="32">
        <f>Sheet1!L38</f>
        <v>6.49</v>
      </c>
      <c r="M15" s="29"/>
      <c r="N15" s="32">
        <f>sheet!L40/sheet!L27</f>
        <v>0.51809821952651147</v>
      </c>
      <c r="O15" s="32">
        <f>sheet!L51/sheet!L27</f>
        <v>0.48190178047348853</v>
      </c>
      <c r="P15" s="32">
        <f>sheet!L40/sheet!L51</f>
        <v>1.075111652456354</v>
      </c>
      <c r="Q15" s="31">
        <f>Sheet1!L24/Sheet1!L26</f>
        <v>-14.939521800281295</v>
      </c>
      <c r="R15" s="31">
        <f>ABS(Sheet2!L20/(Sheet1!L26+Sheet2!L30))</f>
        <v>1.8368434407510783</v>
      </c>
      <c r="S15" s="31">
        <f>sheet!L40/Sheet1!L43</f>
        <v>2.5805613305613306</v>
      </c>
      <c r="T15" s="31">
        <f>Sheet2!L20/sheet!L40</f>
        <v>0.36450151057401814</v>
      </c>
      <c r="V15" s="31">
        <f>ABS(Sheet1!L15/sheet!L15)</f>
        <v>8.8863049095607227</v>
      </c>
      <c r="W15" s="31">
        <f>Sheet1!L12/sheet!L14</f>
        <v>9.6615236258437793</v>
      </c>
      <c r="X15" s="31">
        <f>Sheet1!L12/sheet!L27</f>
        <v>0.39205634905106634</v>
      </c>
      <c r="Y15" s="31">
        <f>Sheet1!L12/(sheet!L18-sheet!L35)</f>
        <v>-20.308783783783785</v>
      </c>
      <c r="AA15" s="17" t="str">
        <f>Sheet1!L43</f>
        <v>15,392,000</v>
      </c>
      <c r="AB15" s="17" t="str">
        <f>Sheet3!L17</f>
        <v>6.7x</v>
      </c>
      <c r="AC15" s="17" t="str">
        <f>Sheet3!L18</f>
        <v>12.9x</v>
      </c>
      <c r="AD15" s="17" t="str">
        <f>Sheet3!L20</f>
        <v>10.1x</v>
      </c>
      <c r="AE15" s="17" t="str">
        <f>Sheet3!L21</f>
        <v>1.5x</v>
      </c>
      <c r="AF15" s="17" t="str">
        <f>Sheet3!L22</f>
        <v>3.1x</v>
      </c>
      <c r="AG15" s="17" t="str">
        <f>Sheet3!L24</f>
        <v>10.7x</v>
      </c>
      <c r="AH15" s="17" t="str">
        <f>Sheet3!L25</f>
        <v>1.8x</v>
      </c>
      <c r="AI15" s="17">
        <f>Sheet3!L31</f>
        <v>2.35</v>
      </c>
      <c r="AK15" s="17">
        <f>Sheet3!L29</f>
        <v>6.1</v>
      </c>
      <c r="AL15" s="17">
        <f>Sheet3!L30</f>
        <v>7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0.81574384464223793</v>
      </c>
      <c r="C16" s="34">
        <f>(sheet!M18-sheet!M15)/sheet!M35</f>
        <v>0.60594150965206339</v>
      </c>
      <c r="D16" s="34">
        <f>sheet!M12/sheet!M35</f>
        <v>0.10634608715755405</v>
      </c>
      <c r="E16" s="34">
        <f>Sheet2!M20/sheet!M35</f>
        <v>2.2414749739914459</v>
      </c>
      <c r="F16" s="34">
        <f>sheet!M18/sheet!M35</f>
        <v>0.81574384464223793</v>
      </c>
      <c r="G16" s="29"/>
      <c r="H16" s="35">
        <f>Sheet1!M33/sheet!M51</f>
        <v>0.28649639816633921</v>
      </c>
      <c r="I16" s="35">
        <f>Sheet1!M33/Sheet1!M12</f>
        <v>0.25857014516052768</v>
      </c>
      <c r="J16" s="35">
        <f>Sheet1!M12/sheet!M27</f>
        <v>0.55551469622547345</v>
      </c>
      <c r="K16" s="35">
        <f>Sheet1!M30/sheet!M27</f>
        <v>0.14363951564182711</v>
      </c>
      <c r="L16" s="35">
        <f>Sheet1!M38</f>
        <v>9.64</v>
      </c>
      <c r="M16" s="29"/>
      <c r="N16" s="35">
        <f>sheet!M40/sheet!M27</f>
        <v>0.49863413096582698</v>
      </c>
      <c r="O16" s="35">
        <f>sheet!M51/sheet!M27</f>
        <v>0.50136586903417302</v>
      </c>
      <c r="P16" s="35">
        <f>sheet!M40/sheet!M51</f>
        <v>0.99455140798952191</v>
      </c>
      <c r="Q16" s="34">
        <f>Sheet1!M24/Sheet1!M26</f>
        <v>-25.961748633879782</v>
      </c>
      <c r="R16" s="34">
        <f>ABS(Sheet2!M20/(Sheet1!M26+Sheet2!M30))</f>
        <v>4.0473805051137548</v>
      </c>
      <c r="S16" s="34">
        <f>sheet!M40/Sheet1!M43</f>
        <v>1.6967733285663211</v>
      </c>
      <c r="T16" s="34">
        <f>Sheet2!M20/sheet!M40</f>
        <v>0.51073300497800722</v>
      </c>
      <c r="U16" s="12"/>
      <c r="V16" s="34">
        <f>ABS(Sheet1!M15/sheet!M15)</f>
        <v>10.294765840220386</v>
      </c>
      <c r="W16" s="34">
        <f>Sheet1!M12/sheet!M14</f>
        <v>11.898171589310829</v>
      </c>
      <c r="X16" s="34">
        <f>Sheet1!M12/sheet!M27</f>
        <v>0.55551469622547345</v>
      </c>
      <c r="Y16" s="34">
        <f>Sheet1!M12/(sheet!M18-sheet!M35)</f>
        <v>-26.535759096612296</v>
      </c>
      <c r="Z16" s="12"/>
      <c r="AA16" s="36" t="str">
        <f>Sheet1!M43</f>
        <v>22,376,000</v>
      </c>
      <c r="AB16" s="36" t="str">
        <f>Sheet3!M17</f>
        <v>4.5x</v>
      </c>
      <c r="AC16" s="36" t="str">
        <f>Sheet3!M18</f>
        <v>6.9x</v>
      </c>
      <c r="AD16" s="36" t="str">
        <f>Sheet3!M20</f>
        <v>6.8x</v>
      </c>
      <c r="AE16" s="36" t="str">
        <f>Sheet3!M21</f>
        <v>2.0x</v>
      </c>
      <c r="AF16" s="36" t="str">
        <f>Sheet3!M22</f>
        <v>2.4x</v>
      </c>
      <c r="AG16" s="36" t="str">
        <f>Sheet3!M24</f>
        <v>8.2x</v>
      </c>
      <c r="AH16" s="36" t="str">
        <f>Sheet3!M25</f>
        <v>2.3x</v>
      </c>
      <c r="AI16" s="36">
        <f>Sheet3!M31</f>
        <v>4.9000000000000004</v>
      </c>
      <c r="AK16" s="36">
        <f>Sheet3!M29</f>
        <v>6.7</v>
      </c>
      <c r="AL16" s="36">
        <f>Sheet3!M30</f>
        <v>9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2023-05-02T21:16:21Z</dcterms:created>
  <dcterms:modified xsi:type="dcterms:W3CDTF">2023-05-06T17:27:09Z</dcterms:modified>
  <cp:category/>
  <dc:identifier/>
  <cp:version/>
</cp:coreProperties>
</file>