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4" documentId="8_{4C67228F-2C42-4C13-8DC2-D8789D8312B4}" xr6:coauthVersionLast="47" xr6:coauthVersionMax="47" xr10:uidLastSave="{F682AEDB-95B0-41B1-B2E8-0EAEE60912BD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<sst xmlns="http://schemas.openxmlformats.org/spreadsheetml/2006/main" count="1291" uniqueCount="923">
  <si>
    <t>Gibson Energy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</si>
  <si>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</si>
  <si>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</si>
  <si>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</si>
  <si>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</si>
  <si>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</si>
  <si>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</si>
  <si>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</si>
  <si>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</si>
  <si>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</si>
  <si>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</si>
  <si>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</si>
  <si>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</si>
  <si>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</si>
  <si>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</si>
  <si>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</si>
  <si>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</si>
  <si>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</si>
  <si>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</si>
  <si>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</si>
  <si>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</si>
  <si>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</si>
  <si>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</si>
  <si>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</si>
  <si>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</si>
  <si>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</si>
  <si>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97,182</t>
  </si>
  <si>
    <t>131,911</t>
  </si>
  <si>
    <t>82,775</t>
  </si>
  <si>
    <t>60,159</t>
  </si>
  <si>
    <t>32,138</t>
  </si>
  <si>
    <t>95,301</t>
  </si>
  <si>
    <t>47,231</t>
  </si>
  <si>
    <t>53,676</t>
  </si>
  <si>
    <t>62,688</t>
  </si>
  <si>
    <t>83,596</t>
  </si>
  <si>
    <t>Short Term Investments</t>
  </si>
  <si>
    <t/>
  </si>
  <si>
    <t>Accounts Receivable, Net</t>
  </si>
  <si>
    <t>579,741</t>
  </si>
  <si>
    <t>595,776</t>
  </si>
  <si>
    <t>352,580</t>
  </si>
  <si>
    <t>411,526</t>
  </si>
  <si>
    <t>480,981</t>
  </si>
  <si>
    <t>272,822</t>
  </si>
  <si>
    <t>417,571</t>
  </si>
  <si>
    <t>328,667</t>
  </si>
  <si>
    <t>657,350</t>
  </si>
  <si>
    <t>451,474</t>
  </si>
  <si>
    <t>Inventory</t>
  </si>
  <si>
    <t>156,419</t>
  </si>
  <si>
    <t>154,937</t>
  </si>
  <si>
    <t>107,593</t>
  </si>
  <si>
    <t>144,595</t>
  </si>
  <si>
    <t>169,957</t>
  </si>
  <si>
    <t>85,629</t>
  </si>
  <si>
    <t>137,168</t>
  </si>
  <si>
    <t>163,113</t>
  </si>
  <si>
    <t>255,131</t>
  </si>
  <si>
    <t>257,754</t>
  </si>
  <si>
    <t>Prepaid Expenses</t>
  </si>
  <si>
    <t>25,170</t>
  </si>
  <si>
    <t>24,366</t>
  </si>
  <si>
    <t>18,124</t>
  </si>
  <si>
    <t>17,976</t>
  </si>
  <si>
    <t>18,401</t>
  </si>
  <si>
    <t>11,618</t>
  </si>
  <si>
    <t>6,227</t>
  </si>
  <si>
    <t>7,595</t>
  </si>
  <si>
    <t>7,340</t>
  </si>
  <si>
    <t>9,682</t>
  </si>
  <si>
    <t>Other Current Assets</t>
  </si>
  <si>
    <t>21,408</t>
  </si>
  <si>
    <t>58,515</t>
  </si>
  <si>
    <t>34,908</t>
  </si>
  <si>
    <t>293,463</t>
  </si>
  <si>
    <t>26,850</t>
  </si>
  <si>
    <t>221,588</t>
  </si>
  <si>
    <t>76,783</t>
  </si>
  <si>
    <t>31,985</t>
  </si>
  <si>
    <t>23,930</t>
  </si>
  <si>
    <t>19,018</t>
  </si>
  <si>
    <t>Total Current Assets</t>
  </si>
  <si>
    <t>879,920</t>
  </si>
  <si>
    <t>965,505</t>
  </si>
  <si>
    <t>595,980</t>
  </si>
  <si>
    <t>927,719</t>
  </si>
  <si>
    <t>728,327</t>
  </si>
  <si>
    <t>686,958</t>
  </si>
  <si>
    <t>684,980</t>
  </si>
  <si>
    <t>585,036</t>
  </si>
  <si>
    <t>1,006,439</t>
  </si>
  <si>
    <t>821,524</t>
  </si>
  <si>
    <t>Property Plant And Equipment, Net</t>
  </si>
  <si>
    <t>1,119,856</t>
  </si>
  <si>
    <t>1,494,569</t>
  </si>
  <si>
    <t>1,771,117</t>
  </si>
  <si>
    <t>1,643,294</t>
  </si>
  <si>
    <t>1,619,688</t>
  </si>
  <si>
    <t>1,523,391</t>
  </si>
  <si>
    <t>1,654,247</t>
  </si>
  <si>
    <t>1,732,844</t>
  </si>
  <si>
    <t>1,665,218</t>
  </si>
  <si>
    <t>1,604,166</t>
  </si>
  <si>
    <t>Real Estate Owned</t>
  </si>
  <si>
    <t>Capitalized / Purchased Software</t>
  </si>
  <si>
    <t>17,967</t>
  </si>
  <si>
    <t>33,087</t>
  </si>
  <si>
    <t>Long-term Investments</t>
  </si>
  <si>
    <t>20,519</t>
  </si>
  <si>
    <t>142,556</t>
  </si>
  <si>
    <t>172,715</t>
  </si>
  <si>
    <t>165,111</t>
  </si>
  <si>
    <t>Goodwill</t>
  </si>
  <si>
    <t>726,148</t>
  </si>
  <si>
    <t>783,721</t>
  </si>
  <si>
    <t>670,907</t>
  </si>
  <si>
    <t>454,489</t>
  </si>
  <si>
    <t>381,965</t>
  </si>
  <si>
    <t>362,348</t>
  </si>
  <si>
    <t>360,647</t>
  </si>
  <si>
    <t>360,122</t>
  </si>
  <si>
    <t>359,875</t>
  </si>
  <si>
    <t>362,068</t>
  </si>
  <si>
    <t>Other Intangibles</t>
  </si>
  <si>
    <t>202,395</t>
  </si>
  <si>
    <t>191,537</t>
  </si>
  <si>
    <t>145,433</t>
  </si>
  <si>
    <t>66,086</t>
  </si>
  <si>
    <t>33,849</t>
  </si>
  <si>
    <t>41,996</t>
  </si>
  <si>
    <t>33,597</t>
  </si>
  <si>
    <t>35,781</t>
  </si>
  <si>
    <t>34,355</t>
  </si>
  <si>
    <t>29,063</t>
  </si>
  <si>
    <t>Other Long-term Assets</t>
  </si>
  <si>
    <t>103,096</t>
  </si>
  <si>
    <t>104,610</t>
  </si>
  <si>
    <t>99,549</t>
  </si>
  <si>
    <t>169,759</t>
  </si>
  <si>
    <t>200,605</t>
  </si>
  <si>
    <t>194,883</t>
  </si>
  <si>
    <t>222,700</t>
  </si>
  <si>
    <t>210,821</t>
  </si>
  <si>
    <t>193,158</t>
  </si>
  <si>
    <t>213,066</t>
  </si>
  <si>
    <t>Total Assets</t>
  </si>
  <si>
    <t>3,049,382</t>
  </si>
  <si>
    <t>3,573,029</t>
  </si>
  <si>
    <t>3,282,986</t>
  </si>
  <si>
    <t>3,261,347</t>
  </si>
  <si>
    <t>2,964,434</t>
  </si>
  <si>
    <t>2,809,576</t>
  </si>
  <si>
    <t>2,976,690</t>
  </si>
  <si>
    <t>3,067,160</t>
  </si>
  <si>
    <t>3,431,760</t>
  </si>
  <si>
    <t>3,194,998</t>
  </si>
  <si>
    <t>Accounts Payable</t>
  </si>
  <si>
    <t>459,565</t>
  </si>
  <si>
    <t>445,853</t>
  </si>
  <si>
    <t>322,347</t>
  </si>
  <si>
    <t>376,767</t>
  </si>
  <si>
    <t>413,745</t>
  </si>
  <si>
    <t>246,799</t>
  </si>
  <si>
    <t>369,256</t>
  </si>
  <si>
    <t>339,293</t>
  </si>
  <si>
    <t>630,329</t>
  </si>
  <si>
    <t>530,212</t>
  </si>
  <si>
    <t>Accrued Expenses</t>
  </si>
  <si>
    <t>67,290</t>
  </si>
  <si>
    <t>84,530</t>
  </si>
  <si>
    <t>61,289</t>
  </si>
  <si>
    <t>72,740</t>
  </si>
  <si>
    <t>66,652</t>
  </si>
  <si>
    <t>53,095</t>
  </si>
  <si>
    <t>46,653</t>
  </si>
  <si>
    <t>40,250</t>
  </si>
  <si>
    <t>35,577</t>
  </si>
  <si>
    <t>32,676</t>
  </si>
  <si>
    <t>Short-term Borrowings</t>
  </si>
  <si>
    <t>35,000</t>
  </si>
  <si>
    <t>Current Portion of LT Debt</t>
  </si>
  <si>
    <t>Current Portion of Capital Lease Obligations</t>
  </si>
  <si>
    <t>36,200</t>
  </si>
  <si>
    <t>36,308</t>
  </si>
  <si>
    <t>31,208</t>
  </si>
  <si>
    <t>29,748</t>
  </si>
  <si>
    <t>37,196</t>
  </si>
  <si>
    <t>Other Current Liabilities</t>
  </si>
  <si>
    <t>95,311</t>
  </si>
  <si>
    <t>107,590</t>
  </si>
  <si>
    <t>90,924</t>
  </si>
  <si>
    <t>115,699</t>
  </si>
  <si>
    <t>74,535</t>
  </si>
  <si>
    <t>253,567</t>
  </si>
  <si>
    <t>136,947</t>
  </si>
  <si>
    <t>120,523</t>
  </si>
  <si>
    <t>100,854</t>
  </si>
  <si>
    <t>85,605</t>
  </si>
  <si>
    <t>Total Current Liabilities</t>
  </si>
  <si>
    <t>622,166</t>
  </si>
  <si>
    <t>637,973</t>
  </si>
  <si>
    <t>509,560</t>
  </si>
  <si>
    <t>565,206</t>
  </si>
  <si>
    <t>554,932</t>
  </si>
  <si>
    <t>589,661</t>
  </si>
  <si>
    <t>589,164</t>
  </si>
  <si>
    <t>531,274</t>
  </si>
  <si>
    <t>796,508</t>
  </si>
  <si>
    <t>685,689</t>
  </si>
  <si>
    <t>Long-term Debt</t>
  </si>
  <si>
    <t>757,566</t>
  </si>
  <si>
    <t>1,165,368</t>
  </si>
  <si>
    <t>1,291,423</t>
  </si>
  <si>
    <t>1,359,151</t>
  </si>
  <si>
    <t>1,208,038</t>
  </si>
  <si>
    <t>1,132,044</t>
  </si>
  <si>
    <t>1,243,836</t>
  </si>
  <si>
    <t>1,449,481</t>
  </si>
  <si>
    <t>1,660,609</t>
  </si>
  <si>
    <t>1,646,772</t>
  </si>
  <si>
    <t>Capital Leases</t>
  </si>
  <si>
    <t>72,871</t>
  </si>
  <si>
    <t>95,500</t>
  </si>
  <si>
    <t>71,534</t>
  </si>
  <si>
    <t>52,031</t>
  </si>
  <si>
    <t>34,504</t>
  </si>
  <si>
    <t>Other Non-current Liabilities</t>
  </si>
  <si>
    <t>300,671</t>
  </si>
  <si>
    <t>342,508</t>
  </si>
  <si>
    <t>315,002</t>
  </si>
  <si>
    <t>279,894</t>
  </si>
  <si>
    <t>290,862</t>
  </si>
  <si>
    <t>256,770</t>
  </si>
  <si>
    <t>287,580</t>
  </si>
  <si>
    <t>335,221</t>
  </si>
  <si>
    <t>278,486</t>
  </si>
  <si>
    <t>255,017</t>
  </si>
  <si>
    <t>Total Liabilities</t>
  </si>
  <si>
    <t>1,680,748</t>
  </si>
  <si>
    <t>2,145,849</t>
  </si>
  <si>
    <t>2,115,985</t>
  </si>
  <si>
    <t>2,204,251</t>
  </si>
  <si>
    <t>2,053,832</t>
  </si>
  <si>
    <t>2,051,346</t>
  </si>
  <si>
    <t>2,216,080</t>
  </si>
  <si>
    <t>2,387,510</t>
  </si>
  <si>
    <t>2,787,634</t>
  </si>
  <si>
    <t>2,621,982</t>
  </si>
  <si>
    <t>Common Stock</t>
  </si>
  <si>
    <t>1,585,145</t>
  </si>
  <si>
    <t>1,634,001</t>
  </si>
  <si>
    <t>1,672,323</t>
  </si>
  <si>
    <t>1,909,032</t>
  </si>
  <si>
    <t>1,932,103</t>
  </si>
  <si>
    <t>1,955,146</t>
  </si>
  <si>
    <t>1,973,827</t>
  </si>
  <si>
    <t>1,977,104</t>
  </si>
  <si>
    <t>1,997,255</t>
  </si>
  <si>
    <t>1,964,515</t>
  </si>
  <si>
    <t>Additional Paid In Capital</t>
  </si>
  <si>
    <t>16,130</t>
  </si>
  <si>
    <t>23,841</t>
  </si>
  <si>
    <t>34,959</t>
  </si>
  <si>
    <t>46,899</t>
  </si>
  <si>
    <t>48,706</t>
  </si>
  <si>
    <t>44,461</t>
  </si>
  <si>
    <t>46,316</t>
  </si>
  <si>
    <t>61,820</t>
  </si>
  <si>
    <t>66,002</t>
  </si>
  <si>
    <t>60,399</t>
  </si>
  <si>
    <t>Retained Earnings</t>
  </si>
  <si>
    <t>-266,520</t>
  </si>
  <si>
    <t>-323,673</t>
  </si>
  <si>
    <t>-765,147</t>
  </si>
  <si>
    <t>-1,107,075</t>
  </si>
  <si>
    <t>-1,251,416</t>
  </si>
  <si>
    <t>-1,290,050</t>
  </si>
  <si>
    <t>-1,299,150</t>
  </si>
  <si>
    <t>-1,383,340</t>
  </si>
  <si>
    <t>-1,443,441</t>
  </si>
  <si>
    <t>-1,500,131</t>
  </si>
  <si>
    <t>Treasury Stock</t>
  </si>
  <si>
    <t>Other Common Equity Adj</t>
  </si>
  <si>
    <t>33,879</t>
  </si>
  <si>
    <t>93,011</t>
  </si>
  <si>
    <t>224,866</t>
  </si>
  <si>
    <t>208,240</t>
  </si>
  <si>
    <t>181,209</t>
  </si>
  <si>
    <t>48,673</t>
  </si>
  <si>
    <t>39,617</t>
  </si>
  <si>
    <t>24,066</t>
  </si>
  <si>
    <t>24,310</t>
  </si>
  <si>
    <t>48,233</t>
  </si>
  <si>
    <t>Common Equity</t>
  </si>
  <si>
    <t>1,368,634</t>
  </si>
  <si>
    <t>1,427,180</t>
  </si>
  <si>
    <t>1,167,001</t>
  </si>
  <si>
    <t>1,057,096</t>
  </si>
  <si>
    <t>910,602</t>
  </si>
  <si>
    <t>758,230</t>
  </si>
  <si>
    <t>760,610</t>
  </si>
  <si>
    <t>679,650</t>
  </si>
  <si>
    <t>644,126</t>
  </si>
  <si>
    <t>573,016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</si>
  <si>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</si>
  <si>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</si>
  <si>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</si>
  <si>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</si>
  <si>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</si>
  <si>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</si>
  <si>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</si>
  <si>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757,911</t>
  </si>
  <si>
    <t>1,326,423</t>
  </si>
  <si>
    <t>1,241,115</t>
  </si>
  <si>
    <t>1,375,644</t>
  </si>
  <si>
    <t>1,552,223</t>
  </si>
  <si>
    <t>1,742,388</t>
  </si>
  <si>
    <t>1,718,472</t>
  </si>
  <si>
    <t>Income Statement</t>
  </si>
  <si>
    <t>Revenue</t>
  </si>
  <si>
    <t>6,940,669</t>
  </si>
  <si>
    <t>8,573,529</t>
  </si>
  <si>
    <t>5,405,311</t>
  </si>
  <si>
    <t>4,594,181</t>
  </si>
  <si>
    <t>5,659,646</t>
  </si>
  <si>
    <t>6,846,589</t>
  </si>
  <si>
    <t>7,336,322</t>
  </si>
  <si>
    <t>4,938,066</t>
  </si>
  <si>
    <t>7,211,148</t>
  </si>
  <si>
    <t>11,035,411</t>
  </si>
  <si>
    <t>Revenue Growth (YoY)</t>
  </si>
  <si>
    <t>41.3%</t>
  </si>
  <si>
    <t>23.5%</t>
  </si>
  <si>
    <t>-37.0%</t>
  </si>
  <si>
    <t>-15.0%</t>
  </si>
  <si>
    <t>23.2%</t>
  </si>
  <si>
    <t>21.0%</t>
  </si>
  <si>
    <t>7.2%</t>
  </si>
  <si>
    <t>-32.7%</t>
  </si>
  <si>
    <t>46.0%</t>
  </si>
  <si>
    <t>53.0%</t>
  </si>
  <si>
    <t>Cost of Revenues</t>
  </si>
  <si>
    <t>-6,666,257</t>
  </si>
  <si>
    <t>-8,299,403</t>
  </si>
  <si>
    <t>-5,282,581</t>
  </si>
  <si>
    <t>-4,558,728</t>
  </si>
  <si>
    <t>-5,512,256</t>
  </si>
  <si>
    <t>-6,543,958</t>
  </si>
  <si>
    <t>-7,002,402</t>
  </si>
  <si>
    <t>-4,631,926</t>
  </si>
  <si>
    <t>-6,912,820</t>
  </si>
  <si>
    <t>-10,640,976</t>
  </si>
  <si>
    <t>Gross Profit</t>
  </si>
  <si>
    <t>274,412</t>
  </si>
  <si>
    <t>274,126</t>
  </si>
  <si>
    <t>122,730</t>
  </si>
  <si>
    <t>35,453</t>
  </si>
  <si>
    <t>147,390</t>
  </si>
  <si>
    <t>302,631</t>
  </si>
  <si>
    <t>333,920</t>
  </si>
  <si>
    <t>306,140</t>
  </si>
  <si>
    <t>298,328</t>
  </si>
  <si>
    <t>394,435</t>
  </si>
  <si>
    <t>Gross Profit Margin</t>
  </si>
  <si>
    <t>4.0%</t>
  </si>
  <si>
    <t>3.2%</t>
  </si>
  <si>
    <t>2.3%</t>
  </si>
  <si>
    <t>0.8%</t>
  </si>
  <si>
    <t>2.6%</t>
  </si>
  <si>
    <t>4.4%</t>
  </si>
  <si>
    <t>4.6%</t>
  </si>
  <si>
    <t>6.2%</t>
  </si>
  <si>
    <t>4.1%</t>
  </si>
  <si>
    <t>3.6%</t>
  </si>
  <si>
    <t>R&amp;D Expenses</t>
  </si>
  <si>
    <t>Selling and Marketing Expense</t>
  </si>
  <si>
    <t>General &amp; Admin Expenses</t>
  </si>
  <si>
    <t>-22,492</t>
  </si>
  <si>
    <t>-31,658</t>
  </si>
  <si>
    <t>-37,949</t>
  </si>
  <si>
    <t>-36,177</t>
  </si>
  <si>
    <t>-35,979</t>
  </si>
  <si>
    <t>-31,673</t>
  </si>
  <si>
    <t>-31,058</t>
  </si>
  <si>
    <t>-29,276</t>
  </si>
  <si>
    <t>-33,082</t>
  </si>
  <si>
    <t>-34,209</t>
  </si>
  <si>
    <t>Other Inc / (Exp)</t>
  </si>
  <si>
    <t>-57,895</t>
  </si>
  <si>
    <t>-47,833</t>
  </si>
  <si>
    <t>-314,548</t>
  </si>
  <si>
    <t>-148,367</t>
  </si>
  <si>
    <t>-158,860</t>
  </si>
  <si>
    <t>-60,131</t>
  </si>
  <si>
    <t>-33,467</t>
  </si>
  <si>
    <t>-61,599</t>
  </si>
  <si>
    <t>-22,665</t>
  </si>
  <si>
    <t>-5,152</t>
  </si>
  <si>
    <t>Operating Expenses</t>
  </si>
  <si>
    <t>-80,704</t>
  </si>
  <si>
    <t>-79,831</t>
  </si>
  <si>
    <t>-352,497</t>
  </si>
  <si>
    <t>-184,544</t>
  </si>
  <si>
    <t>-194,839</t>
  </si>
  <si>
    <t>-91,804</t>
  </si>
  <si>
    <t>-64,525</t>
  </si>
  <si>
    <t>-90,875</t>
  </si>
  <si>
    <t>-55,747</t>
  </si>
  <si>
    <t>-39,361</t>
  </si>
  <si>
    <t>Operating Income</t>
  </si>
  <si>
    <t>193,708</t>
  </si>
  <si>
    <t>194,295</t>
  </si>
  <si>
    <t>-229,767</t>
  </si>
  <si>
    <t>-149,091</t>
  </si>
  <si>
    <t>-47,449</t>
  </si>
  <si>
    <t>210,827</t>
  </si>
  <si>
    <t>269,395</t>
  </si>
  <si>
    <t>215,265</t>
  </si>
  <si>
    <t>242,581</t>
  </si>
  <si>
    <t>355,074</t>
  </si>
  <si>
    <t>Net Interest Expenses</t>
  </si>
  <si>
    <t>-52,987</t>
  </si>
  <si>
    <t>-66,766</t>
  </si>
  <si>
    <t>-79,020</t>
  </si>
  <si>
    <t>-85,526</t>
  </si>
  <si>
    <t>-77,081</t>
  </si>
  <si>
    <t>-74,089</t>
  </si>
  <si>
    <t>-72,483</t>
  </si>
  <si>
    <t>-64,587</t>
  </si>
  <si>
    <t>-61,344</t>
  </si>
  <si>
    <t>-64,939</t>
  </si>
  <si>
    <t>EBT, Incl. Unusual Items</t>
  </si>
  <si>
    <t>140,721</t>
  </si>
  <si>
    <t>127,529</t>
  </si>
  <si>
    <t>-308,787</t>
  </si>
  <si>
    <t>-234,617</t>
  </si>
  <si>
    <t>-124,530</t>
  </si>
  <si>
    <t>136,738</t>
  </si>
  <si>
    <t>196,912</t>
  </si>
  <si>
    <t>150,678</t>
  </si>
  <si>
    <t>181,237</t>
  </si>
  <si>
    <t>290,135</t>
  </si>
  <si>
    <t>Earnings of Discontinued Ops.</t>
  </si>
  <si>
    <t>14,718</t>
  </si>
  <si>
    <t>18,453</t>
  </si>
  <si>
    <t>110,461</t>
  </si>
  <si>
    <t>69,923</t>
  </si>
  <si>
    <t>6,562</t>
  </si>
  <si>
    <t>Income Tax Expense</t>
  </si>
  <si>
    <t>-36,905</t>
  </si>
  <si>
    <t>-35,588</t>
  </si>
  <si>
    <t>13,413</t>
  </si>
  <si>
    <t>56,450</t>
  </si>
  <si>
    <t>58,204</t>
  </si>
  <si>
    <t>-55,613</t>
  </si>
  <si>
    <t>-20,573</t>
  </si>
  <si>
    <t>-29,369</t>
  </si>
  <si>
    <t>-36,184</t>
  </si>
  <si>
    <t>-66,890</t>
  </si>
  <si>
    <t>Net Income to Company</t>
  </si>
  <si>
    <t>103,816</t>
  </si>
  <si>
    <t>91,941</t>
  </si>
  <si>
    <t>-280,656</t>
  </si>
  <si>
    <t>-159,714</t>
  </si>
  <si>
    <t>44,135</t>
  </si>
  <si>
    <t>151,048</t>
  </si>
  <si>
    <t>182,901</t>
  </si>
  <si>
    <t>121,309</t>
  </si>
  <si>
    <t>145,053</t>
  </si>
  <si>
    <t>223,245</t>
  </si>
  <si>
    <t>Minority Interest in Earnings</t>
  </si>
  <si>
    <t>Net Income to Stockholders</t>
  </si>
  <si>
    <t>Preferred Dividends &amp; Other Adj.</t>
  </si>
  <si>
    <t>-14,718</t>
  </si>
  <si>
    <t>-18,453</t>
  </si>
  <si>
    <t>-110,461</t>
  </si>
  <si>
    <t>-69,923</t>
  </si>
  <si>
    <t>-6,562</t>
  </si>
  <si>
    <t>Net Income to Common Excl Extra Items</t>
  </si>
  <si>
    <t>-295,374</t>
  </si>
  <si>
    <t>-178,167</t>
  </si>
  <si>
    <t>-66,326</t>
  </si>
  <si>
    <t>81,125</t>
  </si>
  <si>
    <t>176,339</t>
  </si>
  <si>
    <t>Basic EPS (Cont. Ops)</t>
  </si>
  <si>
    <t>Diluted EPS (Cont. Ops)</t>
  </si>
  <si>
    <t>Weighted Average Basic Shares Out.</t>
  </si>
  <si>
    <t>121,376.222</t>
  </si>
  <si>
    <t>123,591.547</t>
  </si>
  <si>
    <t>125,652.815</t>
  </si>
  <si>
    <t>135,202.472</t>
  </si>
  <si>
    <t>142,500.793</t>
  </si>
  <si>
    <t>143,970.969</t>
  </si>
  <si>
    <t>145,266.245</t>
  </si>
  <si>
    <t>146,120.871</t>
  </si>
  <si>
    <t>146,344.843</t>
  </si>
  <si>
    <t>146,221.479</t>
  </si>
  <si>
    <t>Weighted Average Diluted Shares Out.</t>
  </si>
  <si>
    <t>123,084.409</t>
  </si>
  <si>
    <t>125,596.19</t>
  </si>
  <si>
    <t>146,477.56</t>
  </si>
  <si>
    <t>147,639.526</t>
  </si>
  <si>
    <t>148,737.524</t>
  </si>
  <si>
    <t>149,125.558</t>
  </si>
  <si>
    <t>148,814.44</t>
  </si>
  <si>
    <t>EBITDA</t>
  </si>
  <si>
    <t>408,239</t>
  </si>
  <si>
    <t>423,747</t>
  </si>
  <si>
    <t>327,189</t>
  </si>
  <si>
    <t>204,223</t>
  </si>
  <si>
    <t>206,932</t>
  </si>
  <si>
    <t>393,248</t>
  </si>
  <si>
    <t>407,319</t>
  </si>
  <si>
    <t>378,558</t>
  </si>
  <si>
    <t>381,236</t>
  </si>
  <si>
    <t>449,443</t>
  </si>
  <si>
    <t>EBIT</t>
  </si>
  <si>
    <t>227,040</t>
  </si>
  <si>
    <t>218,369</t>
  </si>
  <si>
    <t>64,095</t>
  </si>
  <si>
    <t>-27,926</t>
  </si>
  <si>
    <t>82,755</t>
  </si>
  <si>
    <t>240,683</t>
  </si>
  <si>
    <t>272,752</t>
  </si>
  <si>
    <t>247,098</t>
  </si>
  <si>
    <t>236,498</t>
  </si>
  <si>
    <t>334,148</t>
  </si>
  <si>
    <t>Revenue (Reported)</t>
  </si>
  <si>
    <t>Operating Income (Reported)</t>
  </si>
  <si>
    <t>233,616</t>
  </si>
  <si>
    <t>229,726</t>
  </si>
  <si>
    <t>-116,617</t>
  </si>
  <si>
    <t>-171,806</t>
  </si>
  <si>
    <t>-5,745</t>
  </si>
  <si>
    <t>215,230</t>
  </si>
  <si>
    <t>275,452</t>
  </si>
  <si>
    <t>Operating Income (Adjusted)</t>
  </si>
  <si>
    <t>Cash Flow Statement</t>
  </si>
  <si>
    <t>Depreciation &amp; Amortization (CF)</t>
  </si>
  <si>
    <t>181,199</t>
  </si>
  <si>
    <t>205,378</t>
  </si>
  <si>
    <t>263,094</t>
  </si>
  <si>
    <t>232,149</t>
  </si>
  <si>
    <t>124,177</t>
  </si>
  <si>
    <t>195,749</t>
  </si>
  <si>
    <t>175,094</t>
  </si>
  <si>
    <t>169,422</t>
  </si>
  <si>
    <t>173,861</t>
  </si>
  <si>
    <t>144,479</t>
  </si>
  <si>
    <t>Amortization of Deferred Charges (CF)</t>
  </si>
  <si>
    <t>2,858</t>
  </si>
  <si>
    <t>4,547</t>
  </si>
  <si>
    <t>Stock-Based Comp</t>
  </si>
  <si>
    <t>8,271</t>
  </si>
  <si>
    <t>13,977</t>
  </si>
  <si>
    <t>20,379</t>
  </si>
  <si>
    <t>24,876</t>
  </si>
  <si>
    <t>22,056</t>
  </si>
  <si>
    <t>19,224</t>
  </si>
  <si>
    <t>21,245</t>
  </si>
  <si>
    <t>21,144</t>
  </si>
  <si>
    <t>23,335</t>
  </si>
  <si>
    <t>20,543</t>
  </si>
  <si>
    <t>Change In Accounts Receivable</t>
  </si>
  <si>
    <t>-108,618</t>
  </si>
  <si>
    <t>4,819</t>
  </si>
  <si>
    <t>263,525</t>
  </si>
  <si>
    <t>-90,595</t>
  </si>
  <si>
    <t>-43,404</t>
  </si>
  <si>
    <t>134,586</t>
  </si>
  <si>
    <t>-153,939</t>
  </si>
  <si>
    <t>101,351</t>
  </si>
  <si>
    <t>-335,176</t>
  </si>
  <si>
    <t>234,918</t>
  </si>
  <si>
    <t>Change In Inventories</t>
  </si>
  <si>
    <t>-3,700</t>
  </si>
  <si>
    <t>10,252</t>
  </si>
  <si>
    <t>47,760</t>
  </si>
  <si>
    <t>-42,350</t>
  </si>
  <si>
    <t>-26,862</t>
  </si>
  <si>
    <t>53,101</t>
  </si>
  <si>
    <t>-52,008</t>
  </si>
  <si>
    <t>-26,361</t>
  </si>
  <si>
    <t>-92,113</t>
  </si>
  <si>
    <t>Change in Other Net Operating Assets</t>
  </si>
  <si>
    <t>-11,705</t>
  </si>
  <si>
    <t>3,127</t>
  </si>
  <si>
    <t>6,799</t>
  </si>
  <si>
    <t>-1,780</t>
  </si>
  <si>
    <t>-2,619</t>
  </si>
  <si>
    <t>2,726</t>
  </si>
  <si>
    <t>3,249</t>
  </si>
  <si>
    <t>5,569</t>
  </si>
  <si>
    <t>8,703</t>
  </si>
  <si>
    <t>6,142</t>
  </si>
  <si>
    <t>Other Operating Activities</t>
  </si>
  <si>
    <t>159,510</t>
  </si>
  <si>
    <t>2,187</t>
  </si>
  <si>
    <t>137,166</t>
  </si>
  <si>
    <t>244,980</t>
  </si>
  <si>
    <t>79,896</t>
  </si>
  <si>
    <t>7,304</t>
  </si>
  <si>
    <t>192,078</t>
  </si>
  <si>
    <t>67,117</t>
  </si>
  <si>
    <t>293,143</t>
  </si>
  <si>
    <t>-30,841</t>
  </si>
  <si>
    <t>Cash from Operations</t>
  </si>
  <si>
    <t>331,631</t>
  </si>
  <si>
    <t>336,228</t>
  </si>
  <si>
    <t>458,067</t>
  </si>
  <si>
    <t>207,566</t>
  </si>
  <si>
    <t>197,379</t>
  </si>
  <si>
    <t>563,738</t>
  </si>
  <si>
    <t>368,620</t>
  </si>
  <si>
    <t>459,551</t>
  </si>
  <si>
    <t>216,806</t>
  </si>
  <si>
    <t>598,312</t>
  </si>
  <si>
    <t>Capital Expenditures</t>
  </si>
  <si>
    <t>-227,019</t>
  </si>
  <si>
    <t>-354,682</t>
  </si>
  <si>
    <t>-318,977</t>
  </si>
  <si>
    <t>-240,992</t>
  </si>
  <si>
    <t>-157,555</t>
  </si>
  <si>
    <t>-224,440</t>
  </si>
  <si>
    <t>-271,421</t>
  </si>
  <si>
    <t>-215,098</t>
  </si>
  <si>
    <t>-117,672</t>
  </si>
  <si>
    <t>-140,381</t>
  </si>
  <si>
    <t>Cash Acquisitions</t>
  </si>
  <si>
    <t>-128,440</t>
  </si>
  <si>
    <t>-39,772</t>
  </si>
  <si>
    <t>-41,656</t>
  </si>
  <si>
    <t>-39,551</t>
  </si>
  <si>
    <t>Other Investing Activities</t>
  </si>
  <si>
    <t>-5,231</t>
  </si>
  <si>
    <t>-11,893</t>
  </si>
  <si>
    <t>-13,879</t>
  </si>
  <si>
    <t>-5,708</t>
  </si>
  <si>
    <t>413,375</t>
  </si>
  <si>
    <t>159,371</t>
  </si>
  <si>
    <t>100,579</t>
  </si>
  <si>
    <t>-88,856</t>
  </si>
  <si>
    <t>-9,388</t>
  </si>
  <si>
    <t>5,981</t>
  </si>
  <si>
    <t>Cash from Investing</t>
  </si>
  <si>
    <t>-232,250</t>
  </si>
  <si>
    <t>-495,015</t>
  </si>
  <si>
    <t>-372,628</t>
  </si>
  <si>
    <t>-246,700</t>
  </si>
  <si>
    <t>255,820</t>
  </si>
  <si>
    <t>-106,725</t>
  </si>
  <si>
    <t>-210,393</t>
  </si>
  <si>
    <t>-303,954</t>
  </si>
  <si>
    <t>-127,060</t>
  </si>
  <si>
    <t>-134,400</t>
  </si>
  <si>
    <t>Dividends Paid (Ex Special Dividends)</t>
  </si>
  <si>
    <t>-131,309</t>
  </si>
  <si>
    <t>-144,832</t>
  </si>
  <si>
    <t>-157,985</t>
  </si>
  <si>
    <t>-175,586</t>
  </si>
  <si>
    <t>-187,985</t>
  </si>
  <si>
    <t>-189,880</t>
  </si>
  <si>
    <t>-191,633</t>
  </si>
  <si>
    <t>-197,246</t>
  </si>
  <si>
    <t>-203,329</t>
  </si>
  <si>
    <t>-213,869</t>
  </si>
  <si>
    <t>Special Dividend Paid</t>
  </si>
  <si>
    <t>Long-Term Debt Issued</t>
  </si>
  <si>
    <t>764,173</t>
  </si>
  <si>
    <t>358,595</t>
  </si>
  <si>
    <t>543,083</t>
  </si>
  <si>
    <t>820,632</t>
  </si>
  <si>
    <t>495,485</t>
  </si>
  <si>
    <t>892,972</t>
  </si>
  <si>
    <t>209,672</t>
  </si>
  <si>
    <t>Long-Term Debt Repaid</t>
  </si>
  <si>
    <t>-678,906</t>
  </si>
  <si>
    <t>-481,789</t>
  </si>
  <si>
    <t>-1,024,007</t>
  </si>
  <si>
    <t>-134,449</t>
  </si>
  <si>
    <t>-442,664</t>
  </si>
  <si>
    <t>-764,956</t>
  </si>
  <si>
    <t>-36,694</t>
  </si>
  <si>
    <t>-50,397</t>
  </si>
  <si>
    <t>Repurchase of Common Stock</t>
  </si>
  <si>
    <t>-18,562</t>
  </si>
  <si>
    <t>-146,059</t>
  </si>
  <si>
    <t>Other Financing Activities</t>
  </si>
  <si>
    <t>-20,630</t>
  </si>
  <si>
    <t>-25,001</t>
  </si>
  <si>
    <t>16,534</t>
  </si>
  <si>
    <t>131,848</t>
  </si>
  <si>
    <t>-86,573</t>
  </si>
  <si>
    <t>-70,924</t>
  </si>
  <si>
    <t>-64,165</t>
  </si>
  <si>
    <t>-61,607</t>
  </si>
  <si>
    <t>-52,604</t>
  </si>
  <si>
    <t>-35,181</t>
  </si>
  <si>
    <t>Cash from Financing</t>
  </si>
  <si>
    <t>-66,672</t>
  </si>
  <si>
    <t>188,199</t>
  </si>
  <si>
    <t>-141,862</t>
  </si>
  <si>
    <t>17,556</t>
  </si>
  <si>
    <t>-477,933</t>
  </si>
  <si>
    <t>-395,253</t>
  </si>
  <si>
    <t>-202,977</t>
  </si>
  <si>
    <t>-149,399</t>
  </si>
  <si>
    <t>-82,955</t>
  </si>
  <si>
    <t>-445,506</t>
  </si>
  <si>
    <t>Beginning Cash (CF)</t>
  </si>
  <si>
    <t>61,026</t>
  </si>
  <si>
    <t>Foreign Exchange Rate Adjustments</t>
  </si>
  <si>
    <t>3,447</t>
  </si>
  <si>
    <t>5,317</t>
  </si>
  <si>
    <t>7,287</t>
  </si>
  <si>
    <t>-1,038</t>
  </si>
  <si>
    <t>-3,287</t>
  </si>
  <si>
    <t>1,403</t>
  </si>
  <si>
    <t>-3,320</t>
  </si>
  <si>
    <t>2,221</t>
  </si>
  <si>
    <t>2,502</t>
  </si>
  <si>
    <t>Additions / Reductions</t>
  </si>
  <si>
    <t>32,709</t>
  </si>
  <si>
    <t>29,412</t>
  </si>
  <si>
    <t>-56,423</t>
  </si>
  <si>
    <t>-21,578</t>
  </si>
  <si>
    <t>-24,734</t>
  </si>
  <si>
    <t>61,760</t>
  </si>
  <si>
    <t>-44,750</t>
  </si>
  <si>
    <t>6,198</t>
  </si>
  <si>
    <t>6,791</t>
  </si>
  <si>
    <t>18,406</t>
  </si>
  <si>
    <t>Ending Cash (CF)</t>
  </si>
  <si>
    <t>Levered Free Cash Flow</t>
  </si>
  <si>
    <t>104,612</t>
  </si>
  <si>
    <t>-18,454</t>
  </si>
  <si>
    <t>139,090</t>
  </si>
  <si>
    <t>-33,426</t>
  </si>
  <si>
    <t>39,824</t>
  </si>
  <si>
    <t>339,298</t>
  </si>
  <si>
    <t>97,199</t>
  </si>
  <si>
    <t>244,453</t>
  </si>
  <si>
    <t>99,134</t>
  </si>
  <si>
    <t>457,931</t>
  </si>
  <si>
    <t>Cash Interest Paid</t>
  </si>
  <si>
    <t>19,803</t>
  </si>
  <si>
    <t>62,058</t>
  </si>
  <si>
    <t>84,665</t>
  </si>
  <si>
    <t>Valuation Ratios</t>
  </si>
  <si>
    <t>Price Close (Split Adjusted)</t>
  </si>
  <si>
    <t>Market Cap</t>
  </si>
  <si>
    <t>3,347,668.404</t>
  </si>
  <si>
    <t>3,384,467.636</t>
  </si>
  <si>
    <t>1,743,080.889</t>
  </si>
  <si>
    <t>2,690,009.017</t>
  </si>
  <si>
    <t>2,598,679.287</t>
  </si>
  <si>
    <t>2,699,260</t>
  </si>
  <si>
    <t>3,868,504.142</t>
  </si>
  <si>
    <t>3,010,731.335</t>
  </si>
  <si>
    <t>3,285,431.239</t>
  </si>
  <si>
    <t>3,401,521.965</t>
  </si>
  <si>
    <t>Total Enterprise Value (TEV)</t>
  </si>
  <si>
    <t>3,976,514.404</t>
  </si>
  <si>
    <t>4,402,347.636</t>
  </si>
  <si>
    <t>2,972,890.889</t>
  </si>
  <si>
    <t>3,935,927.017</t>
  </si>
  <si>
    <t>3,695,130.287</t>
  </si>
  <si>
    <t>3,990,168</t>
  </si>
  <si>
    <t>5,135,649.142</t>
  </si>
  <si>
    <t>4,414,673.335</t>
  </si>
  <si>
    <t>4,881,435.239</t>
  </si>
  <si>
    <t>4,952,967.965</t>
  </si>
  <si>
    <t>Enterprise Value (EV)</t>
  </si>
  <si>
    <t>4,302,211.335</t>
  </si>
  <si>
    <t>4,708,343.239</t>
  </si>
  <si>
    <t>4,788,821.965</t>
  </si>
  <si>
    <t>EV/EBITDA</t>
  </si>
  <si>
    <t>10.2x</t>
  </si>
  <si>
    <t>8.0x</t>
  </si>
  <si>
    <t>21.4x</t>
  </si>
  <si>
    <t>16.5x</t>
  </si>
  <si>
    <t>12.2x</t>
  </si>
  <si>
    <t>11.9x</t>
  </si>
  <si>
    <t>13.6x</t>
  </si>
  <si>
    <t>10.7x</t>
  </si>
  <si>
    <t>EV / EBIT</t>
  </si>
  <si>
    <t>17.9x</t>
  </si>
  <si>
    <t>19.1x</t>
  </si>
  <si>
    <t>22.0x</t>
  </si>
  <si>
    <t>-49.3x</t>
  </si>
  <si>
    <t>47.8x</t>
  </si>
  <si>
    <t>23.1x</t>
  </si>
  <si>
    <t>16.3x</t>
  </si>
  <si>
    <t>15.4x</t>
  </si>
  <si>
    <t>23.3x</t>
  </si>
  <si>
    <t>14.5x</t>
  </si>
  <si>
    <t>EV / LTM EBITDA - CAPEX</t>
  </si>
  <si>
    <t>20.8x</t>
  </si>
  <si>
    <t>41.5x</t>
  </si>
  <si>
    <t>370.0x</t>
  </si>
  <si>
    <t>-54.5x</t>
  </si>
  <si>
    <t>48.5x</t>
  </si>
  <si>
    <t>28.5x</t>
  </si>
  <si>
    <t>34.8x</t>
  </si>
  <si>
    <t>26.6x</t>
  </si>
  <si>
    <t>21.2x</t>
  </si>
  <si>
    <t>16.0x</t>
  </si>
  <si>
    <t>EV / Free Cash Flow</t>
  </si>
  <si>
    <t>25.2x</t>
  </si>
  <si>
    <t>-95.2x</t>
  </si>
  <si>
    <t>24.2x</t>
  </si>
  <si>
    <t>-148.2x</t>
  </si>
  <si>
    <t>141.6x</t>
  </si>
  <si>
    <t>-78.7x</t>
  </si>
  <si>
    <t>18.0x</t>
  </si>
  <si>
    <t>29.0x</t>
  </si>
  <si>
    <t>58.6x</t>
  </si>
  <si>
    <t>17.8x</t>
  </si>
  <si>
    <t>EV / Invested Capital</t>
  </si>
  <si>
    <t>1.9x</t>
  </si>
  <si>
    <t>1.7x</t>
  </si>
  <si>
    <t>1.1x</t>
  </si>
  <si>
    <t>1.6x</t>
  </si>
  <si>
    <t>2.2x</t>
  </si>
  <si>
    <t>2.0x</t>
  </si>
  <si>
    <t>2.1x</t>
  </si>
  <si>
    <t>EV / Revenue</t>
  </si>
  <si>
    <t>0.6x</t>
  </si>
  <si>
    <t>0.5x</t>
  </si>
  <si>
    <t>0.9x</t>
  </si>
  <si>
    <t>0.7x</t>
  </si>
  <si>
    <t>0.8x</t>
  </si>
  <si>
    <t>0.4x</t>
  </si>
  <si>
    <t>P/E Ratio</t>
  </si>
  <si>
    <t>28.0x</t>
  </si>
  <si>
    <t>34.1x</t>
  </si>
  <si>
    <t>-31.7x</t>
  </si>
  <si>
    <t>-7.6x</t>
  </si>
  <si>
    <t>-42.6x</t>
  </si>
  <si>
    <t>-122.7x</t>
  </si>
  <si>
    <t>20.6x</t>
  </si>
  <si>
    <t>28.9x</t>
  </si>
  <si>
    <t>16.7x</t>
  </si>
  <si>
    <t>Price/Book</t>
  </si>
  <si>
    <t>2.5x</t>
  </si>
  <si>
    <t>2.4x</t>
  </si>
  <si>
    <t>1.3x</t>
  </si>
  <si>
    <t>3.4x</t>
  </si>
  <si>
    <t>5.0x</t>
  </si>
  <si>
    <t>4.1x</t>
  </si>
  <si>
    <t>5.1x</t>
  </si>
  <si>
    <t>5.5x</t>
  </si>
  <si>
    <t>Price / Operating Cash Flow</t>
  </si>
  <si>
    <t>9.0x</t>
  </si>
  <si>
    <t>3.6x</t>
  </si>
  <si>
    <t>12.6x</t>
  </si>
  <si>
    <t>7.2x</t>
  </si>
  <si>
    <t>5.8x</t>
  </si>
  <si>
    <t>12.7x</t>
  </si>
  <si>
    <t>6.4x</t>
  </si>
  <si>
    <t>Price / LTM Sales</t>
  </si>
  <si>
    <t>0.3x</t>
  </si>
  <si>
    <t>Altman Z-Score</t>
  </si>
  <si>
    <t>Piotroski Score</t>
  </si>
  <si>
    <t>Dividend Per Share</t>
  </si>
  <si>
    <t>Dividend Yield</t>
  </si>
  <si>
    <t>7.7%</t>
  </si>
  <si>
    <t>15.2%</t>
  </si>
  <si>
    <t>10.5%</t>
  </si>
  <si>
    <t>10.2%</t>
  </si>
  <si>
    <t>9.2%</t>
  </si>
  <si>
    <t>6.1%</t>
  </si>
  <si>
    <t>7.6%</t>
  </si>
  <si>
    <t>6.8%</t>
  </si>
  <si>
    <t>6.4%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</si>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</sst>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E3B1C26-EDC8-9EB5-4E23-E237CA6DE9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105</v>
      </c>
      <c r="D22" s="3" t="s">
        <v>106</v>
      </c>
      <c r="E22" s="3" t="s">
        <v>107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108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109</v>
      </c>
      <c r="K23" s="3" t="s">
        <v>110</v>
      </c>
      <c r="L23" s="3" t="s">
        <v>111</v>
      </c>
      <c r="M23" s="3" t="s">
        <v>112</v>
      </c>
    </row>
    <row r="24" spans="3:13" ht="12.75" x14ac:dyDescent="0.2">
      <c r="C24" s="3" t="s">
        <v>113</v>
      </c>
      <c r="D24" s="3" t="s">
        <v>114</v>
      </c>
      <c r="E24" s="3" t="s">
        <v>115</v>
      </c>
      <c r="F24" s="3" t="s">
        <v>116</v>
      </c>
      <c r="G24" s="3" t="s">
        <v>117</v>
      </c>
      <c r="H24" s="3" t="s">
        <v>118</v>
      </c>
      <c r="I24" s="3" t="s">
        <v>119</v>
      </c>
      <c r="J24" s="3" t="s">
        <v>120</v>
      </c>
      <c r="K24" s="3" t="s">
        <v>121</v>
      </c>
      <c r="L24" s="3" t="s">
        <v>122</v>
      </c>
      <c r="M24" s="3" t="s">
        <v>123</v>
      </c>
    </row>
    <row r="25" spans="3:13" ht="12.75" x14ac:dyDescent="0.2">
      <c r="C25" s="3" t="s">
        <v>124</v>
      </c>
      <c r="D25" s="3" t="s">
        <v>125</v>
      </c>
      <c r="E25" s="3" t="s">
        <v>126</v>
      </c>
      <c r="F25" s="3" t="s">
        <v>127</v>
      </c>
      <c r="G25" s="3" t="s">
        <v>128</v>
      </c>
      <c r="H25" s="3" t="s">
        <v>129</v>
      </c>
      <c r="I25" s="3" t="s">
        <v>130</v>
      </c>
      <c r="J25" s="3" t="s">
        <v>131</v>
      </c>
      <c r="K25" s="3" t="s">
        <v>132</v>
      </c>
      <c r="L25" s="3" t="s">
        <v>133</v>
      </c>
      <c r="M25" s="3" t="s">
        <v>134</v>
      </c>
    </row>
    <row r="26" spans="3:13" ht="12.75" x14ac:dyDescent="0.2">
      <c r="C26" s="3" t="s">
        <v>135</v>
      </c>
      <c r="D26" s="3" t="s">
        <v>136</v>
      </c>
      <c r="E26" s="3" t="s">
        <v>137</v>
      </c>
      <c r="F26" s="3" t="s">
        <v>138</v>
      </c>
      <c r="G26" s="3" t="s">
        <v>139</v>
      </c>
      <c r="H26" s="3" t="s">
        <v>140</v>
      </c>
      <c r="I26" s="3" t="s">
        <v>141</v>
      </c>
      <c r="J26" s="3" t="s">
        <v>142</v>
      </c>
      <c r="K26" s="3" t="s">
        <v>143</v>
      </c>
      <c r="L26" s="3" t="s">
        <v>144</v>
      </c>
      <c r="M26" s="3" t="s">
        <v>145</v>
      </c>
    </row>
    <row r="27" spans="3:13" ht="12.75" x14ac:dyDescent="0.2">
      <c r="C27" s="3" t="s">
        <v>146</v>
      </c>
      <c r="D27" s="3" t="s">
        <v>147</v>
      </c>
      <c r="E27" s="3" t="s">
        <v>148</v>
      </c>
      <c r="F27" s="3" t="s">
        <v>149</v>
      </c>
      <c r="G27" s="3" t="s">
        <v>150</v>
      </c>
      <c r="H27" s="3" t="s">
        <v>151</v>
      </c>
      <c r="I27" s="3" t="s">
        <v>152</v>
      </c>
      <c r="J27" s="3" t="s">
        <v>153</v>
      </c>
      <c r="K27" s="3" t="s">
        <v>154</v>
      </c>
      <c r="L27" s="3" t="s">
        <v>155</v>
      </c>
      <c r="M27" s="3" t="s">
        <v>156</v>
      </c>
    </row>
    <row r="28" spans="3:13" ht="12.75" x14ac:dyDescent="0.2"/>
    <row r="29" spans="3:13" ht="12.75" x14ac:dyDescent="0.2">
      <c r="C29" s="3" t="s">
        <v>157</v>
      </c>
      <c r="D29" s="3" t="s">
        <v>158</v>
      </c>
      <c r="E29" s="3" t="s">
        <v>159</v>
      </c>
      <c r="F29" s="3" t="s">
        <v>160</v>
      </c>
      <c r="G29" s="3" t="s">
        <v>161</v>
      </c>
      <c r="H29" s="3" t="s">
        <v>162</v>
      </c>
      <c r="I29" s="3" t="s">
        <v>163</v>
      </c>
      <c r="J29" s="3" t="s">
        <v>164</v>
      </c>
      <c r="K29" s="3" t="s">
        <v>165</v>
      </c>
      <c r="L29" s="3" t="s">
        <v>166</v>
      </c>
      <c r="M29" s="3" t="s">
        <v>167</v>
      </c>
    </row>
    <row r="30" spans="3:13" ht="12.75" x14ac:dyDescent="0.2">
      <c r="C30" s="3" t="s">
        <v>168</v>
      </c>
      <c r="D30" s="3" t="s">
        <v>169</v>
      </c>
      <c r="E30" s="3" t="s">
        <v>170</v>
      </c>
      <c r="F30" s="3" t="s">
        <v>171</v>
      </c>
      <c r="G30" s="3" t="s">
        <v>172</v>
      </c>
      <c r="H30" s="3" t="s">
        <v>173</v>
      </c>
      <c r="I30" s="3" t="s">
        <v>174</v>
      </c>
      <c r="J30" s="3" t="s">
        <v>175</v>
      </c>
      <c r="K30" s="3" t="s">
        <v>176</v>
      </c>
      <c r="L30" s="3" t="s">
        <v>177</v>
      </c>
      <c r="M30" s="3" t="s">
        <v>178</v>
      </c>
    </row>
    <row r="31" spans="3:13" ht="12.75" x14ac:dyDescent="0.2">
      <c r="C31" s="3" t="s">
        <v>179</v>
      </c>
      <c r="D31" s="3" t="s">
        <v>37</v>
      </c>
      <c r="E31" s="3" t="s">
        <v>37</v>
      </c>
      <c r="F31" s="3" t="s">
        <v>180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181</v>
      </c>
      <c r="D32" s="3" t="s">
        <v>37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182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183</v>
      </c>
      <c r="J33" s="3" t="s">
        <v>184</v>
      </c>
      <c r="K33" s="3" t="s">
        <v>185</v>
      </c>
      <c r="L33" s="3" t="s">
        <v>186</v>
      </c>
      <c r="M33" s="3" t="s">
        <v>187</v>
      </c>
    </row>
    <row r="34" spans="3:13" ht="12.75" x14ac:dyDescent="0.2">
      <c r="C34" s="3" t="s">
        <v>188</v>
      </c>
      <c r="D34" s="3" t="s">
        <v>189</v>
      </c>
      <c r="E34" s="3" t="s">
        <v>190</v>
      </c>
      <c r="F34" s="3" t="s">
        <v>191</v>
      </c>
      <c r="G34" s="3" t="s">
        <v>192</v>
      </c>
      <c r="H34" s="3" t="s">
        <v>193</v>
      </c>
      <c r="I34" s="3" t="s">
        <v>194</v>
      </c>
      <c r="J34" s="3" t="s">
        <v>195</v>
      </c>
      <c r="K34" s="3" t="s">
        <v>196</v>
      </c>
      <c r="L34" s="3" t="s">
        <v>197</v>
      </c>
      <c r="M34" s="3" t="s">
        <v>198</v>
      </c>
    </row>
    <row r="35" spans="3:13" ht="12.75" x14ac:dyDescent="0.2">
      <c r="C35" s="3" t="s">
        <v>199</v>
      </c>
      <c r="D35" s="3" t="s">
        <v>200</v>
      </c>
      <c r="E35" s="3" t="s">
        <v>201</v>
      </c>
      <c r="F35" s="3" t="s">
        <v>202</v>
      </c>
      <c r="G35" s="3" t="s">
        <v>203</v>
      </c>
      <c r="H35" s="3" t="s">
        <v>204</v>
      </c>
      <c r="I35" s="3" t="s">
        <v>205</v>
      </c>
      <c r="J35" s="3" t="s">
        <v>206</v>
      </c>
      <c r="K35" s="3" t="s">
        <v>207</v>
      </c>
      <c r="L35" s="3" t="s">
        <v>208</v>
      </c>
      <c r="M35" s="3" t="s">
        <v>209</v>
      </c>
    </row>
    <row r="36" spans="3:13" ht="12.75" x14ac:dyDescent="0.2"/>
    <row r="37" spans="3:13" ht="12.75" x14ac:dyDescent="0.2">
      <c r="C37" s="3" t="s">
        <v>210</v>
      </c>
      <c r="D37" s="3" t="s">
        <v>211</v>
      </c>
      <c r="E37" s="3" t="s">
        <v>212</v>
      </c>
      <c r="F37" s="3" t="s">
        <v>213</v>
      </c>
      <c r="G37" s="3" t="s">
        <v>214</v>
      </c>
      <c r="H37" s="3" t="s">
        <v>215</v>
      </c>
      <c r="I37" s="3" t="s">
        <v>216</v>
      </c>
      <c r="J37" s="3" t="s">
        <v>217</v>
      </c>
      <c r="K37" s="3" t="s">
        <v>218</v>
      </c>
      <c r="L37" s="3" t="s">
        <v>219</v>
      </c>
      <c r="M37" s="3" t="s">
        <v>220</v>
      </c>
    </row>
    <row r="38" spans="3:13" ht="12.75" x14ac:dyDescent="0.2">
      <c r="C38" s="3" t="s">
        <v>221</v>
      </c>
      <c r="D38" s="3">
        <v>345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222</v>
      </c>
      <c r="J38" s="3" t="s">
        <v>223</v>
      </c>
      <c r="K38" s="3" t="s">
        <v>224</v>
      </c>
      <c r="L38" s="3" t="s">
        <v>225</v>
      </c>
      <c r="M38" s="3" t="s">
        <v>226</v>
      </c>
    </row>
    <row r="39" spans="3:13" ht="12.75" x14ac:dyDescent="0.2">
      <c r="C39" s="3" t="s">
        <v>227</v>
      </c>
      <c r="D39" s="3" t="s">
        <v>228</v>
      </c>
      <c r="E39" s="3" t="s">
        <v>229</v>
      </c>
      <c r="F39" s="3" t="s">
        <v>230</v>
      </c>
      <c r="G39" s="3" t="s">
        <v>231</v>
      </c>
      <c r="H39" s="3" t="s">
        <v>232</v>
      </c>
      <c r="I39" s="3" t="s">
        <v>233</v>
      </c>
      <c r="J39" s="3" t="s">
        <v>234</v>
      </c>
      <c r="K39" s="3" t="s">
        <v>235</v>
      </c>
      <c r="L39" s="3" t="s">
        <v>236</v>
      </c>
      <c r="M39" s="3" t="s">
        <v>237</v>
      </c>
    </row>
    <row r="40" spans="3:13" ht="12.75" x14ac:dyDescent="0.2">
      <c r="C40" s="3" t="s">
        <v>238</v>
      </c>
      <c r="D40" s="3" t="s">
        <v>239</v>
      </c>
      <c r="E40" s="3" t="s">
        <v>240</v>
      </c>
      <c r="F40" s="3" t="s">
        <v>241</v>
      </c>
      <c r="G40" s="3" t="s">
        <v>242</v>
      </c>
      <c r="H40" s="3" t="s">
        <v>243</v>
      </c>
      <c r="I40" s="3" t="s">
        <v>244</v>
      </c>
      <c r="J40" s="3" t="s">
        <v>245</v>
      </c>
      <c r="K40" s="3" t="s">
        <v>246</v>
      </c>
      <c r="L40" s="3" t="s">
        <v>247</v>
      </c>
      <c r="M40" s="3" t="s">
        <v>248</v>
      </c>
    </row>
    <row r="41" spans="3:13" ht="12.75" x14ac:dyDescent="0.2"/>
    <row r="42" spans="3:13" ht="12.75" x14ac:dyDescent="0.2">
      <c r="C42" s="3" t="s">
        <v>249</v>
      </c>
      <c r="D42" s="3" t="s">
        <v>250</v>
      </c>
      <c r="E42" s="3" t="s">
        <v>251</v>
      </c>
      <c r="F42" s="3" t="s">
        <v>252</v>
      </c>
      <c r="G42" s="3" t="s">
        <v>253</v>
      </c>
      <c r="H42" s="3" t="s">
        <v>254</v>
      </c>
      <c r="I42" s="3" t="s">
        <v>255</v>
      </c>
      <c r="J42" s="3" t="s">
        <v>256</v>
      </c>
      <c r="K42" s="3" t="s">
        <v>257</v>
      </c>
      <c r="L42" s="3" t="s">
        <v>258</v>
      </c>
      <c r="M42" s="3" t="s">
        <v>259</v>
      </c>
    </row>
    <row r="43" spans="3:13" ht="12.75" x14ac:dyDescent="0.2">
      <c r="C43" s="3" t="s">
        <v>260</v>
      </c>
      <c r="D43" s="3" t="s">
        <v>261</v>
      </c>
      <c r="E43" s="3" t="s">
        <v>262</v>
      </c>
      <c r="F43" s="3" t="s">
        <v>263</v>
      </c>
      <c r="G43" s="3" t="s">
        <v>264</v>
      </c>
      <c r="H43" s="3" t="s">
        <v>265</v>
      </c>
      <c r="I43" s="3" t="s">
        <v>266</v>
      </c>
      <c r="J43" s="3" t="s">
        <v>267</v>
      </c>
      <c r="K43" s="3" t="s">
        <v>268</v>
      </c>
      <c r="L43" s="3" t="s">
        <v>269</v>
      </c>
      <c r="M43" s="3" t="s">
        <v>270</v>
      </c>
    </row>
    <row r="44" spans="3:13" ht="12.75" x14ac:dyDescent="0.2">
      <c r="C44" s="3" t="s">
        <v>271</v>
      </c>
      <c r="D44" s="3" t="s">
        <v>272</v>
      </c>
      <c r="E44" s="3" t="s">
        <v>273</v>
      </c>
      <c r="F44" s="3" t="s">
        <v>274</v>
      </c>
      <c r="G44" s="3" t="s">
        <v>275</v>
      </c>
      <c r="H44" s="3" t="s">
        <v>276</v>
      </c>
      <c r="I44" s="3" t="s">
        <v>277</v>
      </c>
      <c r="J44" s="3" t="s">
        <v>278</v>
      </c>
      <c r="K44" s="3" t="s">
        <v>279</v>
      </c>
      <c r="L44" s="3" t="s">
        <v>280</v>
      </c>
      <c r="M44" s="3" t="s">
        <v>281</v>
      </c>
    </row>
    <row r="45" spans="3:13" ht="12.75" x14ac:dyDescent="0.2">
      <c r="C45" s="3" t="s">
        <v>282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283</v>
      </c>
      <c r="D46" s="3" t="s">
        <v>284</v>
      </c>
      <c r="E46" s="3" t="s">
        <v>285</v>
      </c>
      <c r="F46" s="3" t="s">
        <v>286</v>
      </c>
      <c r="G46" s="3" t="s">
        <v>287</v>
      </c>
      <c r="H46" s="3" t="s">
        <v>288</v>
      </c>
      <c r="I46" s="3" t="s">
        <v>289</v>
      </c>
      <c r="J46" s="3" t="s">
        <v>290</v>
      </c>
      <c r="K46" s="3" t="s">
        <v>291</v>
      </c>
      <c r="L46" s="3" t="s">
        <v>292</v>
      </c>
      <c r="M46" s="3" t="s">
        <v>293</v>
      </c>
    </row>
    <row r="47" spans="3:13" ht="12.75" x14ac:dyDescent="0.2">
      <c r="C47" s="3" t="s">
        <v>294</v>
      </c>
      <c r="D47" s="3" t="s">
        <v>295</v>
      </c>
      <c r="E47" s="3" t="s">
        <v>296</v>
      </c>
      <c r="F47" s="3" t="s">
        <v>297</v>
      </c>
      <c r="G47" s="3" t="s">
        <v>298</v>
      </c>
      <c r="H47" s="3" t="s">
        <v>299</v>
      </c>
      <c r="I47" s="3" t="s">
        <v>300</v>
      </c>
      <c r="J47" s="3" t="s">
        <v>301</v>
      </c>
      <c r="K47" s="3" t="s">
        <v>302</v>
      </c>
      <c r="L47" s="3" t="s">
        <v>303</v>
      </c>
      <c r="M47" s="3" t="s">
        <v>304</v>
      </c>
    </row>
    <row r="48" spans="3:13" ht="12.75" x14ac:dyDescent="0.2">
      <c r="C48" s="3" t="s">
        <v>305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306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307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308</v>
      </c>
      <c r="D51" s="3" t="s">
        <v>295</v>
      </c>
      <c r="E51" s="3" t="s">
        <v>296</v>
      </c>
      <c r="F51" s="3" t="s">
        <v>297</v>
      </c>
      <c r="G51" s="3" t="s">
        <v>298</v>
      </c>
      <c r="H51" s="3" t="s">
        <v>299</v>
      </c>
      <c r="I51" s="3" t="s">
        <v>300</v>
      </c>
      <c r="J51" s="3" t="s">
        <v>301</v>
      </c>
      <c r="K51" s="3" t="s">
        <v>302</v>
      </c>
      <c r="L51" s="3" t="s">
        <v>303</v>
      </c>
      <c r="M51" s="3" t="s">
        <v>304</v>
      </c>
    </row>
    <row r="52" spans="3:13" ht="12.75" x14ac:dyDescent="0.2"/>
    <row r="53" spans="3:13" ht="12.75" x14ac:dyDescent="0.2">
      <c r="C53" s="3" t="s">
        <v>309</v>
      </c>
      <c r="D53" s="3" t="s">
        <v>147</v>
      </c>
      <c r="E53" s="3" t="s">
        <v>148</v>
      </c>
      <c r="F53" s="3" t="s">
        <v>149</v>
      </c>
      <c r="G53" s="3" t="s">
        <v>150</v>
      </c>
      <c r="H53" s="3" t="s">
        <v>151</v>
      </c>
      <c r="I53" s="3" t="s">
        <v>152</v>
      </c>
      <c r="J53" s="3" t="s">
        <v>153</v>
      </c>
      <c r="K53" s="3" t="s">
        <v>154</v>
      </c>
      <c r="L53" s="3" t="s">
        <v>155</v>
      </c>
      <c r="M53" s="3" t="s">
        <v>156</v>
      </c>
    </row>
    <row r="54" spans="3:13" ht="12.75" x14ac:dyDescent="0.2"/>
    <row r="55" spans="3:13" ht="12.75" x14ac:dyDescent="0.2">
      <c r="C55" s="3" t="s">
        <v>310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311</v>
      </c>
      <c r="D56" s="3" t="s">
        <v>312</v>
      </c>
      <c r="E56" s="3" t="s">
        <v>212</v>
      </c>
      <c r="F56" s="3" t="s">
        <v>313</v>
      </c>
      <c r="G56" s="3" t="s">
        <v>214</v>
      </c>
      <c r="H56" s="3" t="s">
        <v>215</v>
      </c>
      <c r="I56" s="3" t="s">
        <v>314</v>
      </c>
      <c r="J56" s="3" t="s">
        <v>315</v>
      </c>
      <c r="K56" s="3" t="s">
        <v>316</v>
      </c>
      <c r="L56" s="3" t="s">
        <v>317</v>
      </c>
      <c r="M56" s="3" t="s">
        <v>318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D6C3-22FC-4604-BC28-1C513F403D89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319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320</v>
      </c>
      <c r="D12" s="3" t="s">
        <v>321</v>
      </c>
      <c r="E12" s="3" t="s">
        <v>322</v>
      </c>
      <c r="F12" s="3" t="s">
        <v>323</v>
      </c>
      <c r="G12" s="3" t="s">
        <v>324</v>
      </c>
      <c r="H12" s="3" t="s">
        <v>325</v>
      </c>
      <c r="I12" s="3" t="s">
        <v>326</v>
      </c>
      <c r="J12" s="3" t="s">
        <v>327</v>
      </c>
      <c r="K12" s="3" t="s">
        <v>328</v>
      </c>
      <c r="L12" s="3" t="s">
        <v>329</v>
      </c>
      <c r="M12" s="3" t="s">
        <v>330</v>
      </c>
    </row>
    <row r="13" spans="3:13" x14ac:dyDescent="0.2">
      <c r="C13" s="3" t="s">
        <v>331</v>
      </c>
      <c r="D13" s="3" t="s">
        <v>332</v>
      </c>
      <c r="E13" s="3" t="s">
        <v>333</v>
      </c>
      <c r="F13" s="3" t="s">
        <v>334</v>
      </c>
      <c r="G13" s="3" t="s">
        <v>335</v>
      </c>
      <c r="H13" s="3" t="s">
        <v>336</v>
      </c>
      <c r="I13" s="3" t="s">
        <v>337</v>
      </c>
      <c r="J13" s="3" t="s">
        <v>338</v>
      </c>
      <c r="K13" s="3" t="s">
        <v>339</v>
      </c>
      <c r="L13" s="3" t="s">
        <v>340</v>
      </c>
      <c r="M13" s="3" t="s">
        <v>341</v>
      </c>
    </row>
    <row r="15" spans="3:13" x14ac:dyDescent="0.2">
      <c r="C15" s="3" t="s">
        <v>342</v>
      </c>
      <c r="D15" s="3" t="s">
        <v>343</v>
      </c>
      <c r="E15" s="3" t="s">
        <v>344</v>
      </c>
      <c r="F15" s="3" t="s">
        <v>345</v>
      </c>
      <c r="G15" s="3" t="s">
        <v>346</v>
      </c>
      <c r="H15" s="3" t="s">
        <v>347</v>
      </c>
      <c r="I15" s="3" t="s">
        <v>348</v>
      </c>
      <c r="J15" s="3" t="s">
        <v>349</v>
      </c>
      <c r="K15" s="3" t="s">
        <v>350</v>
      </c>
      <c r="L15" s="3" t="s">
        <v>351</v>
      </c>
      <c r="M15" s="3" t="s">
        <v>352</v>
      </c>
    </row>
    <row r="16" spans="3:13" x14ac:dyDescent="0.2">
      <c r="C16" s="3" t="s">
        <v>353</v>
      </c>
      <c r="D16" s="3" t="s">
        <v>354</v>
      </c>
      <c r="E16" s="3" t="s">
        <v>355</v>
      </c>
      <c r="F16" s="3" t="s">
        <v>356</v>
      </c>
      <c r="G16" s="3" t="s">
        <v>357</v>
      </c>
      <c r="H16" s="3" t="s">
        <v>358</v>
      </c>
      <c r="I16" s="3" t="s">
        <v>359</v>
      </c>
      <c r="J16" s="3" t="s">
        <v>360</v>
      </c>
      <c r="K16" s="3" t="s">
        <v>361</v>
      </c>
      <c r="L16" s="3" t="s">
        <v>362</v>
      </c>
      <c r="M16" s="3" t="s">
        <v>363</v>
      </c>
    </row>
    <row r="17" spans="3:13" x14ac:dyDescent="0.2">
      <c r="C17" s="3" t="s">
        <v>364</v>
      </c>
      <c r="D17" s="3" t="s">
        <v>365</v>
      </c>
      <c r="E17" s="3" t="s">
        <v>366</v>
      </c>
      <c r="F17" s="3" t="s">
        <v>367</v>
      </c>
      <c r="G17" s="3" t="s">
        <v>368</v>
      </c>
      <c r="H17" s="3" t="s">
        <v>369</v>
      </c>
      <c r="I17" s="3" t="s">
        <v>370</v>
      </c>
      <c r="J17" s="3" t="s">
        <v>371</v>
      </c>
      <c r="K17" s="3" t="s">
        <v>372</v>
      </c>
      <c r="L17" s="3" t="s">
        <v>373</v>
      </c>
      <c r="M17" s="3" t="s">
        <v>374</v>
      </c>
    </row>
    <row r="19" spans="3:13" x14ac:dyDescent="0.2">
      <c r="C19" s="3" t="s">
        <v>375</v>
      </c>
      <c r="D19" s="3">
        <v>-317</v>
      </c>
      <c r="E19" s="3">
        <v>-340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376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377</v>
      </c>
      <c r="D21" s="3" t="s">
        <v>378</v>
      </c>
      <c r="E21" s="3" t="s">
        <v>379</v>
      </c>
      <c r="F21" s="3" t="s">
        <v>380</v>
      </c>
      <c r="G21" s="3" t="s">
        <v>381</v>
      </c>
      <c r="H21" s="3" t="s">
        <v>382</v>
      </c>
      <c r="I21" s="3" t="s">
        <v>383</v>
      </c>
      <c r="J21" s="3" t="s">
        <v>384</v>
      </c>
      <c r="K21" s="3" t="s">
        <v>385</v>
      </c>
      <c r="L21" s="3" t="s">
        <v>386</v>
      </c>
      <c r="M21" s="3" t="s">
        <v>387</v>
      </c>
    </row>
    <row r="22" spans="3:13" x14ac:dyDescent="0.2">
      <c r="C22" s="3" t="s">
        <v>388</v>
      </c>
      <c r="D22" s="3" t="s">
        <v>389</v>
      </c>
      <c r="E22" s="3" t="s">
        <v>390</v>
      </c>
      <c r="F22" s="3" t="s">
        <v>391</v>
      </c>
      <c r="G22" s="3" t="s">
        <v>392</v>
      </c>
      <c r="H22" s="3" t="s">
        <v>393</v>
      </c>
      <c r="I22" s="3" t="s">
        <v>394</v>
      </c>
      <c r="J22" s="3" t="s">
        <v>395</v>
      </c>
      <c r="K22" s="3" t="s">
        <v>396</v>
      </c>
      <c r="L22" s="3" t="s">
        <v>397</v>
      </c>
      <c r="M22" s="3" t="s">
        <v>398</v>
      </c>
    </row>
    <row r="23" spans="3:13" x14ac:dyDescent="0.2">
      <c r="C23" s="3" t="s">
        <v>399</v>
      </c>
      <c r="D23" s="3" t="s">
        <v>400</v>
      </c>
      <c r="E23" s="3" t="s">
        <v>401</v>
      </c>
      <c r="F23" s="3" t="s">
        <v>402</v>
      </c>
      <c r="G23" s="3" t="s">
        <v>403</v>
      </c>
      <c r="H23" s="3" t="s">
        <v>404</v>
      </c>
      <c r="I23" s="3" t="s">
        <v>405</v>
      </c>
      <c r="J23" s="3" t="s">
        <v>406</v>
      </c>
      <c r="K23" s="3" t="s">
        <v>407</v>
      </c>
      <c r="L23" s="3" t="s">
        <v>408</v>
      </c>
      <c r="M23" s="3" t="s">
        <v>409</v>
      </c>
    </row>
    <row r="24" spans="3:13" x14ac:dyDescent="0.2">
      <c r="C24" s="3" t="s">
        <v>410</v>
      </c>
      <c r="D24" s="3" t="s">
        <v>411</v>
      </c>
      <c r="E24" s="3" t="s">
        <v>412</v>
      </c>
      <c r="F24" s="3" t="s">
        <v>413</v>
      </c>
      <c r="G24" s="3" t="s">
        <v>414</v>
      </c>
      <c r="H24" s="3" t="s">
        <v>415</v>
      </c>
      <c r="I24" s="3" t="s">
        <v>416</v>
      </c>
      <c r="J24" s="3" t="s">
        <v>417</v>
      </c>
      <c r="K24" s="3" t="s">
        <v>418</v>
      </c>
      <c r="L24" s="3" t="s">
        <v>419</v>
      </c>
      <c r="M24" s="3" t="s">
        <v>420</v>
      </c>
    </row>
    <row r="26" spans="3:13" x14ac:dyDescent="0.2">
      <c r="C26" s="3" t="s">
        <v>421</v>
      </c>
      <c r="D26" s="3" t="s">
        <v>422</v>
      </c>
      <c r="E26" s="3" t="s">
        <v>423</v>
      </c>
      <c r="F26" s="3" t="s">
        <v>424</v>
      </c>
      <c r="G26" s="3" t="s">
        <v>425</v>
      </c>
      <c r="H26" s="3" t="s">
        <v>426</v>
      </c>
      <c r="I26" s="3" t="s">
        <v>427</v>
      </c>
      <c r="J26" s="3" t="s">
        <v>428</v>
      </c>
      <c r="K26" s="3" t="s">
        <v>429</v>
      </c>
      <c r="L26" s="3" t="s">
        <v>430</v>
      </c>
      <c r="M26" s="3" t="s">
        <v>431</v>
      </c>
    </row>
    <row r="27" spans="3:13" x14ac:dyDescent="0.2">
      <c r="C27" s="3" t="s">
        <v>432</v>
      </c>
      <c r="D27" s="3" t="s">
        <v>433</v>
      </c>
      <c r="E27" s="3" t="s">
        <v>434</v>
      </c>
      <c r="F27" s="3" t="s">
        <v>435</v>
      </c>
      <c r="G27" s="3" t="s">
        <v>436</v>
      </c>
      <c r="H27" s="3" t="s">
        <v>437</v>
      </c>
      <c r="I27" s="3" t="s">
        <v>438</v>
      </c>
      <c r="J27" s="3" t="s">
        <v>439</v>
      </c>
      <c r="K27" s="3" t="s">
        <v>440</v>
      </c>
      <c r="L27" s="3" t="s">
        <v>441</v>
      </c>
      <c r="M27" s="3" t="s">
        <v>442</v>
      </c>
    </row>
    <row r="28" spans="3:13" x14ac:dyDescent="0.2">
      <c r="C28" s="3" t="s">
        <v>443</v>
      </c>
      <c r="D28" s="3" t="s">
        <v>3</v>
      </c>
      <c r="E28" s="3" t="s">
        <v>3</v>
      </c>
      <c r="F28" s="3" t="s">
        <v>444</v>
      </c>
      <c r="G28" s="3" t="s">
        <v>445</v>
      </c>
      <c r="H28" s="3" t="s">
        <v>446</v>
      </c>
      <c r="I28" s="3" t="s">
        <v>447</v>
      </c>
      <c r="J28" s="3" t="s">
        <v>448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449</v>
      </c>
      <c r="D29" s="3" t="s">
        <v>450</v>
      </c>
      <c r="E29" s="3" t="s">
        <v>451</v>
      </c>
      <c r="F29" s="3" t="s">
        <v>452</v>
      </c>
      <c r="G29" s="3" t="s">
        <v>453</v>
      </c>
      <c r="H29" s="3" t="s">
        <v>454</v>
      </c>
      <c r="I29" s="3" t="s">
        <v>455</v>
      </c>
      <c r="J29" s="3" t="s">
        <v>456</v>
      </c>
      <c r="K29" s="3" t="s">
        <v>457</v>
      </c>
      <c r="L29" s="3" t="s">
        <v>458</v>
      </c>
      <c r="M29" s="3" t="s">
        <v>459</v>
      </c>
    </row>
    <row r="30" spans="3:13" x14ac:dyDescent="0.2">
      <c r="C30" s="3" t="s">
        <v>460</v>
      </c>
      <c r="D30" s="3" t="s">
        <v>461</v>
      </c>
      <c r="E30" s="3" t="s">
        <v>462</v>
      </c>
      <c r="F30" s="3" t="s">
        <v>463</v>
      </c>
      <c r="G30" s="3" t="s">
        <v>464</v>
      </c>
      <c r="H30" s="3" t="s">
        <v>465</v>
      </c>
      <c r="I30" s="3" t="s">
        <v>466</v>
      </c>
      <c r="J30" s="3" t="s">
        <v>467</v>
      </c>
      <c r="K30" s="3" t="s">
        <v>468</v>
      </c>
      <c r="L30" s="3" t="s">
        <v>469</v>
      </c>
      <c r="M30" s="3" t="s">
        <v>470</v>
      </c>
    </row>
    <row r="32" spans="3:13" x14ac:dyDescent="0.2">
      <c r="C32" s="3" t="s">
        <v>471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472</v>
      </c>
      <c r="D33" s="3" t="s">
        <v>461</v>
      </c>
      <c r="E33" s="3" t="s">
        <v>462</v>
      </c>
      <c r="F33" s="3" t="s">
        <v>463</v>
      </c>
      <c r="G33" s="3" t="s">
        <v>464</v>
      </c>
      <c r="H33" s="3" t="s">
        <v>465</v>
      </c>
      <c r="I33" s="3" t="s">
        <v>466</v>
      </c>
      <c r="J33" s="3" t="s">
        <v>467</v>
      </c>
      <c r="K33" s="3" t="s">
        <v>468</v>
      </c>
      <c r="L33" s="3" t="s">
        <v>469</v>
      </c>
      <c r="M33" s="3" t="s">
        <v>470</v>
      </c>
    </row>
    <row r="35" spans="3:13" x14ac:dyDescent="0.2">
      <c r="C35" s="3" t="s">
        <v>473</v>
      </c>
      <c r="D35" s="3">
        <v>0</v>
      </c>
      <c r="E35" s="3">
        <v>0</v>
      </c>
      <c r="F35" s="3" t="s">
        <v>474</v>
      </c>
      <c r="G35" s="3" t="s">
        <v>475</v>
      </c>
      <c r="H35" s="3" t="s">
        <v>476</v>
      </c>
      <c r="I35" s="3" t="s">
        <v>477</v>
      </c>
      <c r="J35" s="3" t="s">
        <v>478</v>
      </c>
      <c r="K35" s="3">
        <v>0</v>
      </c>
      <c r="L35" s="3">
        <v>0</v>
      </c>
      <c r="M35" s="3">
        <v>0</v>
      </c>
    </row>
    <row r="36" spans="3:13" x14ac:dyDescent="0.2">
      <c r="C36" s="3" t="s">
        <v>479</v>
      </c>
      <c r="D36" s="3" t="s">
        <v>461</v>
      </c>
      <c r="E36" s="3" t="s">
        <v>462</v>
      </c>
      <c r="F36" s="3" t="s">
        <v>480</v>
      </c>
      <c r="G36" s="3" t="s">
        <v>481</v>
      </c>
      <c r="H36" s="3" t="s">
        <v>482</v>
      </c>
      <c r="I36" s="3" t="s">
        <v>483</v>
      </c>
      <c r="J36" s="3" t="s">
        <v>484</v>
      </c>
      <c r="K36" s="3" t="s">
        <v>468</v>
      </c>
      <c r="L36" s="3" t="s">
        <v>469</v>
      </c>
      <c r="M36" s="3" t="s">
        <v>470</v>
      </c>
    </row>
    <row r="38" spans="3:13" x14ac:dyDescent="0.2">
      <c r="C38" s="3" t="s">
        <v>485</v>
      </c>
      <c r="D38" s="3">
        <v>0.86</v>
      </c>
      <c r="E38" s="3">
        <v>0.74</v>
      </c>
      <c r="F38" s="3">
        <v>-2.35</v>
      </c>
      <c r="G38" s="3">
        <v>-1.32</v>
      </c>
      <c r="H38" s="3">
        <v>-0.47</v>
      </c>
      <c r="I38" s="3">
        <v>0.56000000000000005</v>
      </c>
      <c r="J38" s="3">
        <v>1.21</v>
      </c>
      <c r="K38" s="3">
        <v>0.83</v>
      </c>
      <c r="L38" s="3">
        <v>0.99</v>
      </c>
      <c r="M38" s="3">
        <v>1.53</v>
      </c>
    </row>
    <row r="39" spans="3:13" x14ac:dyDescent="0.2">
      <c r="C39" s="3" t="s">
        <v>486</v>
      </c>
      <c r="D39" s="3">
        <v>0.84</v>
      </c>
      <c r="E39" s="3">
        <v>0.73</v>
      </c>
      <c r="F39" s="3">
        <v>-2.35</v>
      </c>
      <c r="G39" s="3">
        <v>-1.32</v>
      </c>
      <c r="H39" s="3">
        <v>-0.47</v>
      </c>
      <c r="I39" s="3">
        <v>0.56000000000000005</v>
      </c>
      <c r="J39" s="3">
        <v>1.19</v>
      </c>
      <c r="K39" s="3">
        <v>0.82</v>
      </c>
      <c r="L39" s="3">
        <v>0.97</v>
      </c>
      <c r="M39" s="3">
        <v>1.5</v>
      </c>
    </row>
    <row r="40" spans="3:13" x14ac:dyDescent="0.2">
      <c r="C40" s="3" t="s">
        <v>487</v>
      </c>
      <c r="D40" s="3" t="s">
        <v>488</v>
      </c>
      <c r="E40" s="3" t="s">
        <v>489</v>
      </c>
      <c r="F40" s="3" t="s">
        <v>490</v>
      </c>
      <c r="G40" s="3" t="s">
        <v>491</v>
      </c>
      <c r="H40" s="3" t="s">
        <v>492</v>
      </c>
      <c r="I40" s="3" t="s">
        <v>493</v>
      </c>
      <c r="J40" s="3" t="s">
        <v>494</v>
      </c>
      <c r="K40" s="3" t="s">
        <v>495</v>
      </c>
      <c r="L40" s="3" t="s">
        <v>496</v>
      </c>
      <c r="M40" s="3" t="s">
        <v>497</v>
      </c>
    </row>
    <row r="41" spans="3:13" x14ac:dyDescent="0.2">
      <c r="C41" s="3" t="s">
        <v>498</v>
      </c>
      <c r="D41" s="3" t="s">
        <v>499</v>
      </c>
      <c r="E41" s="3" t="s">
        <v>500</v>
      </c>
      <c r="F41" s="3" t="s">
        <v>490</v>
      </c>
      <c r="G41" s="3" t="s">
        <v>491</v>
      </c>
      <c r="H41" s="3" t="s">
        <v>492</v>
      </c>
      <c r="I41" s="3" t="s">
        <v>501</v>
      </c>
      <c r="J41" s="3" t="s">
        <v>502</v>
      </c>
      <c r="K41" s="3" t="s">
        <v>503</v>
      </c>
      <c r="L41" s="3" t="s">
        <v>504</v>
      </c>
      <c r="M41" s="3" t="s">
        <v>505</v>
      </c>
    </row>
    <row r="43" spans="3:13" x14ac:dyDescent="0.2">
      <c r="C43" s="3" t="s">
        <v>506</v>
      </c>
      <c r="D43" s="3" t="s">
        <v>507</v>
      </c>
      <c r="E43" s="3" t="s">
        <v>508</v>
      </c>
      <c r="F43" s="3" t="s">
        <v>509</v>
      </c>
      <c r="G43" s="3" t="s">
        <v>510</v>
      </c>
      <c r="H43" s="3" t="s">
        <v>511</v>
      </c>
      <c r="I43" s="3" t="s">
        <v>512</v>
      </c>
      <c r="J43" s="3" t="s">
        <v>513</v>
      </c>
      <c r="K43" s="3" t="s">
        <v>514</v>
      </c>
      <c r="L43" s="3" t="s">
        <v>515</v>
      </c>
      <c r="M43" s="3" t="s">
        <v>516</v>
      </c>
    </row>
    <row r="44" spans="3:13" x14ac:dyDescent="0.2">
      <c r="C44" s="3" t="s">
        <v>517</v>
      </c>
      <c r="D44" s="3" t="s">
        <v>518</v>
      </c>
      <c r="E44" s="3" t="s">
        <v>519</v>
      </c>
      <c r="F44" s="3" t="s">
        <v>520</v>
      </c>
      <c r="G44" s="3" t="s">
        <v>521</v>
      </c>
      <c r="H44" s="3" t="s">
        <v>522</v>
      </c>
      <c r="I44" s="3" t="s">
        <v>523</v>
      </c>
      <c r="J44" s="3" t="s">
        <v>524</v>
      </c>
      <c r="K44" s="3" t="s">
        <v>525</v>
      </c>
      <c r="L44" s="3" t="s">
        <v>526</v>
      </c>
      <c r="M44" s="3" t="s">
        <v>527</v>
      </c>
    </row>
    <row r="46" spans="3:13" x14ac:dyDescent="0.2">
      <c r="C46" s="3" t="s">
        <v>528</v>
      </c>
      <c r="D46" s="3" t="s">
        <v>321</v>
      </c>
      <c r="E46" s="3" t="s">
        <v>322</v>
      </c>
      <c r="F46" s="3" t="s">
        <v>323</v>
      </c>
      <c r="G46" s="3" t="s">
        <v>324</v>
      </c>
      <c r="H46" s="3" t="s">
        <v>325</v>
      </c>
      <c r="I46" s="3" t="s">
        <v>326</v>
      </c>
      <c r="J46" s="3" t="s">
        <v>327</v>
      </c>
      <c r="K46" s="3" t="s">
        <v>328</v>
      </c>
      <c r="L46" s="3" t="s">
        <v>329</v>
      </c>
      <c r="M46" s="3" t="s">
        <v>330</v>
      </c>
    </row>
    <row r="47" spans="3:13" x14ac:dyDescent="0.2">
      <c r="C47" s="3" t="s">
        <v>529</v>
      </c>
      <c r="D47" s="3" t="s">
        <v>530</v>
      </c>
      <c r="E47" s="3" t="s">
        <v>531</v>
      </c>
      <c r="F47" s="3" t="s">
        <v>532</v>
      </c>
      <c r="G47" s="3" t="s">
        <v>533</v>
      </c>
      <c r="H47" s="3" t="s">
        <v>534</v>
      </c>
      <c r="I47" s="3" t="s">
        <v>535</v>
      </c>
      <c r="J47" s="3" t="s">
        <v>536</v>
      </c>
      <c r="K47" s="3" t="s">
        <v>525</v>
      </c>
      <c r="L47" s="3" t="s">
        <v>419</v>
      </c>
      <c r="M47" s="3" t="s">
        <v>420</v>
      </c>
    </row>
    <row r="48" spans="3:13" x14ac:dyDescent="0.2">
      <c r="C48" s="3" t="s">
        <v>537</v>
      </c>
      <c r="D48" s="3" t="s">
        <v>518</v>
      </c>
      <c r="E48" s="3" t="s">
        <v>519</v>
      </c>
      <c r="F48" s="3" t="s">
        <v>520</v>
      </c>
      <c r="G48" s="3" t="s">
        <v>521</v>
      </c>
      <c r="H48" s="3" t="s">
        <v>522</v>
      </c>
      <c r="I48" s="3" t="s">
        <v>523</v>
      </c>
      <c r="J48" s="3" t="s">
        <v>524</v>
      </c>
      <c r="K48" s="3" t="s">
        <v>525</v>
      </c>
      <c r="L48" s="3" t="s">
        <v>526</v>
      </c>
      <c r="M48" s="3" t="s">
        <v>527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5EB1-7DCD-46C6-AA77-734864E268B4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538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472</v>
      </c>
      <c r="D12" s="3" t="s">
        <v>461</v>
      </c>
      <c r="E12" s="3" t="s">
        <v>462</v>
      </c>
      <c r="F12" s="3" t="s">
        <v>463</v>
      </c>
      <c r="G12" s="3" t="s">
        <v>464</v>
      </c>
      <c r="H12" s="3" t="s">
        <v>465</v>
      </c>
      <c r="I12" s="3" t="s">
        <v>466</v>
      </c>
      <c r="J12" s="3" t="s">
        <v>467</v>
      </c>
      <c r="K12" s="3" t="s">
        <v>468</v>
      </c>
      <c r="L12" s="3" t="s">
        <v>469</v>
      </c>
      <c r="M12" s="3" t="s">
        <v>470</v>
      </c>
    </row>
    <row r="13" spans="3:13" x14ac:dyDescent="0.2">
      <c r="C13" s="3" t="s">
        <v>539</v>
      </c>
      <c r="D13" s="3" t="s">
        <v>540</v>
      </c>
      <c r="E13" s="3" t="s">
        <v>541</v>
      </c>
      <c r="F13" s="3" t="s">
        <v>542</v>
      </c>
      <c r="G13" s="3" t="s">
        <v>543</v>
      </c>
      <c r="H13" s="3" t="s">
        <v>544</v>
      </c>
      <c r="I13" s="3" t="s">
        <v>545</v>
      </c>
      <c r="J13" s="3" t="s">
        <v>546</v>
      </c>
      <c r="K13" s="3" t="s">
        <v>547</v>
      </c>
      <c r="L13" s="3" t="s">
        <v>548</v>
      </c>
      <c r="M13" s="3" t="s">
        <v>549</v>
      </c>
    </row>
    <row r="14" spans="3:13" x14ac:dyDescent="0.2">
      <c r="C14" s="3" t="s">
        <v>550</v>
      </c>
      <c r="D14" s="3" t="s">
        <v>551</v>
      </c>
      <c r="E14" s="3" t="s">
        <v>552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553</v>
      </c>
      <c r="D15" s="3" t="s">
        <v>554</v>
      </c>
      <c r="E15" s="3" t="s">
        <v>555</v>
      </c>
      <c r="F15" s="3" t="s">
        <v>556</v>
      </c>
      <c r="G15" s="3" t="s">
        <v>557</v>
      </c>
      <c r="H15" s="3" t="s">
        <v>558</v>
      </c>
      <c r="I15" s="3" t="s">
        <v>559</v>
      </c>
      <c r="J15" s="3" t="s">
        <v>560</v>
      </c>
      <c r="K15" s="3" t="s">
        <v>561</v>
      </c>
      <c r="L15" s="3" t="s">
        <v>562</v>
      </c>
      <c r="M15" s="3" t="s">
        <v>563</v>
      </c>
    </row>
    <row r="16" spans="3:13" x14ac:dyDescent="0.2">
      <c r="C16" s="3" t="s">
        <v>564</v>
      </c>
      <c r="D16" s="3" t="s">
        <v>565</v>
      </c>
      <c r="E16" s="3" t="s">
        <v>566</v>
      </c>
      <c r="F16" s="3" t="s">
        <v>567</v>
      </c>
      <c r="G16" s="3" t="s">
        <v>568</v>
      </c>
      <c r="H16" s="3" t="s">
        <v>569</v>
      </c>
      <c r="I16" s="3" t="s">
        <v>570</v>
      </c>
      <c r="J16" s="3" t="s">
        <v>571</v>
      </c>
      <c r="K16" s="3" t="s">
        <v>572</v>
      </c>
      <c r="L16" s="3" t="s">
        <v>573</v>
      </c>
      <c r="M16" s="3" t="s">
        <v>574</v>
      </c>
    </row>
    <row r="17" spans="3:13" x14ac:dyDescent="0.2">
      <c r="C17" s="3" t="s">
        <v>575</v>
      </c>
      <c r="D17" s="3" t="s">
        <v>576</v>
      </c>
      <c r="E17" s="3" t="s">
        <v>577</v>
      </c>
      <c r="F17" s="3" t="s">
        <v>578</v>
      </c>
      <c r="G17" s="3" t="s">
        <v>579</v>
      </c>
      <c r="H17" s="3" t="s">
        <v>580</v>
      </c>
      <c r="I17" s="3" t="s">
        <v>581</v>
      </c>
      <c r="J17" s="3" t="s">
        <v>582</v>
      </c>
      <c r="K17" s="3" t="s">
        <v>583</v>
      </c>
      <c r="L17" s="3" t="s">
        <v>584</v>
      </c>
      <c r="M17" s="3">
        <v>-174</v>
      </c>
    </row>
    <row r="18" spans="3:13" x14ac:dyDescent="0.2">
      <c r="C18" s="3" t="s">
        <v>585</v>
      </c>
      <c r="D18" s="3" t="s">
        <v>586</v>
      </c>
      <c r="E18" s="3" t="s">
        <v>587</v>
      </c>
      <c r="F18" s="3" t="s">
        <v>588</v>
      </c>
      <c r="G18" s="3" t="s">
        <v>589</v>
      </c>
      <c r="H18" s="3" t="s">
        <v>590</v>
      </c>
      <c r="I18" s="3" t="s">
        <v>591</v>
      </c>
      <c r="J18" s="3" t="s">
        <v>592</v>
      </c>
      <c r="K18" s="3" t="s">
        <v>593</v>
      </c>
      <c r="L18" s="3" t="s">
        <v>594</v>
      </c>
      <c r="M18" s="3" t="s">
        <v>595</v>
      </c>
    </row>
    <row r="19" spans="3:13" x14ac:dyDescent="0.2">
      <c r="C19" s="3" t="s">
        <v>596</v>
      </c>
      <c r="D19" s="3" t="s">
        <v>597</v>
      </c>
      <c r="E19" s="3" t="s">
        <v>598</v>
      </c>
      <c r="F19" s="3" t="s">
        <v>599</v>
      </c>
      <c r="G19" s="3" t="s">
        <v>600</v>
      </c>
      <c r="H19" s="3" t="s">
        <v>601</v>
      </c>
      <c r="I19" s="3" t="s">
        <v>602</v>
      </c>
      <c r="J19" s="3" t="s">
        <v>603</v>
      </c>
      <c r="K19" s="3" t="s">
        <v>604</v>
      </c>
      <c r="L19" s="3" t="s">
        <v>605</v>
      </c>
      <c r="M19" s="3" t="s">
        <v>606</v>
      </c>
    </row>
    <row r="20" spans="3:13" x14ac:dyDescent="0.2">
      <c r="C20" s="3" t="s">
        <v>607</v>
      </c>
      <c r="D20" s="3" t="s">
        <v>608</v>
      </c>
      <c r="E20" s="3" t="s">
        <v>609</v>
      </c>
      <c r="F20" s="3" t="s">
        <v>610</v>
      </c>
      <c r="G20" s="3" t="s">
        <v>611</v>
      </c>
      <c r="H20" s="3" t="s">
        <v>612</v>
      </c>
      <c r="I20" s="3" t="s">
        <v>613</v>
      </c>
      <c r="J20" s="3" t="s">
        <v>614</v>
      </c>
      <c r="K20" s="3" t="s">
        <v>615</v>
      </c>
      <c r="L20" s="3" t="s">
        <v>616</v>
      </c>
      <c r="M20" s="3" t="s">
        <v>617</v>
      </c>
    </row>
    <row r="22" spans="3:13" x14ac:dyDescent="0.2">
      <c r="C22" s="3" t="s">
        <v>618</v>
      </c>
      <c r="D22" s="3" t="s">
        <v>619</v>
      </c>
      <c r="E22" s="3" t="s">
        <v>620</v>
      </c>
      <c r="F22" s="3" t="s">
        <v>621</v>
      </c>
      <c r="G22" s="3" t="s">
        <v>622</v>
      </c>
      <c r="H22" s="3" t="s">
        <v>623</v>
      </c>
      <c r="I22" s="3" t="s">
        <v>624</v>
      </c>
      <c r="J22" s="3" t="s">
        <v>625</v>
      </c>
      <c r="K22" s="3" t="s">
        <v>626</v>
      </c>
      <c r="L22" s="3" t="s">
        <v>627</v>
      </c>
      <c r="M22" s="3" t="s">
        <v>628</v>
      </c>
    </row>
    <row r="23" spans="3:13" x14ac:dyDescent="0.2">
      <c r="C23" s="3" t="s">
        <v>629</v>
      </c>
      <c r="D23" s="3" t="s">
        <v>3</v>
      </c>
      <c r="E23" s="3" t="s">
        <v>630</v>
      </c>
      <c r="F23" s="3" t="s">
        <v>631</v>
      </c>
      <c r="G23" s="3" t="s">
        <v>3</v>
      </c>
      <c r="H23" s="3" t="s">
        <v>3</v>
      </c>
      <c r="I23" s="3" t="s">
        <v>632</v>
      </c>
      <c r="J23" s="3" t="s">
        <v>633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634</v>
      </c>
      <c r="D24" s="3" t="s">
        <v>635</v>
      </c>
      <c r="E24" s="3" t="s">
        <v>636</v>
      </c>
      <c r="F24" s="3" t="s">
        <v>637</v>
      </c>
      <c r="G24" s="3" t="s">
        <v>638</v>
      </c>
      <c r="H24" s="3" t="s">
        <v>639</v>
      </c>
      <c r="I24" s="3" t="s">
        <v>640</v>
      </c>
      <c r="J24" s="3" t="s">
        <v>641</v>
      </c>
      <c r="K24" s="3" t="s">
        <v>642</v>
      </c>
      <c r="L24" s="3" t="s">
        <v>643</v>
      </c>
      <c r="M24" s="3" t="s">
        <v>644</v>
      </c>
    </row>
    <row r="25" spans="3:13" x14ac:dyDescent="0.2">
      <c r="C25" s="3" t="s">
        <v>645</v>
      </c>
      <c r="D25" s="3" t="s">
        <v>646</v>
      </c>
      <c r="E25" s="3" t="s">
        <v>647</v>
      </c>
      <c r="F25" s="3" t="s">
        <v>648</v>
      </c>
      <c r="G25" s="3" t="s">
        <v>649</v>
      </c>
      <c r="H25" s="3" t="s">
        <v>650</v>
      </c>
      <c r="I25" s="3" t="s">
        <v>651</v>
      </c>
      <c r="J25" s="3" t="s">
        <v>652</v>
      </c>
      <c r="K25" s="3" t="s">
        <v>653</v>
      </c>
      <c r="L25" s="3" t="s">
        <v>654</v>
      </c>
      <c r="M25" s="3" t="s">
        <v>655</v>
      </c>
    </row>
    <row r="27" spans="3:13" x14ac:dyDescent="0.2">
      <c r="C27" s="3" t="s">
        <v>656</v>
      </c>
      <c r="D27" s="3" t="s">
        <v>657</v>
      </c>
      <c r="E27" s="3" t="s">
        <v>658</v>
      </c>
      <c r="F27" s="3" t="s">
        <v>659</v>
      </c>
      <c r="G27" s="3" t="s">
        <v>660</v>
      </c>
      <c r="H27" s="3" t="s">
        <v>661</v>
      </c>
      <c r="I27" s="3" t="s">
        <v>662</v>
      </c>
      <c r="J27" s="3" t="s">
        <v>663</v>
      </c>
      <c r="K27" s="3" t="s">
        <v>664</v>
      </c>
      <c r="L27" s="3" t="s">
        <v>665</v>
      </c>
      <c r="M27" s="3" t="s">
        <v>666</v>
      </c>
    </row>
    <row r="28" spans="3:13" x14ac:dyDescent="0.2">
      <c r="C28" s="3" t="s">
        <v>667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668</v>
      </c>
      <c r="D29" s="3" t="s">
        <v>669</v>
      </c>
      <c r="E29" s="3" t="s">
        <v>670</v>
      </c>
      <c r="F29" s="3" t="s">
        <v>3</v>
      </c>
      <c r="G29" s="3" t="s">
        <v>671</v>
      </c>
      <c r="H29" s="3" t="s">
        <v>672</v>
      </c>
      <c r="I29" s="3" t="s">
        <v>3</v>
      </c>
      <c r="J29" s="3" t="s">
        <v>673</v>
      </c>
      <c r="K29" s="3" t="s">
        <v>674</v>
      </c>
      <c r="L29" s="3" t="s">
        <v>675</v>
      </c>
      <c r="M29" s="3" t="s">
        <v>3</v>
      </c>
    </row>
    <row r="30" spans="3:13" x14ac:dyDescent="0.2">
      <c r="C30" s="3" t="s">
        <v>676</v>
      </c>
      <c r="D30" s="3" t="s">
        <v>677</v>
      </c>
      <c r="E30" s="3">
        <v>-563</v>
      </c>
      <c r="F30" s="3">
        <v>-411</v>
      </c>
      <c r="G30" s="3" t="s">
        <v>678</v>
      </c>
      <c r="H30" s="3" t="s">
        <v>679</v>
      </c>
      <c r="I30" s="3" t="s">
        <v>680</v>
      </c>
      <c r="J30" s="3" t="s">
        <v>681</v>
      </c>
      <c r="K30" s="3" t="s">
        <v>682</v>
      </c>
      <c r="L30" s="3" t="s">
        <v>683</v>
      </c>
      <c r="M30" s="3" t="s">
        <v>684</v>
      </c>
    </row>
    <row r="31" spans="3:13" x14ac:dyDescent="0.2">
      <c r="C31" s="3" t="s">
        <v>685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686</v>
      </c>
      <c r="L31" s="3" t="s">
        <v>3</v>
      </c>
      <c r="M31" s="3" t="s">
        <v>687</v>
      </c>
    </row>
    <row r="32" spans="3:13" x14ac:dyDescent="0.2">
      <c r="C32" s="3" t="s">
        <v>688</v>
      </c>
      <c r="D32" s="3" t="s">
        <v>689</v>
      </c>
      <c r="E32" s="3" t="s">
        <v>690</v>
      </c>
      <c r="F32" s="3" t="s">
        <v>691</v>
      </c>
      <c r="G32" s="3" t="s">
        <v>692</v>
      </c>
      <c r="H32" s="3" t="s">
        <v>693</v>
      </c>
      <c r="I32" s="3" t="s">
        <v>694</v>
      </c>
      <c r="J32" s="3" t="s">
        <v>695</v>
      </c>
      <c r="K32" s="3" t="s">
        <v>696</v>
      </c>
      <c r="L32" s="3" t="s">
        <v>697</v>
      </c>
      <c r="M32" s="3" t="s">
        <v>698</v>
      </c>
    </row>
    <row r="33" spans="3:13" x14ac:dyDescent="0.2">
      <c r="C33" s="3" t="s">
        <v>699</v>
      </c>
      <c r="D33" s="3" t="s">
        <v>700</v>
      </c>
      <c r="E33" s="3" t="s">
        <v>701</v>
      </c>
      <c r="F33" s="3" t="s">
        <v>702</v>
      </c>
      <c r="G33" s="3" t="s">
        <v>703</v>
      </c>
      <c r="H33" s="3" t="s">
        <v>704</v>
      </c>
      <c r="I33" s="3" t="s">
        <v>705</v>
      </c>
      <c r="J33" s="3" t="s">
        <v>706</v>
      </c>
      <c r="K33" s="3" t="s">
        <v>707</v>
      </c>
      <c r="L33" s="3" t="s">
        <v>708</v>
      </c>
      <c r="M33" s="3" t="s">
        <v>709</v>
      </c>
    </row>
    <row r="35" spans="3:13" x14ac:dyDescent="0.2">
      <c r="C35" s="3" t="s">
        <v>710</v>
      </c>
      <c r="D35" s="3" t="s">
        <v>711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712</v>
      </c>
      <c r="D36" s="3" t="s">
        <v>713</v>
      </c>
      <c r="E36" s="3" t="s">
        <v>714</v>
      </c>
      <c r="F36" s="3" t="s">
        <v>715</v>
      </c>
      <c r="G36" s="3" t="s">
        <v>716</v>
      </c>
      <c r="H36" s="3" t="s">
        <v>717</v>
      </c>
      <c r="I36" s="3" t="s">
        <v>718</v>
      </c>
      <c r="J36" s="3" t="s">
        <v>719</v>
      </c>
      <c r="K36" s="3">
        <v>247</v>
      </c>
      <c r="L36" s="3" t="s">
        <v>720</v>
      </c>
      <c r="M36" s="3" t="s">
        <v>721</v>
      </c>
    </row>
    <row r="37" spans="3:13" x14ac:dyDescent="0.2">
      <c r="C37" s="3" t="s">
        <v>722</v>
      </c>
      <c r="D37" s="3" t="s">
        <v>723</v>
      </c>
      <c r="E37" s="3" t="s">
        <v>724</v>
      </c>
      <c r="F37" s="3" t="s">
        <v>725</v>
      </c>
      <c r="G37" s="3" t="s">
        <v>726</v>
      </c>
      <c r="H37" s="3" t="s">
        <v>727</v>
      </c>
      <c r="I37" s="3" t="s">
        <v>728</v>
      </c>
      <c r="J37" s="3" t="s">
        <v>729</v>
      </c>
      <c r="K37" s="3" t="s">
        <v>730</v>
      </c>
      <c r="L37" s="3" t="s">
        <v>731</v>
      </c>
      <c r="M37" s="3" t="s">
        <v>732</v>
      </c>
    </row>
    <row r="38" spans="3:13" x14ac:dyDescent="0.2">
      <c r="C38" s="3" t="s">
        <v>733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734</v>
      </c>
      <c r="D40" s="3" t="s">
        <v>735</v>
      </c>
      <c r="E40" s="3" t="s">
        <v>736</v>
      </c>
      <c r="F40" s="3" t="s">
        <v>737</v>
      </c>
      <c r="G40" s="3" t="s">
        <v>738</v>
      </c>
      <c r="H40" s="3" t="s">
        <v>739</v>
      </c>
      <c r="I40" s="3" t="s">
        <v>740</v>
      </c>
      <c r="J40" s="3" t="s">
        <v>741</v>
      </c>
      <c r="K40" s="3" t="s">
        <v>742</v>
      </c>
      <c r="L40" s="3" t="s">
        <v>743</v>
      </c>
      <c r="M40" s="3" t="s">
        <v>744</v>
      </c>
    </row>
    <row r="41" spans="3:13" x14ac:dyDescent="0.2">
      <c r="C41" s="3" t="s">
        <v>745</v>
      </c>
      <c r="D41" s="3" t="s">
        <v>746</v>
      </c>
      <c r="E41" s="3" t="s">
        <v>747</v>
      </c>
      <c r="F41" s="3" t="s">
        <v>748</v>
      </c>
      <c r="G41" s="3" t="s">
        <v>3</v>
      </c>
      <c r="H41" s="3" t="s">
        <v>3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6D75-1A1C-4B3C-8BC0-BEAF9785E1B5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749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750</v>
      </c>
      <c r="D12" s="3">
        <v>27.4</v>
      </c>
      <c r="E12" s="3">
        <v>27.19</v>
      </c>
      <c r="F12" s="3">
        <v>13.82</v>
      </c>
      <c r="G12" s="3">
        <v>18.98</v>
      </c>
      <c r="H12" s="3">
        <v>18.18</v>
      </c>
      <c r="I12" s="3">
        <v>18.68</v>
      </c>
      <c r="J12" s="3">
        <v>26.59</v>
      </c>
      <c r="K12" s="3">
        <v>20.56</v>
      </c>
      <c r="L12" s="3">
        <v>22.42</v>
      </c>
      <c r="M12" s="3">
        <v>23.64</v>
      </c>
    </row>
    <row r="13" spans="3:13" ht="12.75" x14ac:dyDescent="0.2">
      <c r="C13" s="3" t="s">
        <v>751</v>
      </c>
      <c r="D13" s="3" t="s">
        <v>752</v>
      </c>
      <c r="E13" s="3" t="s">
        <v>753</v>
      </c>
      <c r="F13" s="3" t="s">
        <v>754</v>
      </c>
      <c r="G13" s="3" t="s">
        <v>755</v>
      </c>
      <c r="H13" s="3" t="s">
        <v>756</v>
      </c>
      <c r="I13" s="3" t="s">
        <v>757</v>
      </c>
      <c r="J13" s="3" t="s">
        <v>758</v>
      </c>
      <c r="K13" s="3" t="s">
        <v>759</v>
      </c>
      <c r="L13" s="3" t="s">
        <v>760</v>
      </c>
      <c r="M13" s="3" t="s">
        <v>761</v>
      </c>
    </row>
    <row r="14" spans="3:13" ht="12.75" x14ac:dyDescent="0.2"/>
    <row r="15" spans="3:13" ht="12.75" x14ac:dyDescent="0.2">
      <c r="C15" s="3" t="s">
        <v>762</v>
      </c>
      <c r="D15" s="3" t="s">
        <v>763</v>
      </c>
      <c r="E15" s="3" t="s">
        <v>764</v>
      </c>
      <c r="F15" s="3" t="s">
        <v>765</v>
      </c>
      <c r="G15" s="3" t="s">
        <v>766</v>
      </c>
      <c r="H15" s="3" t="s">
        <v>767</v>
      </c>
      <c r="I15" s="3" t="s">
        <v>768</v>
      </c>
      <c r="J15" s="3" t="s">
        <v>769</v>
      </c>
      <c r="K15" s="3" t="s">
        <v>770</v>
      </c>
      <c r="L15" s="3" t="s">
        <v>771</v>
      </c>
      <c r="M15" s="3" t="s">
        <v>772</v>
      </c>
    </row>
    <row r="16" spans="3:13" ht="12.75" x14ac:dyDescent="0.2">
      <c r="C16" s="3" t="s">
        <v>773</v>
      </c>
      <c r="D16" s="3" t="s">
        <v>763</v>
      </c>
      <c r="E16" s="3" t="s">
        <v>764</v>
      </c>
      <c r="F16" s="3" t="s">
        <v>765</v>
      </c>
      <c r="G16" s="3" t="s">
        <v>766</v>
      </c>
      <c r="H16" s="3" t="s">
        <v>767</v>
      </c>
      <c r="I16" s="3" t="s">
        <v>768</v>
      </c>
      <c r="J16" s="3" t="s">
        <v>769</v>
      </c>
      <c r="K16" s="3" t="s">
        <v>774</v>
      </c>
      <c r="L16" s="3" t="s">
        <v>775</v>
      </c>
      <c r="M16" s="3" t="s">
        <v>776</v>
      </c>
    </row>
    <row r="17" spans="3:13" ht="12.75" x14ac:dyDescent="0.2">
      <c r="C17" s="3" t="s">
        <v>777</v>
      </c>
      <c r="D17" s="3" t="s">
        <v>778</v>
      </c>
      <c r="E17" s="3" t="s">
        <v>778</v>
      </c>
      <c r="F17" s="3" t="s">
        <v>779</v>
      </c>
      <c r="G17" s="3" t="s">
        <v>780</v>
      </c>
      <c r="H17" s="3" t="s">
        <v>781</v>
      </c>
      <c r="I17" s="3" t="s">
        <v>782</v>
      </c>
      <c r="J17" s="3" t="s">
        <v>783</v>
      </c>
      <c r="K17" s="3" t="s">
        <v>778</v>
      </c>
      <c r="L17" s="3" t="s">
        <v>784</v>
      </c>
      <c r="M17" s="3" t="s">
        <v>785</v>
      </c>
    </row>
    <row r="18" spans="3:13" ht="12.75" x14ac:dyDescent="0.2">
      <c r="C18" s="3" t="s">
        <v>786</v>
      </c>
      <c r="D18" s="3" t="s">
        <v>787</v>
      </c>
      <c r="E18" s="3" t="s">
        <v>788</v>
      </c>
      <c r="F18" s="3" t="s">
        <v>789</v>
      </c>
      <c r="G18" s="3" t="s">
        <v>790</v>
      </c>
      <c r="H18" s="3" t="s">
        <v>791</v>
      </c>
      <c r="I18" s="3" t="s">
        <v>792</v>
      </c>
      <c r="J18" s="3" t="s">
        <v>793</v>
      </c>
      <c r="K18" s="3" t="s">
        <v>794</v>
      </c>
      <c r="L18" s="3" t="s">
        <v>795</v>
      </c>
      <c r="M18" s="3" t="s">
        <v>796</v>
      </c>
    </row>
    <row r="19" spans="3:13" ht="12.75" x14ac:dyDescent="0.2">
      <c r="C19" s="3" t="s">
        <v>797</v>
      </c>
      <c r="D19" s="3" t="s">
        <v>798</v>
      </c>
      <c r="E19" s="3" t="s">
        <v>799</v>
      </c>
      <c r="F19" s="3" t="s">
        <v>800</v>
      </c>
      <c r="G19" s="3" t="s">
        <v>801</v>
      </c>
      <c r="H19" s="3" t="s">
        <v>802</v>
      </c>
      <c r="I19" s="3" t="s">
        <v>803</v>
      </c>
      <c r="J19" s="3" t="s">
        <v>804</v>
      </c>
      <c r="K19" s="3" t="s">
        <v>805</v>
      </c>
      <c r="L19" s="3" t="s">
        <v>806</v>
      </c>
      <c r="M19" s="3" t="s">
        <v>807</v>
      </c>
    </row>
    <row r="20" spans="3:13" ht="12.75" x14ac:dyDescent="0.2">
      <c r="C20" s="3" t="s">
        <v>808</v>
      </c>
      <c r="D20" s="3" t="s">
        <v>809</v>
      </c>
      <c r="E20" s="3" t="s">
        <v>810</v>
      </c>
      <c r="F20" s="3" t="s">
        <v>811</v>
      </c>
      <c r="G20" s="3" t="s">
        <v>812</v>
      </c>
      <c r="H20" s="3" t="s">
        <v>813</v>
      </c>
      <c r="I20" s="3" t="s">
        <v>814</v>
      </c>
      <c r="J20" s="3" t="s">
        <v>815</v>
      </c>
      <c r="K20" s="3" t="s">
        <v>816</v>
      </c>
      <c r="L20" s="3" t="s">
        <v>817</v>
      </c>
      <c r="M20" s="3" t="s">
        <v>818</v>
      </c>
    </row>
    <row r="21" spans="3:13" ht="12.75" x14ac:dyDescent="0.2">
      <c r="C21" s="3" t="s">
        <v>819</v>
      </c>
      <c r="D21" s="3" t="s">
        <v>820</v>
      </c>
      <c r="E21" s="3" t="s">
        <v>821</v>
      </c>
      <c r="F21" s="3" t="s">
        <v>822</v>
      </c>
      <c r="G21" s="3" t="s">
        <v>823</v>
      </c>
      <c r="H21" s="3" t="s">
        <v>821</v>
      </c>
      <c r="I21" s="3" t="s">
        <v>820</v>
      </c>
      <c r="J21" s="3" t="s">
        <v>824</v>
      </c>
      <c r="K21" s="3" t="s">
        <v>825</v>
      </c>
      <c r="L21" s="3" t="s">
        <v>826</v>
      </c>
      <c r="M21" s="3" t="s">
        <v>824</v>
      </c>
    </row>
    <row r="22" spans="3:13" ht="12.75" x14ac:dyDescent="0.2">
      <c r="C22" s="3" t="s">
        <v>827</v>
      </c>
      <c r="D22" s="3" t="s">
        <v>828</v>
      </c>
      <c r="E22" s="3" t="s">
        <v>829</v>
      </c>
      <c r="F22" s="3" t="s">
        <v>829</v>
      </c>
      <c r="G22" s="3" t="s">
        <v>830</v>
      </c>
      <c r="H22" s="3" t="s">
        <v>831</v>
      </c>
      <c r="I22" s="3" t="s">
        <v>828</v>
      </c>
      <c r="J22" s="3" t="s">
        <v>831</v>
      </c>
      <c r="K22" s="3" t="s">
        <v>832</v>
      </c>
      <c r="L22" s="3" t="s">
        <v>831</v>
      </c>
      <c r="M22" s="3" t="s">
        <v>833</v>
      </c>
    </row>
    <row r="23" spans="3:13" ht="12.75" x14ac:dyDescent="0.2"/>
    <row r="24" spans="3:13" ht="12.75" x14ac:dyDescent="0.2">
      <c r="C24" s="3" t="s">
        <v>834</v>
      </c>
      <c r="D24" s="3" t="s">
        <v>835</v>
      </c>
      <c r="E24" s="3" t="s">
        <v>836</v>
      </c>
      <c r="F24" s="3" t="s">
        <v>837</v>
      </c>
      <c r="G24" s="3" t="s">
        <v>838</v>
      </c>
      <c r="H24" s="3" t="s">
        <v>839</v>
      </c>
      <c r="I24" s="3" t="s">
        <v>840</v>
      </c>
      <c r="J24" s="3" t="s">
        <v>798</v>
      </c>
      <c r="K24" s="3" t="s">
        <v>841</v>
      </c>
      <c r="L24" s="3" t="s">
        <v>842</v>
      </c>
      <c r="M24" s="3" t="s">
        <v>843</v>
      </c>
    </row>
    <row r="25" spans="3:13" ht="12.75" x14ac:dyDescent="0.2">
      <c r="C25" s="3" t="s">
        <v>844</v>
      </c>
      <c r="D25" s="3" t="s">
        <v>845</v>
      </c>
      <c r="E25" s="3" t="s">
        <v>846</v>
      </c>
      <c r="F25" s="3" t="s">
        <v>847</v>
      </c>
      <c r="G25" s="3" t="s">
        <v>846</v>
      </c>
      <c r="H25" s="3" t="s">
        <v>845</v>
      </c>
      <c r="I25" s="3" t="s">
        <v>848</v>
      </c>
      <c r="J25" s="3" t="s">
        <v>849</v>
      </c>
      <c r="K25" s="3" t="s">
        <v>850</v>
      </c>
      <c r="L25" s="3" t="s">
        <v>851</v>
      </c>
      <c r="M25" s="3" t="s">
        <v>852</v>
      </c>
    </row>
    <row r="26" spans="3:13" ht="12.75" x14ac:dyDescent="0.2">
      <c r="C26" s="3" t="s">
        <v>853</v>
      </c>
      <c r="D26" s="3" t="s">
        <v>854</v>
      </c>
      <c r="E26" s="3" t="s">
        <v>783</v>
      </c>
      <c r="F26" s="3" t="s">
        <v>855</v>
      </c>
      <c r="G26" s="3" t="s">
        <v>778</v>
      </c>
      <c r="H26" s="3" t="s">
        <v>856</v>
      </c>
      <c r="I26" s="3" t="s">
        <v>779</v>
      </c>
      <c r="J26" s="3" t="s">
        <v>857</v>
      </c>
      <c r="K26" s="3" t="s">
        <v>858</v>
      </c>
      <c r="L26" s="3" t="s">
        <v>859</v>
      </c>
      <c r="M26" s="3" t="s">
        <v>860</v>
      </c>
    </row>
    <row r="27" spans="3:13" ht="12.75" x14ac:dyDescent="0.2">
      <c r="C27" s="3" t="s">
        <v>861</v>
      </c>
      <c r="D27" s="3" t="s">
        <v>829</v>
      </c>
      <c r="E27" s="3" t="s">
        <v>833</v>
      </c>
      <c r="F27" s="3" t="s">
        <v>862</v>
      </c>
      <c r="G27" s="3" t="s">
        <v>828</v>
      </c>
      <c r="H27" s="3" t="s">
        <v>829</v>
      </c>
      <c r="I27" s="3" t="s">
        <v>833</v>
      </c>
      <c r="J27" s="3" t="s">
        <v>828</v>
      </c>
      <c r="K27" s="3" t="s">
        <v>828</v>
      </c>
      <c r="L27" s="3" t="s">
        <v>829</v>
      </c>
      <c r="M27" s="3" t="s">
        <v>862</v>
      </c>
    </row>
    <row r="28" spans="3:13" ht="12.75" x14ac:dyDescent="0.2"/>
    <row r="29" spans="3:13" ht="12.75" x14ac:dyDescent="0.2">
      <c r="C29" s="3" t="s">
        <v>863</v>
      </c>
      <c r="D29" s="3">
        <v>5.2</v>
      </c>
      <c r="E29" s="3">
        <v>4.9000000000000004</v>
      </c>
      <c r="F29" s="3">
        <v>3.2</v>
      </c>
      <c r="G29" s="3">
        <v>3.2</v>
      </c>
      <c r="H29" s="3">
        <v>2.8</v>
      </c>
      <c r="I29" s="3">
        <v>2.8</v>
      </c>
      <c r="J29" s="3">
        <v>2.9</v>
      </c>
      <c r="K29" s="3">
        <v>2.6</v>
      </c>
      <c r="L29" s="3">
        <v>2.9</v>
      </c>
      <c r="M29" s="3">
        <v>2.9</v>
      </c>
    </row>
    <row r="30" spans="3:13" ht="12.75" x14ac:dyDescent="0.2">
      <c r="C30" s="3" t="s">
        <v>864</v>
      </c>
      <c r="D30" s="3">
        <v>5</v>
      </c>
      <c r="E30" s="3">
        <v>5</v>
      </c>
      <c r="F30" s="3">
        <v>3</v>
      </c>
      <c r="G30" s="3">
        <v>4</v>
      </c>
      <c r="H30" s="3">
        <v>7</v>
      </c>
      <c r="I30" s="3">
        <v>6</v>
      </c>
      <c r="J30" s="3">
        <v>6</v>
      </c>
      <c r="K30" s="3">
        <v>4</v>
      </c>
      <c r="L30" s="3">
        <v>6</v>
      </c>
      <c r="M30" s="3">
        <v>6</v>
      </c>
    </row>
    <row r="31" spans="3:13" ht="12.75" x14ac:dyDescent="0.2">
      <c r="C31" s="3" t="s">
        <v>865</v>
      </c>
      <c r="D31" s="3">
        <v>0.55000000000000004</v>
      </c>
      <c r="E31" s="3">
        <v>1.2</v>
      </c>
      <c r="F31" s="3">
        <v>1.28</v>
      </c>
      <c r="G31" s="3">
        <v>1.32</v>
      </c>
      <c r="H31" s="3">
        <v>1.32</v>
      </c>
      <c r="I31" s="3">
        <v>1.32</v>
      </c>
      <c r="J31" s="3">
        <v>1.32</v>
      </c>
      <c r="K31" s="3">
        <v>1.36</v>
      </c>
      <c r="L31" s="3">
        <v>1.4</v>
      </c>
      <c r="M31" s="3">
        <v>1.48</v>
      </c>
    </row>
    <row r="32" spans="3:13" ht="12.75" x14ac:dyDescent="0.2">
      <c r="C32" s="3" t="s">
        <v>866</v>
      </c>
      <c r="D32" s="3" t="s">
        <v>374</v>
      </c>
      <c r="E32" s="3" t="s">
        <v>867</v>
      </c>
      <c r="F32" s="3" t="s">
        <v>868</v>
      </c>
      <c r="G32" s="3" t="s">
        <v>869</v>
      </c>
      <c r="H32" s="3" t="s">
        <v>870</v>
      </c>
      <c r="I32" s="3" t="s">
        <v>871</v>
      </c>
      <c r="J32" s="3" t="s">
        <v>872</v>
      </c>
      <c r="K32" s="3" t="s">
        <v>873</v>
      </c>
      <c r="L32" s="3" t="s">
        <v>874</v>
      </c>
      <c r="M32" s="3" t="s">
        <v>875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9163-4FDC-4976-B093-AB74374510B6}">
  <dimension ref="A3:BJ22"/>
  <sheetViews>
    <sheetView showGridLines="0" tabSelected="1" workbookViewId="0">
      <selection sqref="A1:XFD1048576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876</v>
      </c>
      <c r="C3" s="9"/>
      <c r="D3" s="9"/>
      <c r="E3" s="9"/>
      <c r="F3" s="9"/>
      <c r="H3" s="9" t="s">
        <v>877</v>
      </c>
      <c r="I3" s="9"/>
      <c r="J3" s="9"/>
      <c r="K3" s="9"/>
      <c r="L3" s="9"/>
      <c r="N3" s="11" t="s">
        <v>878</v>
      </c>
      <c r="O3" s="11"/>
      <c r="P3" s="11"/>
      <c r="Q3" s="11"/>
      <c r="R3" s="11"/>
      <c r="S3" s="11"/>
      <c r="T3" s="11"/>
      <c r="V3" s="9" t="s">
        <v>879</v>
      </c>
      <c r="W3" s="9"/>
      <c r="X3" s="9"/>
      <c r="Y3" s="9"/>
      <c r="AA3" s="9" t="s">
        <v>880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881</v>
      </c>
      <c r="C4" s="15" t="s">
        <v>882</v>
      </c>
      <c r="D4" s="14" t="s">
        <v>883</v>
      </c>
      <c r="E4" s="15" t="s">
        <v>884</v>
      </c>
      <c r="F4" s="14" t="s">
        <v>885</v>
      </c>
      <c r="H4" s="16" t="s">
        <v>886</v>
      </c>
      <c r="I4" s="17" t="s">
        <v>887</v>
      </c>
      <c r="J4" s="16" t="s">
        <v>888</v>
      </c>
      <c r="K4" s="17" t="s">
        <v>889</v>
      </c>
      <c r="L4" s="16" t="s">
        <v>890</v>
      </c>
      <c r="N4" s="18" t="s">
        <v>891</v>
      </c>
      <c r="O4" s="19" t="s">
        <v>892</v>
      </c>
      <c r="P4" s="18" t="s">
        <v>893</v>
      </c>
      <c r="Q4" s="19" t="s">
        <v>894</v>
      </c>
      <c r="R4" s="18" t="s">
        <v>895</v>
      </c>
      <c r="S4" s="19" t="s">
        <v>896</v>
      </c>
      <c r="T4" s="18" t="s">
        <v>897</v>
      </c>
      <c r="V4" s="19" t="s">
        <v>898</v>
      </c>
      <c r="W4" s="18" t="s">
        <v>899</v>
      </c>
      <c r="X4" s="19" t="s">
        <v>900</v>
      </c>
      <c r="Y4" s="18" t="s">
        <v>901</v>
      </c>
      <c r="AA4" s="20" t="s">
        <v>506</v>
      </c>
      <c r="AB4" s="21" t="s">
        <v>777</v>
      </c>
      <c r="AC4" s="20" t="s">
        <v>786</v>
      </c>
      <c r="AD4" s="21" t="s">
        <v>808</v>
      </c>
      <c r="AE4" s="20" t="s">
        <v>819</v>
      </c>
      <c r="AF4" s="21" t="s">
        <v>827</v>
      </c>
      <c r="AG4" s="20" t="s">
        <v>834</v>
      </c>
      <c r="AH4" s="21" t="s">
        <v>844</v>
      </c>
      <c r="AI4" s="20" t="s">
        <v>865</v>
      </c>
      <c r="AJ4" s="22"/>
      <c r="AK4" s="21" t="s">
        <v>863</v>
      </c>
      <c r="AL4" s="20" t="s">
        <v>864</v>
      </c>
    </row>
    <row r="5" spans="1:62" ht="63" x14ac:dyDescent="0.2">
      <c r="A5" s="23" t="s">
        <v>902</v>
      </c>
      <c r="B5" s="18" t="s">
        <v>903</v>
      </c>
      <c r="C5" s="24" t="s">
        <v>904</v>
      </c>
      <c r="D5" s="25" t="s">
        <v>905</v>
      </c>
      <c r="E5" s="19" t="s">
        <v>906</v>
      </c>
      <c r="F5" s="18" t="s">
        <v>903</v>
      </c>
      <c r="H5" s="19" t="s">
        <v>907</v>
      </c>
      <c r="I5" s="18" t="s">
        <v>908</v>
      </c>
      <c r="J5" s="19" t="s">
        <v>909</v>
      </c>
      <c r="K5" s="18" t="s">
        <v>910</v>
      </c>
      <c r="L5" s="19" t="s">
        <v>911</v>
      </c>
      <c r="N5" s="18" t="s">
        <v>912</v>
      </c>
      <c r="O5" s="19" t="s">
        <v>913</v>
      </c>
      <c r="P5" s="18" t="s">
        <v>914</v>
      </c>
      <c r="Q5" s="19" t="s">
        <v>915</v>
      </c>
      <c r="R5" s="18" t="s">
        <v>916</v>
      </c>
      <c r="S5" s="19" t="s">
        <v>917</v>
      </c>
      <c r="T5" s="18" t="s">
        <v>918</v>
      </c>
      <c r="V5" s="19" t="s">
        <v>919</v>
      </c>
      <c r="W5" s="18" t="s">
        <v>920</v>
      </c>
      <c r="X5" s="19" t="s">
        <v>921</v>
      </c>
      <c r="Y5" s="18" t="s">
        <v>922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1.4142849336029291</v>
      </c>
      <c r="C7" s="31">
        <f>(sheet!D18-sheet!D15)/sheet!D35</f>
        <v>1.1628745383064969</v>
      </c>
      <c r="D7" s="31">
        <f>sheet!D12/sheet!D35</f>
        <v>0.15619947088076172</v>
      </c>
      <c r="E7" s="31">
        <f>Sheet2!D20/sheet!D35</f>
        <v>0.5330265556137751</v>
      </c>
      <c r="F7" s="31">
        <f>sheet!D18/sheet!D35</f>
        <v>1.4142849336029291</v>
      </c>
      <c r="G7" s="29"/>
      <c r="H7" s="32">
        <f>Sheet1!D33/sheet!D51</f>
        <v>7.585373445347697E-2</v>
      </c>
      <c r="I7" s="32">
        <f>Sheet1!D33/Sheet1!D12</f>
        <v>1.4957635928179258E-2</v>
      </c>
      <c r="J7" s="32">
        <f>Sheet1!D12/sheet!D27</f>
        <v>2.2760903684746614</v>
      </c>
      <c r="K7" s="32">
        <f>Sheet1!D30/sheet!D27</f>
        <v>3.4044931071279358E-2</v>
      </c>
      <c r="L7" s="32">
        <f>Sheet1!D38</f>
        <v>0.86</v>
      </c>
      <c r="M7" s="29"/>
      <c r="N7" s="32">
        <f>sheet!D40/sheet!D27</f>
        <v>0.55117659906171157</v>
      </c>
      <c r="O7" s="32">
        <f>sheet!D51/sheet!D27</f>
        <v>0.44882340093828849</v>
      </c>
      <c r="P7" s="32">
        <f>sheet!D40/sheet!D51</f>
        <v>1.2280478199430966</v>
      </c>
      <c r="Q7" s="31">
        <f>Sheet1!D24/Sheet1!D26</f>
        <v>-3.6557646215109365</v>
      </c>
      <c r="R7" s="31">
        <f>ABS(Sheet2!D20/(Sheet1!D26+Sheet2!D30))</f>
        <v>0.45311404809172928</v>
      </c>
      <c r="S7" s="31">
        <f>sheet!D40/Sheet1!D43</f>
        <v>4.117068677906814</v>
      </c>
      <c r="T7" s="31">
        <f>Sheet2!D20/sheet!D40</f>
        <v>0.19731155414137039</v>
      </c>
      <c r="V7" s="31">
        <f>ABS(Sheet1!D15/sheet!D15)</f>
        <v>42.617949226117034</v>
      </c>
      <c r="W7" s="31">
        <f>Sheet1!D12/sheet!D14</f>
        <v>11.972016814405054</v>
      </c>
      <c r="X7" s="31">
        <f>Sheet1!D12/sheet!D27</f>
        <v>2.2760903684746614</v>
      </c>
      <c r="Y7" s="31">
        <f>Sheet1!D12/(sheet!D18-sheet!D35)</f>
        <v>26.927492880808835</v>
      </c>
      <c r="AA7" s="17" t="str">
        <f>Sheet1!D43</f>
        <v>408,239</v>
      </c>
      <c r="AB7" s="17" t="str">
        <f>Sheet3!D17</f>
        <v>10.2x</v>
      </c>
      <c r="AC7" s="17" t="str">
        <f>Sheet3!D18</f>
        <v>17.9x</v>
      </c>
      <c r="AD7" s="17" t="str">
        <f>Sheet3!D20</f>
        <v>25.2x</v>
      </c>
      <c r="AE7" s="17" t="str">
        <f>Sheet3!D21</f>
        <v>1.9x</v>
      </c>
      <c r="AF7" s="17" t="str">
        <f>Sheet3!D22</f>
        <v>0.6x</v>
      </c>
      <c r="AG7" s="17" t="str">
        <f>Sheet3!D24</f>
        <v>28.0x</v>
      </c>
      <c r="AH7" s="17" t="str">
        <f>Sheet3!D25</f>
        <v>2.5x</v>
      </c>
      <c r="AI7" s="17">
        <f>Sheet3!D31</f>
        <v>0.55000000000000004</v>
      </c>
      <c r="AK7" s="17">
        <f>Sheet3!D29</f>
        <v>5.2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1.5133947674901602</v>
      </c>
      <c r="C8" s="34">
        <f>(sheet!E18-sheet!E15)/sheet!E35</f>
        <v>1.2705365274078997</v>
      </c>
      <c r="D8" s="34">
        <f>sheet!E12/sheet!E35</f>
        <v>0.20676580356848959</v>
      </c>
      <c r="E8" s="34">
        <f>Sheet2!E20/sheet!E35</f>
        <v>0.5270254383806211</v>
      </c>
      <c r="F8" s="34">
        <f>sheet!E18/sheet!E35</f>
        <v>1.5133947674901602</v>
      </c>
      <c r="G8" s="29"/>
      <c r="H8" s="35">
        <f>Sheet1!E33/sheet!E51</f>
        <v>6.4421446488880166E-2</v>
      </c>
      <c r="I8" s="35">
        <f>Sheet1!E33/Sheet1!E12</f>
        <v>1.0723822127387683E-2</v>
      </c>
      <c r="J8" s="35">
        <f>Sheet1!E12/sheet!E27</f>
        <v>2.3995128503015231</v>
      </c>
      <c r="K8" s="35">
        <f>Sheet1!E30/sheet!E27</f>
        <v>2.5731948999014563E-2</v>
      </c>
      <c r="L8" s="35">
        <f>Sheet1!E38</f>
        <v>0.74</v>
      </c>
      <c r="M8" s="29"/>
      <c r="N8" s="35">
        <f>sheet!E40/sheet!E27</f>
        <v>0.60056859320201428</v>
      </c>
      <c r="O8" s="35">
        <f>sheet!E51/sheet!E27</f>
        <v>0.39943140679798567</v>
      </c>
      <c r="P8" s="35">
        <f>sheet!E40/sheet!E51</f>
        <v>1.5035587662383161</v>
      </c>
      <c r="Q8" s="34">
        <f>Sheet1!E24/Sheet1!E26</f>
        <v>-2.9100889674385164</v>
      </c>
      <c r="R8" s="34">
        <f>ABS(Sheet2!E20/(Sheet1!E26+Sheet2!E30))</f>
        <v>4.9938065321035516</v>
      </c>
      <c r="S8" s="34">
        <f>sheet!E40/Sheet1!E43</f>
        <v>5.0639862937082745</v>
      </c>
      <c r="T8" s="34">
        <f>Sheet2!E20/sheet!E40</f>
        <v>0.1566876327271863</v>
      </c>
      <c r="U8" s="12"/>
      <c r="V8" s="34">
        <f>ABS(Sheet1!E15/sheet!E15)</f>
        <v>53.566307595990629</v>
      </c>
      <c r="W8" s="34">
        <f>Sheet1!E12/sheet!E14</f>
        <v>14.390524291008701</v>
      </c>
      <c r="X8" s="34">
        <f>Sheet1!E12/sheet!E27</f>
        <v>2.3995128503015231</v>
      </c>
      <c r="Y8" s="34">
        <f>Sheet1!E12/(sheet!E18-sheet!E35)</f>
        <v>26.176156833530769</v>
      </c>
      <c r="Z8" s="12"/>
      <c r="AA8" s="36" t="str">
        <f>Sheet1!E43</f>
        <v>423,747</v>
      </c>
      <c r="AB8" s="36" t="str">
        <f>Sheet3!E17</f>
        <v>10.2x</v>
      </c>
      <c r="AC8" s="36" t="str">
        <f>Sheet3!E18</f>
        <v>19.1x</v>
      </c>
      <c r="AD8" s="36" t="str">
        <f>Sheet3!E20</f>
        <v>-95.2x</v>
      </c>
      <c r="AE8" s="36" t="str">
        <f>Sheet3!E21</f>
        <v>1.7x</v>
      </c>
      <c r="AF8" s="36" t="str">
        <f>Sheet3!E22</f>
        <v>0.5x</v>
      </c>
      <c r="AG8" s="36" t="str">
        <f>Sheet3!E24</f>
        <v>34.1x</v>
      </c>
      <c r="AH8" s="36" t="str">
        <f>Sheet3!E25</f>
        <v>2.4x</v>
      </c>
      <c r="AI8" s="36">
        <f>Sheet3!E31</f>
        <v>1.2</v>
      </c>
      <c r="AK8" s="36">
        <f>Sheet3!E29</f>
        <v>4.9000000000000004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1.1695972996310542</v>
      </c>
      <c r="C9" s="31">
        <f>(sheet!F18-sheet!F15)/sheet!F35</f>
        <v>0.9584484653426486</v>
      </c>
      <c r="D9" s="31">
        <f>sheet!F12/sheet!F35</f>
        <v>0.16244406939320197</v>
      </c>
      <c r="E9" s="31">
        <f>Sheet2!F20/sheet!F35</f>
        <v>0.89894614961927943</v>
      </c>
      <c r="F9" s="31">
        <f>sheet!F18/sheet!F35</f>
        <v>1.1695972996310542</v>
      </c>
      <c r="G9" s="29"/>
      <c r="H9" s="32">
        <f>Sheet1!F33/sheet!F51</f>
        <v>-0.24049336718648912</v>
      </c>
      <c r="I9" s="32">
        <f>Sheet1!F33/Sheet1!F12</f>
        <v>-5.1922266822390054E-2</v>
      </c>
      <c r="J9" s="32">
        <f>Sheet1!F12/sheet!F27</f>
        <v>1.6464617881404306</v>
      </c>
      <c r="K9" s="32">
        <f>Sheet1!F30/sheet!F27</f>
        <v>-8.5488028276696881E-2</v>
      </c>
      <c r="L9" s="32">
        <f>Sheet1!F38</f>
        <v>-2.35</v>
      </c>
      <c r="M9" s="29"/>
      <c r="N9" s="32">
        <f>sheet!F40/sheet!F27</f>
        <v>0.64453061938125844</v>
      </c>
      <c r="O9" s="32">
        <f>sheet!F51/sheet!F27</f>
        <v>0.35546938061874161</v>
      </c>
      <c r="P9" s="32">
        <f>sheet!F40/sheet!F51</f>
        <v>1.8131818224663045</v>
      </c>
      <c r="Q9" s="31">
        <f>Sheet1!F24/Sheet1!F26</f>
        <v>2.9077069096431285</v>
      </c>
      <c r="R9" s="31">
        <f>ABS(Sheet2!F20/(Sheet1!F26+Sheet2!F30))</f>
        <v>5.766854250859236</v>
      </c>
      <c r="S9" s="31">
        <f>sheet!F40/Sheet1!F43</f>
        <v>6.4671642384065482</v>
      </c>
      <c r="T9" s="31">
        <f>Sheet2!F20/sheet!F40</f>
        <v>0.21647932286854585</v>
      </c>
      <c r="V9" s="31">
        <f>ABS(Sheet1!F15/sheet!F15)</f>
        <v>49.097813054752635</v>
      </c>
      <c r="W9" s="31">
        <f>Sheet1!F12/sheet!F14</f>
        <v>15.330736286800159</v>
      </c>
      <c r="X9" s="31">
        <f>Sheet1!F12/sheet!F27</f>
        <v>1.6464617881404306</v>
      </c>
      <c r="Y9" s="31">
        <f>Sheet1!F12/(sheet!F18-sheet!F35)</f>
        <v>62.546991437167321</v>
      </c>
      <c r="AA9" s="17" t="str">
        <f>Sheet1!F43</f>
        <v>327,189</v>
      </c>
      <c r="AB9" s="17" t="str">
        <f>Sheet3!F17</f>
        <v>8.0x</v>
      </c>
      <c r="AC9" s="17" t="str">
        <f>Sheet3!F18</f>
        <v>22.0x</v>
      </c>
      <c r="AD9" s="17" t="str">
        <f>Sheet3!F20</f>
        <v>24.2x</v>
      </c>
      <c r="AE9" s="17" t="str">
        <f>Sheet3!F21</f>
        <v>1.1x</v>
      </c>
      <c r="AF9" s="17" t="str">
        <f>Sheet3!F22</f>
        <v>0.5x</v>
      </c>
      <c r="AG9" s="17" t="str">
        <f>Sheet3!F24</f>
        <v>-31.7x</v>
      </c>
      <c r="AH9" s="17" t="str">
        <f>Sheet3!F25</f>
        <v>1.3x</v>
      </c>
      <c r="AI9" s="17">
        <f>Sheet3!F31</f>
        <v>1.28</v>
      </c>
      <c r="AK9" s="17">
        <f>Sheet3!F29</f>
        <v>3.2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1.6413820801619232</v>
      </c>
      <c r="C10" s="34">
        <f>(sheet!G18-sheet!G15)/sheet!G35</f>
        <v>1.3855550011854085</v>
      </c>
      <c r="D10" s="34">
        <f>sheet!G12/sheet!G35</f>
        <v>0.10643729896710226</v>
      </c>
      <c r="E10" s="34">
        <f>Sheet2!G20/sheet!G35</f>
        <v>0.36723955513564965</v>
      </c>
      <c r="F10" s="34">
        <f>sheet!G18/sheet!G35</f>
        <v>1.6413820801619232</v>
      </c>
      <c r="G10" s="29"/>
      <c r="H10" s="35">
        <f>Sheet1!G33/sheet!G51</f>
        <v>-0.15108750766250179</v>
      </c>
      <c r="I10" s="35">
        <f>Sheet1!G33/Sheet1!G12</f>
        <v>-3.476441176348951E-2</v>
      </c>
      <c r="J10" s="35">
        <f>Sheet1!G12/sheet!G27</f>
        <v>1.4086759243956561</v>
      </c>
      <c r="K10" s="35">
        <f>Sheet1!G30/sheet!G27</f>
        <v>-4.8971789877004811E-2</v>
      </c>
      <c r="L10" s="35">
        <f>Sheet1!G38</f>
        <v>-1.32</v>
      </c>
      <c r="M10" s="29"/>
      <c r="N10" s="35">
        <f>sheet!G40/sheet!G27</f>
        <v>0.67587135008939558</v>
      </c>
      <c r="O10" s="35">
        <f>sheet!G51/sheet!G27</f>
        <v>0.32412864991060442</v>
      </c>
      <c r="P10" s="35">
        <f>sheet!G40/sheet!G51</f>
        <v>2.0851947221444411</v>
      </c>
      <c r="Q10" s="34">
        <f>Sheet1!G24/Sheet1!G26</f>
        <v>1.7432242826742745</v>
      </c>
      <c r="R10" s="34">
        <f>ABS(Sheet2!G20/(Sheet1!G26+Sheet2!G30))</f>
        <v>0.36587433788988483</v>
      </c>
      <c r="S10" s="34">
        <f>sheet!G40/Sheet1!G43</f>
        <v>10.793353344138515</v>
      </c>
      <c r="T10" s="34">
        <f>Sheet2!G20/sheet!G40</f>
        <v>9.4166226985946705E-2</v>
      </c>
      <c r="U10" s="12"/>
      <c r="V10" s="34">
        <f>ABS(Sheet1!G15/sheet!G15)</f>
        <v>31.527563193748055</v>
      </c>
      <c r="W10" s="34">
        <f>Sheet1!G12/sheet!G14</f>
        <v>11.163768510373584</v>
      </c>
      <c r="X10" s="34">
        <f>Sheet1!G12/sheet!G27</f>
        <v>1.4086759243956561</v>
      </c>
      <c r="Y10" s="34">
        <f>Sheet1!G12/(sheet!G18-sheet!G35)</f>
        <v>12.673148273303303</v>
      </c>
      <c r="Z10" s="12"/>
      <c r="AA10" s="36" t="str">
        <f>Sheet1!G43</f>
        <v>204,223</v>
      </c>
      <c r="AB10" s="36" t="str">
        <f>Sheet3!G17</f>
        <v>21.4x</v>
      </c>
      <c r="AC10" s="36" t="str">
        <f>Sheet3!G18</f>
        <v>-49.3x</v>
      </c>
      <c r="AD10" s="36" t="str">
        <f>Sheet3!G20</f>
        <v>-148.2x</v>
      </c>
      <c r="AE10" s="36" t="str">
        <f>Sheet3!G21</f>
        <v>1.6x</v>
      </c>
      <c r="AF10" s="36" t="str">
        <f>Sheet3!G22</f>
        <v>0.9x</v>
      </c>
      <c r="AG10" s="36" t="str">
        <f>Sheet3!G24</f>
        <v>-7.6x</v>
      </c>
      <c r="AH10" s="36" t="str">
        <f>Sheet3!G25</f>
        <v>2.4x</v>
      </c>
      <c r="AI10" s="36">
        <f>Sheet3!G31</f>
        <v>1.32</v>
      </c>
      <c r="AK10" s="36">
        <f>Sheet3!G29</f>
        <v>3.2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1.3124617070199591</v>
      </c>
      <c r="C11" s="31">
        <f>(sheet!H18-sheet!H15)/sheet!H35</f>
        <v>1.0061953536649535</v>
      </c>
      <c r="D11" s="31">
        <f>sheet!H12/sheet!H35</f>
        <v>5.7913402002407501E-2</v>
      </c>
      <c r="E11" s="31">
        <f>Sheet2!H20/sheet!H35</f>
        <v>0.3556814168222413</v>
      </c>
      <c r="F11" s="31">
        <f>sheet!H18/sheet!H35</f>
        <v>1.3124617070199591</v>
      </c>
      <c r="G11" s="29"/>
      <c r="H11" s="32">
        <f>Sheet1!H33/sheet!H51</f>
        <v>4.8467936595790476E-2</v>
      </c>
      <c r="I11" s="32">
        <f>Sheet1!H33/Sheet1!H12</f>
        <v>7.7981909115870498E-3</v>
      </c>
      <c r="J11" s="32">
        <f>Sheet1!H12/sheet!H27</f>
        <v>1.9091826635371205</v>
      </c>
      <c r="K11" s="32">
        <f>Sheet1!H30/sheet!H27</f>
        <v>1.4888170895354729E-2</v>
      </c>
      <c r="L11" s="32">
        <f>Sheet1!H38</f>
        <v>-0.47</v>
      </c>
      <c r="M11" s="29"/>
      <c r="N11" s="32">
        <f>sheet!H40/sheet!H27</f>
        <v>0.69282433004074306</v>
      </c>
      <c r="O11" s="32">
        <f>sheet!H51/sheet!H27</f>
        <v>0.30717566995925699</v>
      </c>
      <c r="P11" s="32">
        <f>sheet!H40/sheet!H51</f>
        <v>2.2554661641419633</v>
      </c>
      <c r="Q11" s="31">
        <f>Sheet1!H24/Sheet1!H26</f>
        <v>0.6155732281625822</v>
      </c>
      <c r="R11" s="31">
        <f>ABS(Sheet2!H20/(Sheet1!H26+Sheet2!H30))</f>
        <v>0.17925815193699324</v>
      </c>
      <c r="S11" s="31">
        <f>sheet!H40/Sheet1!H43</f>
        <v>9.9251541569211135</v>
      </c>
      <c r="T11" s="31">
        <f>Sheet2!H20/sheet!H40</f>
        <v>9.610279711290895E-2</v>
      </c>
      <c r="V11" s="31">
        <f>ABS(Sheet1!H15/sheet!H15)</f>
        <v>32.433238995745981</v>
      </c>
      <c r="W11" s="31">
        <f>Sheet1!H12/sheet!H14</f>
        <v>11.766880604431361</v>
      </c>
      <c r="X11" s="31">
        <f>Sheet1!H12/sheet!H27</f>
        <v>1.9091826635371205</v>
      </c>
      <c r="Y11" s="31">
        <f>Sheet1!H12/(sheet!H18-sheet!H35)</f>
        <v>32.64019147034228</v>
      </c>
      <c r="AA11" s="17" t="str">
        <f>Sheet1!H43</f>
        <v>206,932</v>
      </c>
      <c r="AB11" s="17" t="str">
        <f>Sheet3!H17</f>
        <v>16.5x</v>
      </c>
      <c r="AC11" s="17" t="str">
        <f>Sheet3!H18</f>
        <v>47.8x</v>
      </c>
      <c r="AD11" s="17" t="str">
        <f>Sheet3!H20</f>
        <v>141.6x</v>
      </c>
      <c r="AE11" s="17" t="str">
        <f>Sheet3!H21</f>
        <v>1.7x</v>
      </c>
      <c r="AF11" s="17" t="str">
        <f>Sheet3!H22</f>
        <v>0.7x</v>
      </c>
      <c r="AG11" s="17" t="str">
        <f>Sheet3!H24</f>
        <v>-42.6x</v>
      </c>
      <c r="AH11" s="17" t="str">
        <f>Sheet3!H25</f>
        <v>2.5x</v>
      </c>
      <c r="AI11" s="17">
        <f>Sheet3!H31</f>
        <v>1.32</v>
      </c>
      <c r="AK11" s="17">
        <f>Sheet3!H29</f>
        <v>2.8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1.1650049774361879</v>
      </c>
      <c r="C12" s="34">
        <f>(sheet!I18-sheet!I15)/sheet!I35</f>
        <v>1.0197876406952469</v>
      </c>
      <c r="D12" s="34">
        <f>sheet!I12/sheet!I35</f>
        <v>0.16161998165047375</v>
      </c>
      <c r="E12" s="34">
        <f>Sheet2!I20/sheet!I35</f>
        <v>0.95603745202752088</v>
      </c>
      <c r="F12" s="34">
        <f>sheet!I18/sheet!I35</f>
        <v>1.1650049774361879</v>
      </c>
      <c r="G12" s="29"/>
      <c r="H12" s="35">
        <f>Sheet1!I33/sheet!I51</f>
        <v>0.19921132110309536</v>
      </c>
      <c r="I12" s="35">
        <f>Sheet1!I33/Sheet1!I12</f>
        <v>2.2061788724282997E-2</v>
      </c>
      <c r="J12" s="35">
        <f>Sheet1!I12/sheet!I27</f>
        <v>2.4368762404006867</v>
      </c>
      <c r="K12" s="35">
        <f>Sheet1!I30/sheet!I27</f>
        <v>5.3761848762945014E-2</v>
      </c>
      <c r="L12" s="35">
        <f>Sheet1!I38</f>
        <v>0.56000000000000005</v>
      </c>
      <c r="M12" s="29"/>
      <c r="N12" s="35">
        <f>sheet!I40/sheet!I27</f>
        <v>0.73012653866633259</v>
      </c>
      <c r="O12" s="35">
        <f>sheet!I51/sheet!I27</f>
        <v>0.26987346133366741</v>
      </c>
      <c r="P12" s="35">
        <f>sheet!I40/sheet!I51</f>
        <v>2.7054403017554041</v>
      </c>
      <c r="Q12" s="34">
        <f>Sheet1!I24/Sheet1!I26</f>
        <v>-2.8455911133906517</v>
      </c>
      <c r="R12" s="34">
        <f>ABS(Sheet2!I20/(Sheet1!I26+Sheet2!I30))</f>
        <v>2.7032866911546098</v>
      </c>
      <c r="S12" s="34">
        <f>sheet!I40/Sheet1!I43</f>
        <v>5.2164181381723491</v>
      </c>
      <c r="T12" s="34">
        <f>Sheet2!I20/sheet!I40</f>
        <v>0.274813707682663</v>
      </c>
      <c r="U12" s="12"/>
      <c r="V12" s="34">
        <f>ABS(Sheet1!I15/sheet!I15)</f>
        <v>76.422216772355156</v>
      </c>
      <c r="W12" s="34">
        <f>Sheet1!I12/sheet!I14</f>
        <v>25.095443182734531</v>
      </c>
      <c r="X12" s="34">
        <f>Sheet1!I12/sheet!I27</f>
        <v>2.4368762404006867</v>
      </c>
      <c r="Y12" s="34">
        <f>Sheet1!I12/(sheet!I18-sheet!I35)</f>
        <v>70.367935290913394</v>
      </c>
      <c r="Z12" s="12"/>
      <c r="AA12" s="36" t="str">
        <f>Sheet1!I43</f>
        <v>393,248</v>
      </c>
      <c r="AB12" s="36" t="str">
        <f>Sheet3!I17</f>
        <v>12.2x</v>
      </c>
      <c r="AC12" s="36" t="str">
        <f>Sheet3!I18</f>
        <v>23.1x</v>
      </c>
      <c r="AD12" s="36" t="str">
        <f>Sheet3!I20</f>
        <v>-78.7x</v>
      </c>
      <c r="AE12" s="36" t="str">
        <f>Sheet3!I21</f>
        <v>1.9x</v>
      </c>
      <c r="AF12" s="36" t="str">
        <f>Sheet3!I22</f>
        <v>0.6x</v>
      </c>
      <c r="AG12" s="36" t="str">
        <f>Sheet3!I24</f>
        <v>-122.7x</v>
      </c>
      <c r="AH12" s="36" t="str">
        <f>Sheet3!I25</f>
        <v>3.4x</v>
      </c>
      <c r="AI12" s="36">
        <f>Sheet3!I31</f>
        <v>1.32</v>
      </c>
      <c r="AK12" s="36">
        <f>Sheet3!I29</f>
        <v>2.8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1.1626304390628077</v>
      </c>
      <c r="C13" s="31">
        <f>(sheet!J18-sheet!J15)/sheet!J35</f>
        <v>0.92981241216367594</v>
      </c>
      <c r="D13" s="31">
        <f>sheet!J12/sheet!J35</f>
        <v>8.0166133708101647E-2</v>
      </c>
      <c r="E13" s="31">
        <f>Sheet2!J20/sheet!J35</f>
        <v>0.6256661982062719</v>
      </c>
      <c r="F13" s="31">
        <f>sheet!J18/sheet!J35</f>
        <v>1.1626304390628077</v>
      </c>
      <c r="G13" s="29"/>
      <c r="H13" s="32">
        <f>Sheet1!J33/sheet!J51</f>
        <v>0.24046620475670843</v>
      </c>
      <c r="I13" s="32">
        <f>Sheet1!J33/Sheet1!J12</f>
        <v>2.493088498569174E-2</v>
      </c>
      <c r="J13" s="32">
        <f>Sheet1!J12/sheet!J27</f>
        <v>2.4645905351245845</v>
      </c>
      <c r="K13" s="32">
        <f>Sheet1!J30/sheet!J27</f>
        <v>6.1444423168015481E-2</v>
      </c>
      <c r="L13" s="32">
        <f>Sheet1!J38</f>
        <v>1.21</v>
      </c>
      <c r="M13" s="29"/>
      <c r="N13" s="32">
        <f>sheet!J40/sheet!J27</f>
        <v>0.74447792682476177</v>
      </c>
      <c r="O13" s="32">
        <f>sheet!J51/sheet!J27</f>
        <v>0.25552207317523828</v>
      </c>
      <c r="P13" s="32">
        <f>sheet!J40/sheet!J51</f>
        <v>2.9135562246091951</v>
      </c>
      <c r="Q13" s="31">
        <f>Sheet1!J24/Sheet1!J26</f>
        <v>-3.7166645972158987</v>
      </c>
      <c r="R13" s="31">
        <f>ABS(Sheet2!J20/(Sheet1!J26+Sheet2!J30))</f>
        <v>0.71556274228521177</v>
      </c>
      <c r="S13" s="31">
        <f>sheet!J40/Sheet1!J43</f>
        <v>5.4406497118965724</v>
      </c>
      <c r="T13" s="31">
        <f>Sheet2!J20/sheet!J40</f>
        <v>0.16633876033356196</v>
      </c>
      <c r="V13" s="31">
        <f>ABS(Sheet1!J15/sheet!J15)</f>
        <v>51.04982211594541</v>
      </c>
      <c r="W13" s="31">
        <f>Sheet1!J12/sheet!J14</f>
        <v>17.569040953514492</v>
      </c>
      <c r="X13" s="31">
        <f>Sheet1!J12/sheet!J27</f>
        <v>2.4645905351245845</v>
      </c>
      <c r="Y13" s="31">
        <f>Sheet1!J12/(sheet!J18-sheet!J35)</f>
        <v>76.566773816481586</v>
      </c>
      <c r="AA13" s="17" t="str">
        <f>Sheet1!J43</f>
        <v>407,319</v>
      </c>
      <c r="AB13" s="17" t="str">
        <f>Sheet3!J17</f>
        <v>11.9x</v>
      </c>
      <c r="AC13" s="17" t="str">
        <f>Sheet3!J18</f>
        <v>16.3x</v>
      </c>
      <c r="AD13" s="17" t="str">
        <f>Sheet3!J20</f>
        <v>18.0x</v>
      </c>
      <c r="AE13" s="17" t="str">
        <f>Sheet3!J21</f>
        <v>2.2x</v>
      </c>
      <c r="AF13" s="17" t="str">
        <f>Sheet3!J22</f>
        <v>0.7x</v>
      </c>
      <c r="AG13" s="17" t="str">
        <f>Sheet3!J24</f>
        <v>20.8x</v>
      </c>
      <c r="AH13" s="17" t="str">
        <f>Sheet3!J25</f>
        <v>5.0x</v>
      </c>
      <c r="AI13" s="17">
        <f>Sheet3!J31</f>
        <v>1.32</v>
      </c>
      <c r="AK13" s="17">
        <f>Sheet3!J29</f>
        <v>2.9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1.101194487213754</v>
      </c>
      <c r="C14" s="34">
        <f>(sheet!K18-sheet!K15)/sheet!K35</f>
        <v>0.79417212210648369</v>
      </c>
      <c r="D14" s="34">
        <f>sheet!K12/sheet!K35</f>
        <v>0.10103261217375592</v>
      </c>
      <c r="E14" s="34">
        <f>Sheet2!K20/sheet!K35</f>
        <v>0.86499809890941393</v>
      </c>
      <c r="F14" s="34">
        <f>sheet!K18/sheet!K35</f>
        <v>1.101194487213754</v>
      </c>
      <c r="G14" s="29"/>
      <c r="H14" s="35">
        <f>Sheet1!K33/sheet!K51</f>
        <v>0.17848745677922459</v>
      </c>
      <c r="I14" s="35">
        <f>Sheet1!K33/Sheet1!K12</f>
        <v>2.4566095309378207E-2</v>
      </c>
      <c r="J14" s="35">
        <f>Sheet1!K12/sheet!K27</f>
        <v>1.6099799162743385</v>
      </c>
      <c r="K14" s="35">
        <f>Sheet1!K30/sheet!K27</f>
        <v>3.9550920069380144E-2</v>
      </c>
      <c r="L14" s="35">
        <f>Sheet1!K38</f>
        <v>0.83</v>
      </c>
      <c r="M14" s="29"/>
      <c r="N14" s="35">
        <f>sheet!K40/sheet!K27</f>
        <v>0.77841064698287665</v>
      </c>
      <c r="O14" s="35">
        <f>sheet!K51/sheet!K27</f>
        <v>0.22158935301712332</v>
      </c>
      <c r="P14" s="35">
        <f>sheet!K40/sheet!K51</f>
        <v>3.5128522033399543</v>
      </c>
      <c r="Q14" s="34">
        <f>Sheet1!K24/Sheet1!K26</f>
        <v>-3.3329462585349994</v>
      </c>
      <c r="R14" s="34">
        <f>ABS(Sheet2!K20/(Sheet1!K26+Sheet2!K30))</f>
        <v>0.55398092684767397</v>
      </c>
      <c r="S14" s="34">
        <f>sheet!K40/Sheet1!K43</f>
        <v>6.306853903496954</v>
      </c>
      <c r="T14" s="34">
        <f>Sheet2!K20/sheet!K40</f>
        <v>0.19248128803648989</v>
      </c>
      <c r="U14" s="12"/>
      <c r="V14" s="34">
        <f>ABS(Sheet1!K15/sheet!K15)</f>
        <v>28.397037636485138</v>
      </c>
      <c r="W14" s="34">
        <f>Sheet1!K12/sheet!K14</f>
        <v>15.024526344293768</v>
      </c>
      <c r="X14" s="34">
        <f>Sheet1!K12/sheet!K27</f>
        <v>1.6099799162743385</v>
      </c>
      <c r="Y14" s="34">
        <f>Sheet1!K12/(sheet!K18-sheet!K35)</f>
        <v>91.850489193110377</v>
      </c>
      <c r="Z14" s="12"/>
      <c r="AA14" s="36" t="str">
        <f>Sheet1!K43</f>
        <v>378,558</v>
      </c>
      <c r="AB14" s="36" t="str">
        <f>Sheet3!K17</f>
        <v>10.2x</v>
      </c>
      <c r="AC14" s="36" t="str">
        <f>Sheet3!K18</f>
        <v>15.4x</v>
      </c>
      <c r="AD14" s="36" t="str">
        <f>Sheet3!K20</f>
        <v>29.0x</v>
      </c>
      <c r="AE14" s="36" t="str">
        <f>Sheet3!K21</f>
        <v>2.0x</v>
      </c>
      <c r="AF14" s="36" t="str">
        <f>Sheet3!K22</f>
        <v>0.8x</v>
      </c>
      <c r="AG14" s="36" t="str">
        <f>Sheet3!K24</f>
        <v>20.6x</v>
      </c>
      <c r="AH14" s="36" t="str">
        <f>Sheet3!K25</f>
        <v>4.1x</v>
      </c>
      <c r="AI14" s="36">
        <f>Sheet3!K31</f>
        <v>1.36</v>
      </c>
      <c r="AK14" s="36">
        <f>Sheet3!K29</f>
        <v>2.6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1.2635642077669025</v>
      </c>
      <c r="C15" s="31">
        <f>(sheet!L18-sheet!L15)/sheet!L35</f>
        <v>0.9432522962732327</v>
      </c>
      <c r="D15" s="31">
        <f>sheet!L12/sheet!L35</f>
        <v>7.8703540956274132E-2</v>
      </c>
      <c r="E15" s="31">
        <f>Sheet2!L20/sheet!L35</f>
        <v>0.27219563394215751</v>
      </c>
      <c r="F15" s="31">
        <f>sheet!L18/sheet!L35</f>
        <v>1.2635642077669025</v>
      </c>
      <c r="G15" s="29"/>
      <c r="H15" s="32">
        <f>Sheet1!L33/sheet!L51</f>
        <v>0.22519351803839621</v>
      </c>
      <c r="I15" s="32">
        <f>Sheet1!L33/Sheet1!L12</f>
        <v>2.0115105112251199E-2</v>
      </c>
      <c r="J15" s="32">
        <f>Sheet1!L12/sheet!L27</f>
        <v>2.1012972935170291</v>
      </c>
      <c r="K15" s="32">
        <f>Sheet1!L30/sheet!L27</f>
        <v>4.2267815931183998E-2</v>
      </c>
      <c r="L15" s="32">
        <f>Sheet1!L38</f>
        <v>0.99</v>
      </c>
      <c r="M15" s="29"/>
      <c r="N15" s="32">
        <f>sheet!L40/sheet!L27</f>
        <v>0.81230447350630586</v>
      </c>
      <c r="O15" s="32">
        <f>sheet!L51/sheet!L27</f>
        <v>0.1876955264936942</v>
      </c>
      <c r="P15" s="32">
        <f>sheet!L40/sheet!L51</f>
        <v>4.3277774845294248</v>
      </c>
      <c r="Q15" s="31">
        <f>Sheet1!L24/Sheet1!L26</f>
        <v>-3.9544372717788212</v>
      </c>
      <c r="R15" s="31">
        <f>ABS(Sheet2!L20/(Sheet1!L26+Sheet2!L30))</f>
        <v>2.2114486219629121</v>
      </c>
      <c r="S15" s="31">
        <f>sheet!L40/Sheet1!L43</f>
        <v>7.3120953949784386</v>
      </c>
      <c r="T15" s="31">
        <f>Sheet2!L20/sheet!L40</f>
        <v>7.7774198477992454E-2</v>
      </c>
      <c r="V15" s="31">
        <f>ABS(Sheet1!L15/sheet!L15)</f>
        <v>27.095178555330399</v>
      </c>
      <c r="W15" s="31">
        <f>Sheet1!L12/sheet!L14</f>
        <v>10.970028143302654</v>
      </c>
      <c r="X15" s="31">
        <f>Sheet1!L12/sheet!L27</f>
        <v>2.1012972935170291</v>
      </c>
      <c r="Y15" s="31">
        <f>Sheet1!L12/(sheet!L18-sheet!L35)</f>
        <v>34.350086456978723</v>
      </c>
      <c r="AA15" s="17" t="str">
        <f>Sheet1!L43</f>
        <v>381,236</v>
      </c>
      <c r="AB15" s="17" t="str">
        <f>Sheet3!L17</f>
        <v>13.6x</v>
      </c>
      <c r="AC15" s="17" t="str">
        <f>Sheet3!L18</f>
        <v>23.3x</v>
      </c>
      <c r="AD15" s="17" t="str">
        <f>Sheet3!L20</f>
        <v>58.6x</v>
      </c>
      <c r="AE15" s="17" t="str">
        <f>Sheet3!L21</f>
        <v>2.1x</v>
      </c>
      <c r="AF15" s="17" t="str">
        <f>Sheet3!L22</f>
        <v>0.7x</v>
      </c>
      <c r="AG15" s="17" t="str">
        <f>Sheet3!L24</f>
        <v>28.9x</v>
      </c>
      <c r="AH15" s="17" t="str">
        <f>Sheet3!L25</f>
        <v>5.1x</v>
      </c>
      <c r="AI15" s="17">
        <f>Sheet3!L31</f>
        <v>1.4</v>
      </c>
      <c r="AK15" s="17">
        <f>Sheet3!L29</f>
        <v>2.9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1.1981000132713227</v>
      </c>
      <c r="C16" s="34">
        <f>(sheet!M18-sheet!M15)/sheet!M35</f>
        <v>0.82219490177033616</v>
      </c>
      <c r="D16" s="34">
        <f>sheet!M12/sheet!M35</f>
        <v>0.12191532896108877</v>
      </c>
      <c r="E16" s="34">
        <f>Sheet2!M20/sheet!M35</f>
        <v>0.87257050937086633</v>
      </c>
      <c r="F16" s="34">
        <f>sheet!M18/sheet!M35</f>
        <v>1.1981000132713227</v>
      </c>
      <c r="G16" s="29"/>
      <c r="H16" s="35">
        <f>Sheet1!M33/sheet!M51</f>
        <v>0.38959645105895824</v>
      </c>
      <c r="I16" s="35">
        <f>Sheet1!M33/Sheet1!M12</f>
        <v>2.0229876349870432E-2</v>
      </c>
      <c r="J16" s="35">
        <f>Sheet1!M12/sheet!M27</f>
        <v>3.4539649164099635</v>
      </c>
      <c r="K16" s="35">
        <f>Sheet1!M30/sheet!M27</f>
        <v>6.987328317576412E-2</v>
      </c>
      <c r="L16" s="35">
        <f>Sheet1!M38</f>
        <v>1.53</v>
      </c>
      <c r="M16" s="29"/>
      <c r="N16" s="35">
        <f>sheet!M40/sheet!M27</f>
        <v>0.82065215690275861</v>
      </c>
      <c r="O16" s="35">
        <f>sheet!M51/sheet!M27</f>
        <v>0.17934784309724139</v>
      </c>
      <c r="P16" s="35">
        <f>sheet!M40/sheet!M51</f>
        <v>4.5757570469236457</v>
      </c>
      <c r="Q16" s="34">
        <f>Sheet1!M24/Sheet1!M26</f>
        <v>-5.4678082508200001</v>
      </c>
      <c r="R16" s="34">
        <f>ABS(Sheet2!M20/(Sheet1!M26+Sheet2!M30))</f>
        <v>5.1875563570784493</v>
      </c>
      <c r="S16" s="34">
        <f>sheet!M40/Sheet1!M43</f>
        <v>5.8338476736760834</v>
      </c>
      <c r="T16" s="34">
        <f>Sheet2!M20/sheet!M40</f>
        <v>0.22819073510039353</v>
      </c>
      <c r="U16" s="12"/>
      <c r="V16" s="34">
        <f>ABS(Sheet1!M15/sheet!M15)</f>
        <v>41.283456318815617</v>
      </c>
      <c r="W16" s="34">
        <f>Sheet1!M12/sheet!M14</f>
        <v>24.443070918812602</v>
      </c>
      <c r="X16" s="34">
        <f>Sheet1!M12/sheet!M27</f>
        <v>3.4539649164099635</v>
      </c>
      <c r="Y16" s="34">
        <f>Sheet1!M12/(sheet!M18-sheet!M35)</f>
        <v>81.241292744874301</v>
      </c>
      <c r="Z16" s="12"/>
      <c r="AA16" s="36" t="str">
        <f>Sheet1!M43</f>
        <v>449,443</v>
      </c>
      <c r="AB16" s="36" t="str">
        <f>Sheet3!M17</f>
        <v>10.7x</v>
      </c>
      <c r="AC16" s="36" t="str">
        <f>Sheet3!M18</f>
        <v>14.5x</v>
      </c>
      <c r="AD16" s="36" t="str">
        <f>Sheet3!M20</f>
        <v>17.8x</v>
      </c>
      <c r="AE16" s="36" t="str">
        <f>Sheet3!M21</f>
        <v>2.2x</v>
      </c>
      <c r="AF16" s="36" t="str">
        <f>Sheet3!M22</f>
        <v>0.4x</v>
      </c>
      <c r="AG16" s="36" t="str">
        <f>Sheet3!M24</f>
        <v>16.7x</v>
      </c>
      <c r="AH16" s="36" t="str">
        <f>Sheet3!M25</f>
        <v>5.5x</v>
      </c>
      <c r="AI16" s="36">
        <f>Sheet3!M31</f>
        <v>1.48</v>
      </c>
      <c r="AK16" s="36">
        <f>Sheet3!M29</f>
        <v>2.9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2023-05-04T12:17:54Z</dcterms:created>
  <dcterms:modified xsi:type="dcterms:W3CDTF">2023-05-06T17:47:17Z</dcterms:modified>
  <cp:category/>
  <dc:identifier/>
  <cp:version/>
</cp:coreProperties>
</file>