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28" documentId="8_{26F6E4F1-7041-4295-8F2B-BEE490CD2B6C}" xr6:coauthVersionLast="47" xr6:coauthVersionMax="47" xr10:uidLastSave="{4AF6599B-989C-410A-B1D9-DA03587DDAF7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<sst xmlns="http://schemas.openxmlformats.org/spreadsheetml/2006/main" count="1113" uniqueCount="632">
  <si>
    <t>NexGen Energy Ltd.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</si>
  <si>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</si>
  <si>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</si>
  <si>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</si>
  <si>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</si>
  <si>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</si>
  <si>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</si>
  <si>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</si>
  <si>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</si>
  <si>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</si>
  <si>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</si>
  <si>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</si>
  <si>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</si>
  <si>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</si>
  <si>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</si>
  <si>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</si>
  <si>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</si>
  <si>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</si>
  <si>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</si>
  <si>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</si>
  <si>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</si>
  <si>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</si>
  <si>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</si>
  <si>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</si>
  <si>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</si>
  <si>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</si>
  <si>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7,562.633</t>
  </si>
  <si>
    <t>13,840.457</t>
  </si>
  <si>
    <t>34,303.982</t>
  </si>
  <si>
    <t>31,090.313</t>
  </si>
  <si>
    <t>164,943.85</t>
  </si>
  <si>
    <t>125,059.189</t>
  </si>
  <si>
    <t>52,117.581</t>
  </si>
  <si>
    <t>74,022</t>
  </si>
  <si>
    <t>201,804</t>
  </si>
  <si>
    <t>134,447</t>
  </si>
  <si>
    <t>Short Term Investments</t>
  </si>
  <si>
    <t/>
  </si>
  <si>
    <t>47,455.1</t>
  </si>
  <si>
    <t>9,315</t>
  </si>
  <si>
    <t>5,775</t>
  </si>
  <si>
    <t>Accounts Receivable, Net</t>
  </si>
  <si>
    <t>Inventory</t>
  </si>
  <si>
    <t>Prepaid Expenses</t>
  </si>
  <si>
    <t>1,028</t>
  </si>
  <si>
    <t>2,165</t>
  </si>
  <si>
    <t>Other Current Assets</t>
  </si>
  <si>
    <t>1,178</t>
  </si>
  <si>
    <t>1,801</t>
  </si>
  <si>
    <t>Total Current Assets</t>
  </si>
  <si>
    <t>7,912.391</t>
  </si>
  <si>
    <t>14,090.031</t>
  </si>
  <si>
    <t>34,813.98</t>
  </si>
  <si>
    <t>79,425.435</t>
  </si>
  <si>
    <t>165,650.794</t>
  </si>
  <si>
    <t>125,712.481</t>
  </si>
  <si>
    <t>53,462.012</t>
  </si>
  <si>
    <t>75,006</t>
  </si>
  <si>
    <t>213,325</t>
  </si>
  <si>
    <t>144,188</t>
  </si>
  <si>
    <t>Property Plant And Equipment, Net</t>
  </si>
  <si>
    <t>31,198.668</t>
  </si>
  <si>
    <t>42,898.24</t>
  </si>
  <si>
    <t>66,268.576</t>
  </si>
  <si>
    <t>112,889.705</t>
  </si>
  <si>
    <t>157,252.84</t>
  </si>
  <si>
    <t>200,306.491</t>
  </si>
  <si>
    <t>259,680.173</t>
  </si>
  <si>
    <t>282,082</t>
  </si>
  <si>
    <t>332,850</t>
  </si>
  <si>
    <t>410,152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</si>
  <si>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</si>
  <si>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</si>
  <si>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</si>
  <si>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</si>
  <si>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</si>
  <si>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</si>
  <si>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</si>
  <si>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39,120.694</t>
  </si>
  <si>
    <t>57,004.236</t>
  </si>
  <si>
    <t>101,155.424</t>
  </si>
  <si>
    <t>192,496.385</t>
  </si>
  <si>
    <t>323,079.35</t>
  </si>
  <si>
    <t>326,867.565</t>
  </si>
  <si>
    <t>313,525.914</t>
  </si>
  <si>
    <t>357,392</t>
  </si>
  <si>
    <t>546,563</t>
  </si>
  <si>
    <t>554,560</t>
  </si>
  <si>
    <t>Accounts Payable</t>
  </si>
  <si>
    <t>1,864.669</t>
  </si>
  <si>
    <t>1,661.018</t>
  </si>
  <si>
    <t>3,842.061</t>
  </si>
  <si>
    <t>3,208.508</t>
  </si>
  <si>
    <t>6,499</t>
  </si>
  <si>
    <t>7,441</t>
  </si>
  <si>
    <t>13,680</t>
  </si>
  <si>
    <t>Accrued Expenses</t>
  </si>
  <si>
    <t>1,244.161</t>
  </si>
  <si>
    <t>2,124.86</t>
  </si>
  <si>
    <t>Short-term Borrowings</t>
  </si>
  <si>
    <t>Current Portion of LT Debt</t>
  </si>
  <si>
    <t>1,354.664</t>
  </si>
  <si>
    <t>Current Portion of Capital Lease Obligations</t>
  </si>
  <si>
    <t>Other Current Liabilities</t>
  </si>
  <si>
    <t>2,069</t>
  </si>
  <si>
    <t>Total Current Liabilities</t>
  </si>
  <si>
    <t>1,733.969</t>
  </si>
  <si>
    <t>2,428.124</t>
  </si>
  <si>
    <t>3,014.43</t>
  </si>
  <si>
    <t>6,517.313</t>
  </si>
  <si>
    <t>4,784.795</t>
  </si>
  <si>
    <t>7,322</t>
  </si>
  <si>
    <t>8,205</t>
  </si>
  <si>
    <t>16,567</t>
  </si>
  <si>
    <t>Long-term Debt</t>
  </si>
  <si>
    <t>70,811.801</t>
  </si>
  <si>
    <t>171,369.966</t>
  </si>
  <si>
    <t>138,190.884</t>
  </si>
  <si>
    <t>119,581.192</t>
  </si>
  <si>
    <t>226,853</t>
  </si>
  <si>
    <t>72,011</t>
  </si>
  <si>
    <t>80,021</t>
  </si>
  <si>
    <t>Capital Leases</t>
  </si>
  <si>
    <t>2,086.007</t>
  </si>
  <si>
    <t>3,253</t>
  </si>
  <si>
    <t>2,463</t>
  </si>
  <si>
    <t>1,688</t>
  </si>
  <si>
    <t>Other Non-current Liabilities</t>
  </si>
  <si>
    <t>2,536</t>
  </si>
  <si>
    <t>Total Liabilities</t>
  </si>
  <si>
    <t>1,711.47</t>
  </si>
  <si>
    <t>1,946.113</t>
  </si>
  <si>
    <t>73,490.119</t>
  </si>
  <si>
    <t>174,738.645</t>
  </si>
  <si>
    <t>144,940.975</t>
  </si>
  <si>
    <t>127,177.06</t>
  </si>
  <si>
    <t>238,140</t>
  </si>
  <si>
    <t>85,215</t>
  </si>
  <si>
    <t>99,143</t>
  </si>
  <si>
    <t>Common Stock</t>
  </si>
  <si>
    <t>39,599.737</t>
  </si>
  <si>
    <t>62,850.418</t>
  </si>
  <si>
    <t>110,024.398</t>
  </si>
  <si>
    <t>125,735.515</t>
  </si>
  <si>
    <t>196,311.184</t>
  </si>
  <si>
    <t>208,711.135</t>
  </si>
  <si>
    <t>218,787.664</t>
  </si>
  <si>
    <t>255,953</t>
  </si>
  <si>
    <t>695,856</t>
  </si>
  <si>
    <t>712,603</t>
  </si>
  <si>
    <t>Additional Paid In Capital</t>
  </si>
  <si>
    <t>Retained Earnings</t>
  </si>
  <si>
    <t>-4,378.324</t>
  </si>
  <si>
    <t>-12,751.624</t>
  </si>
  <si>
    <t>-17,398.941</t>
  </si>
  <si>
    <t>-32,743.616</t>
  </si>
  <si>
    <t>-88,038.39</t>
  </si>
  <si>
    <t>-85,143.089</t>
  </si>
  <si>
    <t>-103,501.461</t>
  </si>
  <si>
    <t>-212,302</t>
  </si>
  <si>
    <t>-332,980</t>
  </si>
  <si>
    <t>-389,867</t>
  </si>
  <si>
    <t>Treasury Stock</t>
  </si>
  <si>
    <t>Other Common Equity Adj</t>
  </si>
  <si>
    <t>2,187.811</t>
  </si>
  <si>
    <t>4,959.329</t>
  </si>
  <si>
    <t>7,530.18</t>
  </si>
  <si>
    <t>17,005.665</t>
  </si>
  <si>
    <t>28,050.059</t>
  </si>
  <si>
    <t>41,726.724</t>
  </si>
  <si>
    <t>46,553.545</t>
  </si>
  <si>
    <t>50,600</t>
  </si>
  <si>
    <t>70,732</t>
  </si>
  <si>
    <t>95,140</t>
  </si>
  <si>
    <t>Common Equity</t>
  </si>
  <si>
    <t>37,409.224</t>
  </si>
  <si>
    <t>55,058.123</t>
  </si>
  <si>
    <t>100,155.637</t>
  </si>
  <si>
    <t>109,997.564</t>
  </si>
  <si>
    <t>136,322.853</t>
  </si>
  <si>
    <t>165,294.77</t>
  </si>
  <si>
    <t>161,839.748</t>
  </si>
  <si>
    <t>94,251</t>
  </si>
  <si>
    <t>433,608</t>
  </si>
  <si>
    <t>417,876</t>
  </si>
  <si>
    <t>Total Preferred Equity</t>
  </si>
  <si>
    <t>Minority Interest, Total</t>
  </si>
  <si>
    <t>9,008.702</t>
  </si>
  <si>
    <t>12,017.852</t>
  </si>
  <si>
    <t>16,631.82</t>
  </si>
  <si>
    <t>24,509.106</t>
  </si>
  <si>
    <t>25,001</t>
  </si>
  <si>
    <t>27,740</t>
  </si>
  <si>
    <t>37,541</t>
  </si>
  <si>
    <t>Other Equity</t>
  </si>
  <si>
    <t>Total Equity</t>
  </si>
  <si>
    <t>119,006.266</t>
  </si>
  <si>
    <t>148,340.705</t>
  </si>
  <si>
    <t>181,926.59</t>
  </si>
  <si>
    <t>186,348.854</t>
  </si>
  <si>
    <t>119,252</t>
  </si>
  <si>
    <t>461,348</t>
  </si>
  <si>
    <t>455,417</t>
  </si>
  <si>
    <t>Total Liabilities And Equity</t>
  </si>
  <si>
    <t>Cash And Short Term Investments</t>
  </si>
  <si>
    <t>78,545.413</t>
  </si>
  <si>
    <t>211,119</t>
  </si>
  <si>
    <t>140,222</t>
  </si>
  <si>
    <t>Total Debt</t>
  </si>
  <si>
    <t>122,226.159</t>
  </si>
  <si>
    <t>230,884</t>
  </si>
  <si>
    <t>75,180</t>
  </si>
  <si>
    <t>82,484</t>
  </si>
  <si>
    <t>Income Statement</t>
  </si>
  <si>
    <t>Revenue</t>
  </si>
  <si>
    <t>Revenue Growth (YoY)</t>
  </si>
  <si>
    <t>NM</t>
  </si>
  <si>
    <t>Cost of Revenues</t>
  </si>
  <si>
    <t>Gross Profit</t>
  </si>
  <si>
    <t>Gross Profit Margin</t>
  </si>
  <si>
    <t>R&amp;D Expenses</t>
  </si>
  <si>
    <t>Selling and Marketing Expense</t>
  </si>
  <si>
    <t>General &amp; Admin Expenses</t>
  </si>
  <si>
    <t>-1,234.074</t>
  </si>
  <si>
    <t>-1,012.139</t>
  </si>
  <si>
    <t>-2,221.41</t>
  </si>
  <si>
    <t>-3,228.909</t>
  </si>
  <si>
    <t>-3,859.108</t>
  </si>
  <si>
    <t>-5,537.982</t>
  </si>
  <si>
    <t>-5,956</t>
  </si>
  <si>
    <t>-7,308</t>
  </si>
  <si>
    <t>-13,514</t>
  </si>
  <si>
    <t>Other Inc / (Exp)</t>
  </si>
  <si>
    <t>-2,169.306</t>
  </si>
  <si>
    <t>-7,744.955</t>
  </si>
  <si>
    <t>-3,828.522</t>
  </si>
  <si>
    <t>-8,161.585</t>
  </si>
  <si>
    <t>-43,435.804</t>
  </si>
  <si>
    <t>14,508.997</t>
  </si>
  <si>
    <t>-94,617</t>
  </si>
  <si>
    <t>-115,434</t>
  </si>
  <si>
    <t>-48,197</t>
  </si>
  <si>
    <t>Operating Expenses</t>
  </si>
  <si>
    <t>-3,403.38</t>
  </si>
  <si>
    <t>-8,498.058</t>
  </si>
  <si>
    <t>-4,840.661</t>
  </si>
  <si>
    <t>-10,382.995</t>
  </si>
  <si>
    <t>-46,664.713</t>
  </si>
  <si>
    <t>10,649.889</t>
  </si>
  <si>
    <t>-5,401.467</t>
  </si>
  <si>
    <t>-100,573</t>
  </si>
  <si>
    <t>-122,742</t>
  </si>
  <si>
    <t>-61,711</t>
  </si>
  <si>
    <t>Operating Income</t>
  </si>
  <si>
    <t>Net Interest Expenses</t>
  </si>
  <si>
    <t>-7,072.894</t>
  </si>
  <si>
    <t>-10,199.209</t>
  </si>
  <si>
    <t>-9,467.581</t>
  </si>
  <si>
    <t>-10,214.306</t>
  </si>
  <si>
    <t>-13,215</t>
  </si>
  <si>
    <t>-3,084</t>
  </si>
  <si>
    <t>EBT, Incl. Unusual Items</t>
  </si>
  <si>
    <t>-3,373.814</t>
  </si>
  <si>
    <t>-8,373.3</t>
  </si>
  <si>
    <t>-4,647.317</t>
  </si>
  <si>
    <t>-17,455.889</t>
  </si>
  <si>
    <t>-56,863.922</t>
  </si>
  <si>
    <t>1,182.308</t>
  </si>
  <si>
    <t>-15,615.773</t>
  </si>
  <si>
    <t>-113,788</t>
  </si>
  <si>
    <t>-125,826</t>
  </si>
  <si>
    <t>-61,310</t>
  </si>
  <si>
    <t>Earnings of Discontinued Ops.</t>
  </si>
  <si>
    <t>Income Tax Expense</t>
  </si>
  <si>
    <t>-1,122</t>
  </si>
  <si>
    <t>1,042</t>
  </si>
  <si>
    <t>Net Income to Company</t>
  </si>
  <si>
    <t>-17,531.665</t>
  </si>
  <si>
    <t>-56,830.61</t>
  </si>
  <si>
    <t>1,491.606</t>
  </si>
  <si>
    <t>-16,548.056</t>
  </si>
  <si>
    <t>-114,490</t>
  </si>
  <si>
    <t>-126,948</t>
  </si>
  <si>
    <t>-60,268</t>
  </si>
  <si>
    <t>Minority Interest in Earnings</t>
  </si>
  <si>
    <t>1,016.145</t>
  </si>
  <si>
    <t>4,662</t>
  </si>
  <si>
    <t>7,861</t>
  </si>
  <si>
    <t>3,681</t>
  </si>
  <si>
    <t>Net Income to Stockholders</t>
  </si>
  <si>
    <t>-16,893.468</t>
  </si>
  <si>
    <t>-56,038.329</t>
  </si>
  <si>
    <t>2,269.689</t>
  </si>
  <si>
    <t>-15,531.911</t>
  </si>
  <si>
    <t>-109,828</t>
  </si>
  <si>
    <t>-119,087</t>
  </si>
  <si>
    <t>-56,587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</si>
  <si>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</si>
  <si>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</si>
  <si>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</si>
  <si>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</si>
  <si>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</si>
  <si>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96,884.088</t>
  </si>
  <si>
    <t>140,188.133</t>
  </si>
  <si>
    <t>232,516.553</t>
  </si>
  <si>
    <t>300,298.973</t>
  </si>
  <si>
    <t>321,921.938</t>
  </si>
  <si>
    <t>345,868.725</t>
  </si>
  <si>
    <t>354,593.084</t>
  </si>
  <si>
    <t>370,530.748</t>
  </si>
  <si>
    <t>459,287.424</t>
  </si>
  <si>
    <t>479,680.438</t>
  </si>
  <si>
    <t>Weighted Average Diluted Shares Out.</t>
  </si>
  <si>
    <t>393,952.062</t>
  </si>
  <si>
    <t>402,676.421</t>
  </si>
  <si>
    <t>EBITDA</t>
  </si>
  <si>
    <t>-3,520.253</t>
  </si>
  <si>
    <t>-3,380.249</t>
  </si>
  <si>
    <t>-4,926.601</t>
  </si>
  <si>
    <t>-14,025.932</t>
  </si>
  <si>
    <t>-17,159.779</t>
  </si>
  <si>
    <t>-24,593.923</t>
  </si>
  <si>
    <t>-24,016.897</t>
  </si>
  <si>
    <t>-22,268</t>
  </si>
  <si>
    <t>-50,037</t>
  </si>
  <si>
    <t>-58,845</t>
  </si>
  <si>
    <t>EBIT</t>
  </si>
  <si>
    <t>-3,539.264</t>
  </si>
  <si>
    <t>-8,677.3</t>
  </si>
  <si>
    <t>-5,145.636</t>
  </si>
  <si>
    <t>-15,536.635</t>
  </si>
  <si>
    <t>-17,891.224</t>
  </si>
  <si>
    <t>-25,947.369</t>
  </si>
  <si>
    <t>-25,569.682</t>
  </si>
  <si>
    <t>-23,617</t>
  </si>
  <si>
    <t>-51,175</t>
  </si>
  <si>
    <t>-59,780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</si>
  <si>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</si>
  <si>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</si>
  <si>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</si>
  <si>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</si>
  <si>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</si>
  <si>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5,297.051</t>
  </si>
  <si>
    <t>1,510.703</t>
  </si>
  <si>
    <t>1,353.446</t>
  </si>
  <si>
    <t>2,162.372</t>
  </si>
  <si>
    <t>2,091</t>
  </si>
  <si>
    <t>1,924</t>
  </si>
  <si>
    <t>1,642</t>
  </si>
  <si>
    <t>Amortization of Deferred Charges (CF)</t>
  </si>
  <si>
    <t>Stock-Based Comp</t>
  </si>
  <si>
    <t>1,202.318</t>
  </si>
  <si>
    <t>1,315.822</t>
  </si>
  <si>
    <t>2,112.952</t>
  </si>
  <si>
    <t>8,100.213</t>
  </si>
  <si>
    <t>9,183.667</t>
  </si>
  <si>
    <t>13,736.299</t>
  </si>
  <si>
    <t>10,867.167</t>
  </si>
  <si>
    <t>9,748</t>
  </si>
  <si>
    <t>31,389</t>
  </si>
  <si>
    <t>35,146</t>
  </si>
  <si>
    <t>Change In Accounts Receivable</t>
  </si>
  <si>
    <t>Change In Inventories</t>
  </si>
  <si>
    <t>Change in Other Net Operating Assets</t>
  </si>
  <si>
    <t>-1,137</t>
  </si>
  <si>
    <t>Other Operating Activities</t>
  </si>
  <si>
    <t>34,701.35</t>
  </si>
  <si>
    <t>-25,563.558</t>
  </si>
  <si>
    <t>-10,517.947</t>
  </si>
  <si>
    <t>86,455</t>
  </si>
  <si>
    <t>69,986</t>
  </si>
  <si>
    <t>1,211</t>
  </si>
  <si>
    <t>Cash from Operations</t>
  </si>
  <si>
    <t>-2,890.42</t>
  </si>
  <si>
    <t>-2,028.919</t>
  </si>
  <si>
    <t>-2,697.822</t>
  </si>
  <si>
    <t>-8,024.952</t>
  </si>
  <si>
    <t>-11,144.497</t>
  </si>
  <si>
    <t>-8,452.068</t>
  </si>
  <si>
    <t>-12,805.886</t>
  </si>
  <si>
    <t>-10,628</t>
  </si>
  <si>
    <t>-16,788</t>
  </si>
  <si>
    <t>-20,176</t>
  </si>
  <si>
    <t>Capital Expenditures</t>
  </si>
  <si>
    <t>-5,557.131</t>
  </si>
  <si>
    <t>-12,918.537</t>
  </si>
  <si>
    <t>-22,639.334</t>
  </si>
  <si>
    <t>-44,032.415</t>
  </si>
  <si>
    <t>-37,820.571</t>
  </si>
  <si>
    <t>-37,767.642</t>
  </si>
  <si>
    <t>-57,679.454</t>
  </si>
  <si>
    <t>-18,243</t>
  </si>
  <si>
    <t>-46,914</t>
  </si>
  <si>
    <t>-68,053</t>
  </si>
  <si>
    <t>Cash Acquisitions</t>
  </si>
  <si>
    <t>Other Investing Activities</t>
  </si>
  <si>
    <t>-47,261.301</t>
  </si>
  <si>
    <t>Cash from Investing</t>
  </si>
  <si>
    <t>-4,626.329</t>
  </si>
  <si>
    <t>-22,430.734</t>
  </si>
  <si>
    <t>-91,293.716</t>
  </si>
  <si>
    <t>9,634.529</t>
  </si>
  <si>
    <t>-18,233</t>
  </si>
  <si>
    <t>-46,713</t>
  </si>
  <si>
    <t>Dividends Paid (Ex Special Dividends)</t>
  </si>
  <si>
    <t>Special Dividend Paid</t>
  </si>
  <si>
    <t>Long-Term Debt Issued</t>
  </si>
  <si>
    <t>74,123.52</t>
  </si>
  <si>
    <t>73,035.18</t>
  </si>
  <si>
    <t>28,791</t>
  </si>
  <si>
    <t>5,296</t>
  </si>
  <si>
    <t>Long-Term Debt Repaid</t>
  </si>
  <si>
    <t>-1,003</t>
  </si>
  <si>
    <t>Repurchase of Common Stock</t>
  </si>
  <si>
    <t>Other Financing Activities</t>
  </si>
  <si>
    <t>12,349.636</t>
  </si>
  <si>
    <t>21,225.28</t>
  </si>
  <si>
    <t>45,592.081</t>
  </si>
  <si>
    <t>21,016.395</t>
  </si>
  <si>
    <t>62,069.926</t>
  </si>
  <si>
    <t>2,429.425</t>
  </si>
  <si>
    <t>23,391</t>
  </si>
  <si>
    <t>192,354</t>
  </si>
  <si>
    <t>15,472</t>
  </si>
  <si>
    <t>Cash from Financing</t>
  </si>
  <si>
    <t>95,139.915</t>
  </si>
  <si>
    <t>135,105.106</t>
  </si>
  <si>
    <t>-1,408.05</t>
  </si>
  <si>
    <t>51,227</t>
  </si>
  <si>
    <t>191,351</t>
  </si>
  <si>
    <t>19,855</t>
  </si>
  <si>
    <t>Beginning Cash (CF)</t>
  </si>
  <si>
    <t>2,729.746</t>
  </si>
  <si>
    <t>Foreign Exchange Rate Adjustments</t>
  </si>
  <si>
    <t>3,905.624</t>
  </si>
  <si>
    <t>-1,048.218</t>
  </si>
  <si>
    <t>1,017</t>
  </si>
  <si>
    <t>Additions / Reductions</t>
  </si>
  <si>
    <t>4,832.887</t>
  </si>
  <si>
    <t>6,277.824</t>
  </si>
  <si>
    <t>20,463.525</t>
  </si>
  <si>
    <t>-4,178.753</t>
  </si>
  <si>
    <t>133,595.138</t>
  </si>
  <si>
    <t>-43,790.285</t>
  </si>
  <si>
    <t>-71,893.39</t>
  </si>
  <si>
    <t>22,366.419</t>
  </si>
  <si>
    <t>127,850</t>
  </si>
  <si>
    <t>-68,374</t>
  </si>
  <si>
    <t>Ending Cash (CF)</t>
  </si>
  <si>
    <t>Levered Free Cash Flow</t>
  </si>
  <si>
    <t>-8,447.551</t>
  </si>
  <si>
    <t>-14,947.456</t>
  </si>
  <si>
    <t>-25,337.156</t>
  </si>
  <si>
    <t>-52,057.367</t>
  </si>
  <si>
    <t>-48,965.068</t>
  </si>
  <si>
    <t>-46,219.71</t>
  </si>
  <si>
    <t>-70,485.34</t>
  </si>
  <si>
    <t>-28,871</t>
  </si>
  <si>
    <t>-63,702</t>
  </si>
  <si>
    <t>-88,229</t>
  </si>
  <si>
    <t>Cash Interest Paid</t>
  </si>
  <si>
    <t>1,992.15</t>
  </si>
  <si>
    <t>5,416.686</t>
  </si>
  <si>
    <t>7,918.533</t>
  </si>
  <si>
    <t>8,008.642</t>
  </si>
  <si>
    <t>8,616</t>
  </si>
  <si>
    <t>2,963</t>
  </si>
  <si>
    <t>1,489</t>
  </si>
  <si>
    <t>Valuation Ratios</t>
  </si>
  <si>
    <t>Price Close (Split Adjusted)</t>
  </si>
  <si>
    <t>Market Cap</t>
  </si>
  <si>
    <t>40,868.322</t>
  </si>
  <si>
    <t>74,388.243</t>
  </si>
  <si>
    <t>206,556.923</t>
  </si>
  <si>
    <t>713,423.368</t>
  </si>
  <si>
    <t>1,088,744.334</t>
  </si>
  <si>
    <t>844,011.069</t>
  </si>
  <si>
    <t>596,190.953</t>
  </si>
  <si>
    <t>1,323,090.986</t>
  </si>
  <si>
    <t>2,643,197.239</t>
  </si>
  <si>
    <t>2,890,355.568</t>
  </si>
  <si>
    <t>Total Enterprise Value (TEV)</t>
  </si>
  <si>
    <t>35,310.656</t>
  </si>
  <si>
    <t>69,959.222</t>
  </si>
  <si>
    <t>185,807.025</t>
  </si>
  <si>
    <t>694,998.97</t>
  </si>
  <si>
    <t>1,068,110.535</t>
  </si>
  <si>
    <t>887,657.904</t>
  </si>
  <si>
    <t>661,113.277</t>
  </si>
  <si>
    <t>1,451,780.464</t>
  </si>
  <si>
    <t>2,509,357.239</t>
  </si>
  <si>
    <t>2,848,344.568</t>
  </si>
  <si>
    <t>Enterprise Value (EV)</t>
  </si>
  <si>
    <t>2,469,806.857</t>
  </si>
  <si>
    <t>EV/EBITDA</t>
  </si>
  <si>
    <t>-12.0x</t>
  </si>
  <si>
    <t>-21.9x</t>
  </si>
  <si>
    <t>-43.8x</t>
  </si>
  <si>
    <t>-67.3x</t>
  </si>
  <si>
    <t>-65.4x</t>
  </si>
  <si>
    <t>-38.1x</t>
  </si>
  <si>
    <t>-27.8x</t>
  </si>
  <si>
    <t>-68.7x</t>
  </si>
  <si>
    <t>-66.2x</t>
  </si>
  <si>
    <t>-42.0x</t>
  </si>
  <si>
    <t>EV / EBIT</t>
  </si>
  <si>
    <t>-21.3x</t>
  </si>
  <si>
    <t>-19.3x</t>
  </si>
  <si>
    <t>-64.1x</t>
  </si>
  <si>
    <t>-59.4x</t>
  </si>
  <si>
    <t>-36.5x</t>
  </si>
  <si>
    <t>-25.4x</t>
  </si>
  <si>
    <t>-64.3x</t>
  </si>
  <si>
    <t>-41.3x</t>
  </si>
  <si>
    <t>EV / LTM EBITDA - CAPEX</t>
  </si>
  <si>
    <t>-4.3x</t>
  </si>
  <si>
    <t>-4.6x</t>
  </si>
  <si>
    <t>-8.0x</t>
  </si>
  <si>
    <t>-14.0x</t>
  </si>
  <si>
    <t>-20.5x</t>
  </si>
  <si>
    <t>-13.7x</t>
  </si>
  <si>
    <t>-8.9x</t>
  </si>
  <si>
    <t>-27.5x</t>
  </si>
  <si>
    <t>-40.0x</t>
  </si>
  <si>
    <t>-19.5x</t>
  </si>
  <si>
    <t>EV / Free Cash Flow</t>
  </si>
  <si>
    <t>-5.2x</t>
  </si>
  <si>
    <t>-4.5x</t>
  </si>
  <si>
    <t>-9.2x</t>
  </si>
  <si>
    <t>-15.4x</t>
  </si>
  <si>
    <t>-22.5x</t>
  </si>
  <si>
    <t>-14.8x</t>
  </si>
  <si>
    <t>-9.5x</t>
  </si>
  <si>
    <t>-27.2x</t>
  </si>
  <si>
    <t>-50.1x</t>
  </si>
  <si>
    <t>-22.2x</t>
  </si>
  <si>
    <t>EV / Invested Capital</t>
  </si>
  <si>
    <t>1.0x</t>
  </si>
  <si>
    <t>1.4x</t>
  </si>
  <si>
    <t>2.3x</t>
  </si>
  <si>
    <t>3.7x</t>
  </si>
  <si>
    <t>3.3x</t>
  </si>
  <si>
    <t>2.8x</t>
  </si>
  <si>
    <t>2.1x</t>
  </si>
  <si>
    <t>4.2x</t>
  </si>
  <si>
    <t>4.7x</t>
  </si>
  <si>
    <t>4.6x</t>
  </si>
  <si>
    <t>EV / Revenue</t>
  </si>
  <si>
    <t>NA</t>
  </si>
  <si>
    <t>P/E Ratio</t>
  </si>
  <si>
    <t>-24.1x</t>
  </si>
  <si>
    <t>-22.6x</t>
  </si>
  <si>
    <t>-195.5x</t>
  </si>
  <si>
    <t>-27.9x</t>
  </si>
  <si>
    <t>-18.7x</t>
  </si>
  <si>
    <t>61.2x</t>
  </si>
  <si>
    <t>-22.1x</t>
  </si>
  <si>
    <t>-16.2x</t>
  </si>
  <si>
    <t>-44.0x</t>
  </si>
  <si>
    <t>Price/Book</t>
  </si>
  <si>
    <t>1.2x</t>
  </si>
  <si>
    <t>1.5x</t>
  </si>
  <si>
    <t>2.5x</t>
  </si>
  <si>
    <t>6.0x</t>
  </si>
  <si>
    <t>6.8x</t>
  </si>
  <si>
    <t>3.5x</t>
  </si>
  <si>
    <t>9.5x</t>
  </si>
  <si>
    <t>6.1x</t>
  </si>
  <si>
    <t>Price / Operating Cash Flow</t>
  </si>
  <si>
    <t>-23.3x</t>
  </si>
  <si>
    <t>-29.3x</t>
  </si>
  <si>
    <t>-73.7x</t>
  </si>
  <si>
    <t>-103.8x</t>
  </si>
  <si>
    <t>-106.7x</t>
  </si>
  <si>
    <t>-100.5x</t>
  </si>
  <si>
    <t>-51.9x</t>
  </si>
  <si>
    <t>-129.4x</t>
  </si>
  <si>
    <t>-196.4x</t>
  </si>
  <si>
    <t>-123.4x</t>
  </si>
  <si>
    <t>Price / LTM Sales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</si>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</sst>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962EBC5-FB7B-8E59-21C3-F07829D576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4" sqref="D14:M1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38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39</v>
      </c>
      <c r="M13" s="3" t="s">
        <v>40</v>
      </c>
    </row>
    <row r="14" spans="3:13" ht="12.75" x14ac:dyDescent="0.2">
      <c r="C14" s="3" t="s">
        <v>41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</row>
    <row r="15" spans="3:13" ht="12.75" x14ac:dyDescent="0.2">
      <c r="C15" s="3" t="s">
        <v>42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3:13" ht="12.75" x14ac:dyDescent="0.2">
      <c r="C16" s="3" t="s">
        <v>43</v>
      </c>
      <c r="D16" s="3">
        <v>128.447</v>
      </c>
      <c r="E16" s="3">
        <v>158.447</v>
      </c>
      <c r="F16" s="3">
        <v>203.69800000000001</v>
      </c>
      <c r="G16" s="3">
        <v>72.575000000000003</v>
      </c>
      <c r="H16" s="3">
        <v>158.875</v>
      </c>
      <c r="I16" s="3">
        <v>266.35300000000001</v>
      </c>
      <c r="J16" s="3">
        <v>734.31</v>
      </c>
      <c r="K16" s="3">
        <v>680</v>
      </c>
      <c r="L16" s="3" t="s">
        <v>44</v>
      </c>
      <c r="M16" s="3" t="s">
        <v>45</v>
      </c>
    </row>
    <row r="17" spans="3:13" ht="12.75" x14ac:dyDescent="0.2">
      <c r="C17" s="3" t="s">
        <v>46</v>
      </c>
      <c r="D17" s="3">
        <v>221.31100000000001</v>
      </c>
      <c r="E17" s="3">
        <v>91.126999999999995</v>
      </c>
      <c r="F17" s="3">
        <v>306.3</v>
      </c>
      <c r="G17" s="3">
        <v>807.447</v>
      </c>
      <c r="H17" s="3">
        <v>548.06899999999996</v>
      </c>
      <c r="I17" s="3">
        <v>386.93900000000002</v>
      </c>
      <c r="J17" s="3">
        <v>610.12099999999998</v>
      </c>
      <c r="K17" s="3">
        <v>304</v>
      </c>
      <c r="L17" s="3" t="s">
        <v>47</v>
      </c>
      <c r="M17" s="3" t="s">
        <v>48</v>
      </c>
    </row>
    <row r="18" spans="3:13" ht="12.75" x14ac:dyDescent="0.2">
      <c r="C18" s="3" t="s">
        <v>49</v>
      </c>
      <c r="D18" s="3" t="s">
        <v>50</v>
      </c>
      <c r="E18" s="3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56</v>
      </c>
      <c r="K18" s="3" t="s">
        <v>57</v>
      </c>
      <c r="L18" s="3" t="s">
        <v>58</v>
      </c>
      <c r="M18" s="3" t="s">
        <v>59</v>
      </c>
    </row>
    <row r="19" spans="3:13" ht="12.75" x14ac:dyDescent="0.2"/>
    <row r="20" spans="3:13" ht="12.75" x14ac:dyDescent="0.2">
      <c r="C20" s="3" t="s">
        <v>60</v>
      </c>
      <c r="D20" s="3" t="s">
        <v>61</v>
      </c>
      <c r="E20" s="3" t="s">
        <v>62</v>
      </c>
      <c r="F20" s="3" t="s">
        <v>63</v>
      </c>
      <c r="G20" s="3" t="s">
        <v>64</v>
      </c>
      <c r="H20" s="3" t="s">
        <v>65</v>
      </c>
      <c r="I20" s="3" t="s">
        <v>66</v>
      </c>
      <c r="J20" s="3" t="s">
        <v>67</v>
      </c>
      <c r="K20" s="3" t="s">
        <v>68</v>
      </c>
      <c r="L20" s="3" t="s">
        <v>69</v>
      </c>
      <c r="M20" s="3" t="s">
        <v>70</v>
      </c>
    </row>
    <row r="21" spans="3:13" ht="12.75" x14ac:dyDescent="0.2">
      <c r="C21" s="3" t="s">
        <v>71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72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73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74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75</v>
      </c>
      <c r="D25" s="3">
        <v>9.6349999999999998</v>
      </c>
      <c r="E25" s="3">
        <v>15.965</v>
      </c>
      <c r="F25" s="3">
        <v>55.468000000000004</v>
      </c>
      <c r="G25" s="3">
        <v>158.393</v>
      </c>
      <c r="H25" s="3">
        <v>142.78899999999999</v>
      </c>
      <c r="I25" s="3">
        <v>333.88200000000001</v>
      </c>
      <c r="J25" s="3">
        <v>287.89400000000001</v>
      </c>
      <c r="K25" s="3">
        <v>219</v>
      </c>
      <c r="L25" s="3">
        <v>312</v>
      </c>
      <c r="M25" s="3">
        <v>144</v>
      </c>
    </row>
    <row r="26" spans="3:13" ht="12.75" x14ac:dyDescent="0.2">
      <c r="C26" s="3" t="s">
        <v>76</v>
      </c>
      <c r="D26" s="3">
        <v>0</v>
      </c>
      <c r="E26" s="3">
        <v>0</v>
      </c>
      <c r="F26" s="3">
        <v>17.399999999999999</v>
      </c>
      <c r="G26" s="3">
        <v>22.852</v>
      </c>
      <c r="H26" s="3">
        <v>32.927</v>
      </c>
      <c r="I26" s="3">
        <v>514.71100000000001</v>
      </c>
      <c r="J26" s="3">
        <v>95.834999999999994</v>
      </c>
      <c r="K26" s="3">
        <v>85</v>
      </c>
      <c r="L26" s="3">
        <v>76</v>
      </c>
      <c r="M26" s="3">
        <v>76</v>
      </c>
    </row>
    <row r="27" spans="3:13" ht="12.75" x14ac:dyDescent="0.2">
      <c r="C27" s="3" t="s">
        <v>77</v>
      </c>
      <c r="D27" s="3" t="s">
        <v>78</v>
      </c>
      <c r="E27" s="3" t="s">
        <v>79</v>
      </c>
      <c r="F27" s="3" t="s">
        <v>80</v>
      </c>
      <c r="G27" s="3" t="s">
        <v>81</v>
      </c>
      <c r="H27" s="3" t="s">
        <v>82</v>
      </c>
      <c r="I27" s="3" t="s">
        <v>83</v>
      </c>
      <c r="J27" s="3" t="s">
        <v>84</v>
      </c>
      <c r="K27" s="3" t="s">
        <v>85</v>
      </c>
      <c r="L27" s="3" t="s">
        <v>86</v>
      </c>
      <c r="M27" s="3" t="s">
        <v>87</v>
      </c>
    </row>
    <row r="28" spans="3:13" ht="12.75" x14ac:dyDescent="0.2"/>
    <row r="29" spans="3:13" ht="12.75" x14ac:dyDescent="0.2">
      <c r="C29" s="3" t="s">
        <v>88</v>
      </c>
      <c r="D29" s="3">
        <v>199.10499999999999</v>
      </c>
      <c r="E29" s="3">
        <v>369.30500000000001</v>
      </c>
      <c r="F29" s="3">
        <v>989.78700000000003</v>
      </c>
      <c r="G29" s="3" t="s">
        <v>89</v>
      </c>
      <c r="H29" s="3" t="s">
        <v>90</v>
      </c>
      <c r="I29" s="3" t="s">
        <v>91</v>
      </c>
      <c r="J29" s="3" t="s">
        <v>92</v>
      </c>
      <c r="K29" s="3" t="s">
        <v>93</v>
      </c>
      <c r="L29" s="3" t="s">
        <v>94</v>
      </c>
      <c r="M29" s="3" t="s">
        <v>95</v>
      </c>
    </row>
    <row r="30" spans="3:13" ht="12.75" x14ac:dyDescent="0.2">
      <c r="C30" s="3" t="s">
        <v>96</v>
      </c>
      <c r="D30" s="3">
        <v>52.220999999999997</v>
      </c>
      <c r="E30" s="3">
        <v>10</v>
      </c>
      <c r="F30" s="3">
        <v>10</v>
      </c>
      <c r="G30" s="3">
        <v>384.24299999999999</v>
      </c>
      <c r="H30" s="3" t="s">
        <v>97</v>
      </c>
      <c r="I30" s="3" t="s">
        <v>98</v>
      </c>
      <c r="J30" s="3">
        <v>789.80499999999995</v>
      </c>
      <c r="K30" s="3">
        <v>45</v>
      </c>
      <c r="L30" s="3">
        <v>58</v>
      </c>
      <c r="M30" s="3">
        <v>43</v>
      </c>
    </row>
    <row r="31" spans="3:13" ht="12.75" x14ac:dyDescent="0.2">
      <c r="C31" s="3" t="s">
        <v>99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100</v>
      </c>
      <c r="D32" s="3" t="s">
        <v>37</v>
      </c>
      <c r="E32" s="3" t="s">
        <v>101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102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>
        <v>558.96</v>
      </c>
      <c r="K33" s="3">
        <v>778</v>
      </c>
      <c r="L33" s="3">
        <v>706</v>
      </c>
      <c r="M33" s="3">
        <v>775</v>
      </c>
    </row>
    <row r="34" spans="3:13" ht="12.75" x14ac:dyDescent="0.2">
      <c r="C34" s="3" t="s">
        <v>103</v>
      </c>
      <c r="D34" s="3">
        <v>0</v>
      </c>
      <c r="E34" s="3">
        <v>0</v>
      </c>
      <c r="F34" s="3">
        <v>0</v>
      </c>
      <c r="G34" s="3">
        <v>179.21199999999999</v>
      </c>
      <c r="H34" s="3">
        <v>109.251</v>
      </c>
      <c r="I34" s="3">
        <v>550.39200000000005</v>
      </c>
      <c r="J34" s="3">
        <v>227.52199999999999</v>
      </c>
      <c r="K34" s="3">
        <v>0</v>
      </c>
      <c r="L34" s="3">
        <v>0</v>
      </c>
      <c r="M34" s="3" t="s">
        <v>104</v>
      </c>
    </row>
    <row r="35" spans="3:13" ht="12.75" x14ac:dyDescent="0.2">
      <c r="C35" s="3" t="s">
        <v>105</v>
      </c>
      <c r="D35" s="3">
        <v>251.32599999999999</v>
      </c>
      <c r="E35" s="3" t="s">
        <v>106</v>
      </c>
      <c r="F35" s="3">
        <v>999.78700000000003</v>
      </c>
      <c r="G35" s="3" t="s">
        <v>107</v>
      </c>
      <c r="H35" s="3" t="s">
        <v>108</v>
      </c>
      <c r="I35" s="3" t="s">
        <v>109</v>
      </c>
      <c r="J35" s="3" t="s">
        <v>110</v>
      </c>
      <c r="K35" s="3" t="s">
        <v>111</v>
      </c>
      <c r="L35" s="3" t="s">
        <v>112</v>
      </c>
      <c r="M35" s="3" t="s">
        <v>113</v>
      </c>
    </row>
    <row r="36" spans="3:13" ht="12.75" x14ac:dyDescent="0.2"/>
    <row r="37" spans="3:13" ht="12.75" x14ac:dyDescent="0.2">
      <c r="C37" s="3" t="s">
        <v>114</v>
      </c>
      <c r="D37" s="3" t="s">
        <v>101</v>
      </c>
      <c r="E37" s="3" t="s">
        <v>37</v>
      </c>
      <c r="F37" s="3" t="s">
        <v>37</v>
      </c>
      <c r="G37" s="3" t="s">
        <v>115</v>
      </c>
      <c r="H37" s="3" t="s">
        <v>116</v>
      </c>
      <c r="I37" s="3" t="s">
        <v>117</v>
      </c>
      <c r="J37" s="3" t="s">
        <v>118</v>
      </c>
      <c r="K37" s="3" t="s">
        <v>119</v>
      </c>
      <c r="L37" s="3" t="s">
        <v>120</v>
      </c>
      <c r="M37" s="3" t="s">
        <v>121</v>
      </c>
    </row>
    <row r="38" spans="3:13" ht="12.75" x14ac:dyDescent="0.2">
      <c r="C38" s="3" t="s">
        <v>122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123</v>
      </c>
      <c r="K38" s="3" t="s">
        <v>124</v>
      </c>
      <c r="L38" s="3" t="s">
        <v>125</v>
      </c>
      <c r="M38" s="3" t="s">
        <v>126</v>
      </c>
    </row>
    <row r="39" spans="3:13" ht="12.75" x14ac:dyDescent="0.2">
      <c r="C39" s="3" t="s">
        <v>127</v>
      </c>
      <c r="D39" s="3">
        <v>105.48</v>
      </c>
      <c r="E39" s="3">
        <v>212.14400000000001</v>
      </c>
      <c r="F39" s="3">
        <v>0</v>
      </c>
      <c r="G39" s="3">
        <v>250.19399999999999</v>
      </c>
      <c r="H39" s="3">
        <v>354.24900000000002</v>
      </c>
      <c r="I39" s="3">
        <v>232.77799999999999</v>
      </c>
      <c r="J39" s="3">
        <v>725.06600000000003</v>
      </c>
      <c r="K39" s="3">
        <v>712</v>
      </c>
      <c r="L39" s="3" t="s">
        <v>128</v>
      </c>
      <c r="M39" s="3">
        <v>867</v>
      </c>
    </row>
    <row r="40" spans="3:13" ht="12.75" x14ac:dyDescent="0.2">
      <c r="C40" s="3" t="s">
        <v>129</v>
      </c>
      <c r="D40" s="3" t="s">
        <v>130</v>
      </c>
      <c r="E40" s="3" t="s">
        <v>131</v>
      </c>
      <c r="F40" s="3">
        <v>999.78700000000003</v>
      </c>
      <c r="G40" s="3" t="s">
        <v>132</v>
      </c>
      <c r="H40" s="3" t="s">
        <v>133</v>
      </c>
      <c r="I40" s="3" t="s">
        <v>134</v>
      </c>
      <c r="J40" s="3" t="s">
        <v>135</v>
      </c>
      <c r="K40" s="3" t="s">
        <v>136</v>
      </c>
      <c r="L40" s="3" t="s">
        <v>137</v>
      </c>
      <c r="M40" s="3" t="s">
        <v>138</v>
      </c>
    </row>
    <row r="41" spans="3:13" ht="12.75" x14ac:dyDescent="0.2"/>
    <row r="42" spans="3:13" ht="12.75" x14ac:dyDescent="0.2">
      <c r="C42" s="3" t="s">
        <v>139</v>
      </c>
      <c r="D42" s="3" t="s">
        <v>140</v>
      </c>
      <c r="E42" s="3" t="s">
        <v>141</v>
      </c>
      <c r="F42" s="3" t="s">
        <v>142</v>
      </c>
      <c r="G42" s="3" t="s">
        <v>143</v>
      </c>
      <c r="H42" s="3" t="s">
        <v>144</v>
      </c>
      <c r="I42" s="3" t="s">
        <v>145</v>
      </c>
      <c r="J42" s="3" t="s">
        <v>146</v>
      </c>
      <c r="K42" s="3" t="s">
        <v>147</v>
      </c>
      <c r="L42" s="3" t="s">
        <v>148</v>
      </c>
      <c r="M42" s="3" t="s">
        <v>149</v>
      </c>
    </row>
    <row r="43" spans="3:13" ht="12.75" x14ac:dyDescent="0.2">
      <c r="C43" s="3" t="s">
        <v>150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151</v>
      </c>
      <c r="D44" s="3" t="s">
        <v>152</v>
      </c>
      <c r="E44" s="3" t="s">
        <v>153</v>
      </c>
      <c r="F44" s="3" t="s">
        <v>154</v>
      </c>
      <c r="G44" s="3" t="s">
        <v>155</v>
      </c>
      <c r="H44" s="3" t="s">
        <v>156</v>
      </c>
      <c r="I44" s="3" t="s">
        <v>157</v>
      </c>
      <c r="J44" s="3" t="s">
        <v>158</v>
      </c>
      <c r="K44" s="3" t="s">
        <v>159</v>
      </c>
      <c r="L44" s="3" t="s">
        <v>160</v>
      </c>
      <c r="M44" s="3" t="s">
        <v>161</v>
      </c>
    </row>
    <row r="45" spans="3:13" ht="12.75" x14ac:dyDescent="0.2">
      <c r="C45" s="3" t="s">
        <v>162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163</v>
      </c>
      <c r="D46" s="3" t="s">
        <v>164</v>
      </c>
      <c r="E46" s="3" t="s">
        <v>165</v>
      </c>
      <c r="F46" s="3" t="s">
        <v>166</v>
      </c>
      <c r="G46" s="3" t="s">
        <v>167</v>
      </c>
      <c r="H46" s="3" t="s">
        <v>168</v>
      </c>
      <c r="I46" s="3" t="s">
        <v>169</v>
      </c>
      <c r="J46" s="3" t="s">
        <v>170</v>
      </c>
      <c r="K46" s="3" t="s">
        <v>171</v>
      </c>
      <c r="L46" s="3" t="s">
        <v>172</v>
      </c>
      <c r="M46" s="3" t="s">
        <v>173</v>
      </c>
    </row>
    <row r="47" spans="3:13" ht="12.75" x14ac:dyDescent="0.2">
      <c r="C47" s="3" t="s">
        <v>174</v>
      </c>
      <c r="D47" s="3" t="s">
        <v>175</v>
      </c>
      <c r="E47" s="3" t="s">
        <v>176</v>
      </c>
      <c r="F47" s="3" t="s">
        <v>177</v>
      </c>
      <c r="G47" s="3" t="s">
        <v>178</v>
      </c>
      <c r="H47" s="3" t="s">
        <v>179</v>
      </c>
      <c r="I47" s="3" t="s">
        <v>180</v>
      </c>
      <c r="J47" s="3" t="s">
        <v>181</v>
      </c>
      <c r="K47" s="3" t="s">
        <v>182</v>
      </c>
      <c r="L47" s="3" t="s">
        <v>183</v>
      </c>
      <c r="M47" s="3" t="s">
        <v>184</v>
      </c>
    </row>
    <row r="48" spans="3:13" ht="12.75" x14ac:dyDescent="0.2">
      <c r="C48" s="3" t="s">
        <v>185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186</v>
      </c>
      <c r="D49" s="3" t="s">
        <v>37</v>
      </c>
      <c r="E49" s="3" t="s">
        <v>37</v>
      </c>
      <c r="F49" s="3" t="s">
        <v>37</v>
      </c>
      <c r="G49" s="3" t="s">
        <v>187</v>
      </c>
      <c r="H49" s="3" t="s">
        <v>188</v>
      </c>
      <c r="I49" s="3" t="s">
        <v>189</v>
      </c>
      <c r="J49" s="3" t="s">
        <v>190</v>
      </c>
      <c r="K49" s="3" t="s">
        <v>191</v>
      </c>
      <c r="L49" s="3" t="s">
        <v>192</v>
      </c>
      <c r="M49" s="3" t="s">
        <v>193</v>
      </c>
    </row>
    <row r="50" spans="3:13" ht="12.75" x14ac:dyDescent="0.2">
      <c r="C50" s="3" t="s">
        <v>194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195</v>
      </c>
      <c r="D51" s="3" t="s">
        <v>175</v>
      </c>
      <c r="E51" s="3" t="s">
        <v>176</v>
      </c>
      <c r="F51" s="3" t="s">
        <v>177</v>
      </c>
      <c r="G51" s="3" t="s">
        <v>196</v>
      </c>
      <c r="H51" s="3" t="s">
        <v>197</v>
      </c>
      <c r="I51" s="3" t="s">
        <v>198</v>
      </c>
      <c r="J51" s="3" t="s">
        <v>199</v>
      </c>
      <c r="K51" s="3" t="s">
        <v>200</v>
      </c>
      <c r="L51" s="3" t="s">
        <v>201</v>
      </c>
      <c r="M51" s="3" t="s">
        <v>202</v>
      </c>
    </row>
    <row r="52" spans="3:13" ht="12.75" x14ac:dyDescent="0.2"/>
    <row r="53" spans="3:13" ht="12.75" x14ac:dyDescent="0.2">
      <c r="C53" s="3" t="s">
        <v>203</v>
      </c>
      <c r="D53" s="3" t="s">
        <v>78</v>
      </c>
      <c r="E53" s="3" t="s">
        <v>79</v>
      </c>
      <c r="F53" s="3" t="s">
        <v>80</v>
      </c>
      <c r="G53" s="3" t="s">
        <v>81</v>
      </c>
      <c r="H53" s="3" t="s">
        <v>82</v>
      </c>
      <c r="I53" s="3" t="s">
        <v>83</v>
      </c>
      <c r="J53" s="3" t="s">
        <v>84</v>
      </c>
      <c r="K53" s="3" t="s">
        <v>85</v>
      </c>
      <c r="L53" s="3" t="s">
        <v>86</v>
      </c>
      <c r="M53" s="3" t="s">
        <v>87</v>
      </c>
    </row>
    <row r="54" spans="3:13" ht="12.75" x14ac:dyDescent="0.2"/>
    <row r="55" spans="3:13" ht="12.75" x14ac:dyDescent="0.2">
      <c r="C55" s="3" t="s">
        <v>204</v>
      </c>
      <c r="D55" s="3" t="s">
        <v>26</v>
      </c>
      <c r="E55" s="3" t="s">
        <v>27</v>
      </c>
      <c r="F55" s="3" t="s">
        <v>28</v>
      </c>
      <c r="G55" s="3" t="s">
        <v>205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206</v>
      </c>
      <c r="M55" s="3" t="s">
        <v>207</v>
      </c>
    </row>
    <row r="56" spans="3:13" ht="12.75" x14ac:dyDescent="0.2">
      <c r="C56" s="3" t="s">
        <v>208</v>
      </c>
      <c r="D56" s="3" t="s">
        <v>101</v>
      </c>
      <c r="E56" s="3" t="s">
        <v>101</v>
      </c>
      <c r="F56" s="3">
        <v>0</v>
      </c>
      <c r="G56" s="3" t="s">
        <v>115</v>
      </c>
      <c r="H56" s="3" t="s">
        <v>116</v>
      </c>
      <c r="I56" s="3" t="s">
        <v>117</v>
      </c>
      <c r="J56" s="3" t="s">
        <v>209</v>
      </c>
      <c r="K56" s="3" t="s">
        <v>210</v>
      </c>
      <c r="L56" s="3" t="s">
        <v>211</v>
      </c>
      <c r="M56" s="3" t="s">
        <v>212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3E67-C32B-4CD0-9135-CC79FEBE8AF3}">
  <dimension ref="C1:M48"/>
  <sheetViews>
    <sheetView workbookViewId="0">
      <selection activeCell="D12" sqref="D12:M1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213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214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</row>
    <row r="13" spans="3:13" x14ac:dyDescent="0.2">
      <c r="C13" s="3" t="s">
        <v>215</v>
      </c>
      <c r="D13" s="3" t="s">
        <v>216</v>
      </c>
      <c r="E13" s="3" t="s">
        <v>216</v>
      </c>
      <c r="F13" s="3" t="s">
        <v>216</v>
      </c>
      <c r="G13" s="3" t="s">
        <v>216</v>
      </c>
      <c r="H13" s="3" t="s">
        <v>216</v>
      </c>
      <c r="I13" s="3" t="s">
        <v>216</v>
      </c>
      <c r="J13" s="3" t="s">
        <v>216</v>
      </c>
      <c r="K13" s="3" t="s">
        <v>216</v>
      </c>
      <c r="L13" s="3" t="s">
        <v>216</v>
      </c>
      <c r="M13" s="3" t="s">
        <v>216</v>
      </c>
    </row>
    <row r="15" spans="3:13" x14ac:dyDescent="0.2">
      <c r="C15" s="3" t="s">
        <v>217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x14ac:dyDescent="0.2">
      <c r="C16" s="3" t="s">
        <v>218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219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9" spans="3:13" x14ac:dyDescent="0.2">
      <c r="C19" s="3" t="s">
        <v>220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221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222</v>
      </c>
      <c r="D21" s="3" t="s">
        <v>223</v>
      </c>
      <c r="E21" s="3">
        <v>-753.10299999999995</v>
      </c>
      <c r="F21" s="3" t="s">
        <v>224</v>
      </c>
      <c r="G21" s="3" t="s">
        <v>225</v>
      </c>
      <c r="H21" s="3" t="s">
        <v>226</v>
      </c>
      <c r="I21" s="3" t="s">
        <v>227</v>
      </c>
      <c r="J21" s="3" t="s">
        <v>228</v>
      </c>
      <c r="K21" s="3" t="s">
        <v>229</v>
      </c>
      <c r="L21" s="3" t="s">
        <v>230</v>
      </c>
      <c r="M21" s="3" t="s">
        <v>231</v>
      </c>
    </row>
    <row r="22" spans="3:13" x14ac:dyDescent="0.2">
      <c r="C22" s="3" t="s">
        <v>232</v>
      </c>
      <c r="D22" s="3" t="s">
        <v>233</v>
      </c>
      <c r="E22" s="3" t="s">
        <v>234</v>
      </c>
      <c r="F22" s="3" t="s">
        <v>235</v>
      </c>
      <c r="G22" s="3" t="s">
        <v>236</v>
      </c>
      <c r="H22" s="3" t="s">
        <v>237</v>
      </c>
      <c r="I22" s="3" t="s">
        <v>238</v>
      </c>
      <c r="J22" s="3">
        <v>136.51499999999999</v>
      </c>
      <c r="K22" s="3" t="s">
        <v>239</v>
      </c>
      <c r="L22" s="3" t="s">
        <v>240</v>
      </c>
      <c r="M22" s="3" t="s">
        <v>241</v>
      </c>
    </row>
    <row r="23" spans="3:13" x14ac:dyDescent="0.2">
      <c r="C23" s="3" t="s">
        <v>242</v>
      </c>
      <c r="D23" s="3" t="s">
        <v>243</v>
      </c>
      <c r="E23" s="3" t="s">
        <v>244</v>
      </c>
      <c r="F23" s="3" t="s">
        <v>245</v>
      </c>
      <c r="G23" s="3" t="s">
        <v>246</v>
      </c>
      <c r="H23" s="3" t="s">
        <v>247</v>
      </c>
      <c r="I23" s="3" t="s">
        <v>248</v>
      </c>
      <c r="J23" s="3" t="s">
        <v>249</v>
      </c>
      <c r="K23" s="3" t="s">
        <v>250</v>
      </c>
      <c r="L23" s="3" t="s">
        <v>251</v>
      </c>
      <c r="M23" s="3" t="s">
        <v>252</v>
      </c>
    </row>
    <row r="24" spans="3:13" x14ac:dyDescent="0.2">
      <c r="C24" s="3" t="s">
        <v>253</v>
      </c>
      <c r="D24" s="3" t="s">
        <v>243</v>
      </c>
      <c r="E24" s="3" t="s">
        <v>244</v>
      </c>
      <c r="F24" s="3" t="s">
        <v>245</v>
      </c>
      <c r="G24" s="3" t="s">
        <v>246</v>
      </c>
      <c r="H24" s="3" t="s">
        <v>247</v>
      </c>
      <c r="I24" s="3" t="s">
        <v>248</v>
      </c>
      <c r="J24" s="3" t="s">
        <v>249</v>
      </c>
      <c r="K24" s="3" t="s">
        <v>250</v>
      </c>
      <c r="L24" s="3" t="s">
        <v>251</v>
      </c>
      <c r="M24" s="3" t="s">
        <v>252</v>
      </c>
    </row>
    <row r="26" spans="3:13" x14ac:dyDescent="0.2">
      <c r="C26" s="3" t="s">
        <v>254</v>
      </c>
      <c r="D26" s="3">
        <v>29.565999999999999</v>
      </c>
      <c r="E26" s="3">
        <v>124.758</v>
      </c>
      <c r="F26" s="3">
        <v>193.34399999999999</v>
      </c>
      <c r="G26" s="3" t="s">
        <v>255</v>
      </c>
      <c r="H26" s="3" t="s">
        <v>256</v>
      </c>
      <c r="I26" s="3" t="s">
        <v>257</v>
      </c>
      <c r="J26" s="3" t="s">
        <v>258</v>
      </c>
      <c r="K26" s="3" t="s">
        <v>259</v>
      </c>
      <c r="L26" s="3" t="s">
        <v>260</v>
      </c>
      <c r="M26" s="3">
        <v>401</v>
      </c>
    </row>
    <row r="27" spans="3:13" x14ac:dyDescent="0.2">
      <c r="C27" s="3" t="s">
        <v>261</v>
      </c>
      <c r="D27" s="3" t="s">
        <v>262</v>
      </c>
      <c r="E27" s="3" t="s">
        <v>263</v>
      </c>
      <c r="F27" s="3" t="s">
        <v>264</v>
      </c>
      <c r="G27" s="3" t="s">
        <v>265</v>
      </c>
      <c r="H27" s="3" t="s">
        <v>266</v>
      </c>
      <c r="I27" s="3" t="s">
        <v>267</v>
      </c>
      <c r="J27" s="3" t="s">
        <v>268</v>
      </c>
      <c r="K27" s="3" t="s">
        <v>269</v>
      </c>
      <c r="L27" s="3" t="s">
        <v>270</v>
      </c>
      <c r="M27" s="3" t="s">
        <v>271</v>
      </c>
    </row>
    <row r="28" spans="3:13" x14ac:dyDescent="0.2">
      <c r="C28" s="3" t="s">
        <v>272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273</v>
      </c>
      <c r="D29" s="3">
        <v>0</v>
      </c>
      <c r="E29" s="3">
        <v>0</v>
      </c>
      <c r="F29" s="3">
        <v>0</v>
      </c>
      <c r="G29" s="3">
        <v>-75.775999999999996</v>
      </c>
      <c r="H29" s="3">
        <v>33.311999999999998</v>
      </c>
      <c r="I29" s="3">
        <v>309.298</v>
      </c>
      <c r="J29" s="3">
        <v>-932.28300000000002</v>
      </c>
      <c r="K29" s="3">
        <v>-702</v>
      </c>
      <c r="L29" s="3" t="s">
        <v>274</v>
      </c>
      <c r="M29" s="3" t="s">
        <v>275</v>
      </c>
    </row>
    <row r="30" spans="3:13" x14ac:dyDescent="0.2">
      <c r="C30" s="3" t="s">
        <v>276</v>
      </c>
      <c r="D30" s="3" t="s">
        <v>262</v>
      </c>
      <c r="E30" s="3" t="s">
        <v>263</v>
      </c>
      <c r="F30" s="3" t="s">
        <v>264</v>
      </c>
      <c r="G30" s="3" t="s">
        <v>277</v>
      </c>
      <c r="H30" s="3" t="s">
        <v>278</v>
      </c>
      <c r="I30" s="3" t="s">
        <v>279</v>
      </c>
      <c r="J30" s="3" t="s">
        <v>280</v>
      </c>
      <c r="K30" s="3" t="s">
        <v>281</v>
      </c>
      <c r="L30" s="3" t="s">
        <v>282</v>
      </c>
      <c r="M30" s="3" t="s">
        <v>283</v>
      </c>
    </row>
    <row r="32" spans="3:13" x14ac:dyDescent="0.2">
      <c r="C32" s="3" t="s">
        <v>284</v>
      </c>
      <c r="D32" s="3" t="s">
        <v>3</v>
      </c>
      <c r="E32" s="3" t="s">
        <v>3</v>
      </c>
      <c r="F32" s="3" t="s">
        <v>3</v>
      </c>
      <c r="G32" s="3">
        <v>638.197</v>
      </c>
      <c r="H32" s="3">
        <v>792.28099999999995</v>
      </c>
      <c r="I32" s="3">
        <v>778.08299999999997</v>
      </c>
      <c r="J32" s="3" t="s">
        <v>285</v>
      </c>
      <c r="K32" s="3" t="s">
        <v>286</v>
      </c>
      <c r="L32" s="3" t="s">
        <v>287</v>
      </c>
      <c r="M32" s="3" t="s">
        <v>288</v>
      </c>
    </row>
    <row r="33" spans="3:13" x14ac:dyDescent="0.2">
      <c r="C33" s="3" t="s">
        <v>289</v>
      </c>
      <c r="D33" s="3" t="s">
        <v>262</v>
      </c>
      <c r="E33" s="3" t="s">
        <v>263</v>
      </c>
      <c r="F33" s="3" t="s">
        <v>264</v>
      </c>
      <c r="G33" s="3" t="s">
        <v>290</v>
      </c>
      <c r="H33" s="3" t="s">
        <v>291</v>
      </c>
      <c r="I33" s="3" t="s">
        <v>292</v>
      </c>
      <c r="J33" s="3" t="s">
        <v>293</v>
      </c>
      <c r="K33" s="3" t="s">
        <v>294</v>
      </c>
      <c r="L33" s="3" t="s">
        <v>295</v>
      </c>
      <c r="M33" s="3" t="s">
        <v>296</v>
      </c>
    </row>
    <row r="35" spans="3:13" x14ac:dyDescent="0.2">
      <c r="C35" s="3" t="s">
        <v>297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298</v>
      </c>
      <c r="D36" s="3" t="s">
        <v>262</v>
      </c>
      <c r="E36" s="3" t="s">
        <v>263</v>
      </c>
      <c r="F36" s="3" t="s">
        <v>264</v>
      </c>
      <c r="G36" s="3" t="s">
        <v>290</v>
      </c>
      <c r="H36" s="3" t="s">
        <v>291</v>
      </c>
      <c r="I36" s="3" t="s">
        <v>292</v>
      </c>
      <c r="J36" s="3" t="s">
        <v>293</v>
      </c>
      <c r="K36" s="3" t="s">
        <v>294</v>
      </c>
      <c r="L36" s="3" t="s">
        <v>295</v>
      </c>
      <c r="M36" s="3" t="s">
        <v>296</v>
      </c>
    </row>
    <row r="38" spans="3:13" x14ac:dyDescent="0.2">
      <c r="C38" s="3" t="s">
        <v>299</v>
      </c>
      <c r="D38" s="3">
        <v>-3.5000000000000003E-2</v>
      </c>
      <c r="E38" s="3">
        <v>-0.06</v>
      </c>
      <c r="F38" s="3">
        <v>-0.02</v>
      </c>
      <c r="G38" s="3">
        <v>-5.6000000000000001E-2</v>
      </c>
      <c r="H38" s="3">
        <v>-0.17</v>
      </c>
      <c r="I38" s="3">
        <v>6.6E-3</v>
      </c>
      <c r="J38" s="3">
        <v>-4.3999999999999997E-2</v>
      </c>
      <c r="K38" s="3">
        <v>-0.3</v>
      </c>
      <c r="L38" s="3">
        <v>-0.26</v>
      </c>
      <c r="M38" s="3">
        <v>-0.12</v>
      </c>
    </row>
    <row r="39" spans="3:13" x14ac:dyDescent="0.2">
      <c r="C39" s="3" t="s">
        <v>300</v>
      </c>
      <c r="D39" s="3">
        <v>-3.5000000000000003E-2</v>
      </c>
      <c r="E39" s="3">
        <v>-0.06</v>
      </c>
      <c r="F39" s="3">
        <v>-0.02</v>
      </c>
      <c r="G39" s="3">
        <v>-5.6000000000000001E-2</v>
      </c>
      <c r="H39" s="3">
        <v>-0.17</v>
      </c>
      <c r="I39" s="3">
        <v>-4.7E-2</v>
      </c>
      <c r="J39" s="3">
        <v>-6.3E-2</v>
      </c>
      <c r="K39" s="3">
        <v>-0.3</v>
      </c>
      <c r="L39" s="3">
        <v>-0.26</v>
      </c>
      <c r="M39" s="3">
        <v>-0.12</v>
      </c>
    </row>
    <row r="40" spans="3:13" x14ac:dyDescent="0.2">
      <c r="C40" s="3" t="s">
        <v>301</v>
      </c>
      <c r="D40" s="3" t="s">
        <v>302</v>
      </c>
      <c r="E40" s="3" t="s">
        <v>303</v>
      </c>
      <c r="F40" s="3" t="s">
        <v>304</v>
      </c>
      <c r="G40" s="3" t="s">
        <v>305</v>
      </c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310</v>
      </c>
      <c r="M40" s="3" t="s">
        <v>311</v>
      </c>
    </row>
    <row r="41" spans="3:13" x14ac:dyDescent="0.2">
      <c r="C41" s="3" t="s">
        <v>312</v>
      </c>
      <c r="D41" s="3" t="s">
        <v>302</v>
      </c>
      <c r="E41" s="3" t="s">
        <v>303</v>
      </c>
      <c r="F41" s="3" t="s">
        <v>304</v>
      </c>
      <c r="G41" s="3" t="s">
        <v>305</v>
      </c>
      <c r="H41" s="3" t="s">
        <v>306</v>
      </c>
      <c r="I41" s="3" t="s">
        <v>313</v>
      </c>
      <c r="J41" s="3" t="s">
        <v>314</v>
      </c>
      <c r="K41" s="3" t="s">
        <v>309</v>
      </c>
      <c r="L41" s="3" t="s">
        <v>310</v>
      </c>
      <c r="M41" s="3" t="s">
        <v>311</v>
      </c>
    </row>
    <row r="43" spans="3:13" x14ac:dyDescent="0.2">
      <c r="C43" s="3" t="s">
        <v>315</v>
      </c>
      <c r="D43" s="3" t="s">
        <v>316</v>
      </c>
      <c r="E43" s="3" t="s">
        <v>317</v>
      </c>
      <c r="F43" s="3" t="s">
        <v>318</v>
      </c>
      <c r="G43" s="3" t="s">
        <v>319</v>
      </c>
      <c r="H43" s="3" t="s">
        <v>320</v>
      </c>
      <c r="I43" s="3" t="s">
        <v>321</v>
      </c>
      <c r="J43" s="3" t="s">
        <v>322</v>
      </c>
      <c r="K43" s="3" t="s">
        <v>323</v>
      </c>
      <c r="L43" s="3" t="s">
        <v>324</v>
      </c>
      <c r="M43" s="3" t="s">
        <v>325</v>
      </c>
    </row>
    <row r="44" spans="3:13" x14ac:dyDescent="0.2">
      <c r="C44" s="3" t="s">
        <v>326</v>
      </c>
      <c r="D44" s="3" t="s">
        <v>327</v>
      </c>
      <c r="E44" s="3" t="s">
        <v>328</v>
      </c>
      <c r="F44" s="3" t="s">
        <v>329</v>
      </c>
      <c r="G44" s="3" t="s">
        <v>330</v>
      </c>
      <c r="H44" s="3" t="s">
        <v>331</v>
      </c>
      <c r="I44" s="3" t="s">
        <v>332</v>
      </c>
      <c r="J44" s="3" t="s">
        <v>333</v>
      </c>
      <c r="K44" s="3" t="s">
        <v>334</v>
      </c>
      <c r="L44" s="3" t="s">
        <v>335</v>
      </c>
      <c r="M44" s="3" t="s">
        <v>336</v>
      </c>
    </row>
    <row r="46" spans="3:13" x14ac:dyDescent="0.2">
      <c r="C46" s="3" t="s">
        <v>337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</row>
    <row r="47" spans="3:13" x14ac:dyDescent="0.2">
      <c r="C47" s="3" t="s">
        <v>338</v>
      </c>
      <c r="D47" s="3" t="s">
        <v>3</v>
      </c>
      <c r="E47" s="3" t="s">
        <v>3</v>
      </c>
      <c r="F47" s="3" t="s">
        <v>264</v>
      </c>
      <c r="G47" s="3" t="s">
        <v>265</v>
      </c>
      <c r="H47" s="3" t="s">
        <v>266</v>
      </c>
      <c r="I47" s="3" t="s">
        <v>267</v>
      </c>
      <c r="J47" s="3" t="s">
        <v>268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339</v>
      </c>
      <c r="D48" s="3" t="s">
        <v>327</v>
      </c>
      <c r="E48" s="3" t="s">
        <v>328</v>
      </c>
      <c r="F48" s="3" t="s">
        <v>329</v>
      </c>
      <c r="G48" s="3" t="s">
        <v>330</v>
      </c>
      <c r="H48" s="3" t="s">
        <v>331</v>
      </c>
      <c r="I48" s="3" t="s">
        <v>332</v>
      </c>
      <c r="J48" s="3" t="s">
        <v>333</v>
      </c>
      <c r="K48" s="3" t="s">
        <v>334</v>
      </c>
      <c r="L48" s="3" t="s">
        <v>335</v>
      </c>
      <c r="M48" s="3" t="s">
        <v>336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B25F-BD57-4756-A4CD-1DFDF9195432}">
  <dimension ref="C1:M41"/>
  <sheetViews>
    <sheetView workbookViewId="0">
      <selection activeCell="I30" sqref="D30:I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340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289</v>
      </c>
      <c r="D12" s="3" t="s">
        <v>262</v>
      </c>
      <c r="E12" s="3" t="s">
        <v>263</v>
      </c>
      <c r="F12" s="3" t="s">
        <v>264</v>
      </c>
      <c r="G12" s="3" t="s">
        <v>290</v>
      </c>
      <c r="H12" s="3" t="s">
        <v>291</v>
      </c>
      <c r="I12" s="3" t="s">
        <v>292</v>
      </c>
      <c r="J12" s="3" t="s">
        <v>293</v>
      </c>
      <c r="K12" s="3" t="s">
        <v>294</v>
      </c>
      <c r="L12" s="3" t="s">
        <v>295</v>
      </c>
      <c r="M12" s="3" t="s">
        <v>296</v>
      </c>
    </row>
    <row r="13" spans="3:13" x14ac:dyDescent="0.2">
      <c r="C13" s="3" t="s">
        <v>341</v>
      </c>
      <c r="D13" s="3">
        <v>19.010999999999999</v>
      </c>
      <c r="E13" s="3" t="s">
        <v>342</v>
      </c>
      <c r="F13" s="3">
        <v>219.035</v>
      </c>
      <c r="G13" s="3" t="s">
        <v>343</v>
      </c>
      <c r="H13" s="3">
        <v>731.44500000000005</v>
      </c>
      <c r="I13" s="3" t="s">
        <v>344</v>
      </c>
      <c r="J13" s="3" t="s">
        <v>345</v>
      </c>
      <c r="K13" s="3" t="s">
        <v>346</v>
      </c>
      <c r="L13" s="3" t="s">
        <v>347</v>
      </c>
      <c r="M13" s="3" t="s">
        <v>348</v>
      </c>
    </row>
    <row r="14" spans="3:13" x14ac:dyDescent="0.2">
      <c r="C14" s="3" t="s">
        <v>349</v>
      </c>
      <c r="D14" s="3">
        <v>3.6539999999999999</v>
      </c>
      <c r="E14" s="3">
        <v>9.7089999999999996</v>
      </c>
      <c r="F14" s="3">
        <v>27.094999999999999</v>
      </c>
      <c r="G14" s="3">
        <v>81.119</v>
      </c>
      <c r="H14" s="3">
        <v>114.367</v>
      </c>
      <c r="I14" s="3">
        <v>180.18799999999999</v>
      </c>
      <c r="J14" s="3">
        <v>235.15899999999999</v>
      </c>
      <c r="K14" s="3">
        <v>545</v>
      </c>
      <c r="L14" s="3">
        <v>202</v>
      </c>
      <c r="M14" s="3">
        <v>172</v>
      </c>
    </row>
    <row r="15" spans="3:13" x14ac:dyDescent="0.2">
      <c r="C15" s="3" t="s">
        <v>350</v>
      </c>
      <c r="D15" s="3" t="s">
        <v>351</v>
      </c>
      <c r="E15" s="3" t="s">
        <v>352</v>
      </c>
      <c r="F15" s="3" t="s">
        <v>353</v>
      </c>
      <c r="G15" s="3" t="s">
        <v>354</v>
      </c>
      <c r="H15" s="3" t="s">
        <v>355</v>
      </c>
      <c r="I15" s="3" t="s">
        <v>356</v>
      </c>
      <c r="J15" s="3" t="s">
        <v>357</v>
      </c>
      <c r="K15" s="3" t="s">
        <v>358</v>
      </c>
      <c r="L15" s="3" t="s">
        <v>359</v>
      </c>
      <c r="M15" s="3" t="s">
        <v>360</v>
      </c>
    </row>
    <row r="16" spans="3:13" x14ac:dyDescent="0.2">
      <c r="C16" s="3" t="s">
        <v>361</v>
      </c>
      <c r="D16" s="3" t="s">
        <v>3</v>
      </c>
      <c r="E16" s="3">
        <v>130.184</v>
      </c>
      <c r="F16" s="3">
        <v>-215.173</v>
      </c>
      <c r="G16" s="3">
        <v>-501.14699999999999</v>
      </c>
      <c r="H16" s="3">
        <v>259.37799999999999</v>
      </c>
      <c r="I16" s="3">
        <v>161.13</v>
      </c>
      <c r="J16" s="3">
        <v>28.355</v>
      </c>
      <c r="K16" s="3">
        <v>306</v>
      </c>
      <c r="L16" s="3">
        <v>-873</v>
      </c>
      <c r="M16" s="3">
        <v>-623</v>
      </c>
    </row>
    <row r="17" spans="3:13" x14ac:dyDescent="0.2">
      <c r="C17" s="3" t="s">
        <v>362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363</v>
      </c>
      <c r="D18" s="3">
        <v>-172.667</v>
      </c>
      <c r="E18" s="3">
        <v>-30</v>
      </c>
      <c r="F18" s="3">
        <v>-45.250999999999998</v>
      </c>
      <c r="G18" s="3">
        <v>125.67100000000001</v>
      </c>
      <c r="H18" s="3">
        <v>-96.375</v>
      </c>
      <c r="I18" s="3">
        <v>-589.26199999999994</v>
      </c>
      <c r="J18" s="3">
        <v>-49.081000000000003</v>
      </c>
      <c r="K18" s="3">
        <v>55</v>
      </c>
      <c r="L18" s="3">
        <v>-329</v>
      </c>
      <c r="M18" s="3" t="s">
        <v>364</v>
      </c>
    </row>
    <row r="19" spans="3:13" x14ac:dyDescent="0.2">
      <c r="C19" s="3" t="s">
        <v>365</v>
      </c>
      <c r="D19" s="3">
        <v>-568.92200000000003</v>
      </c>
      <c r="E19" s="3">
        <v>-378.38499999999999</v>
      </c>
      <c r="F19" s="3">
        <v>-149.16300000000001</v>
      </c>
      <c r="G19" s="3">
        <v>-448.04300000000001</v>
      </c>
      <c r="H19" s="3" t="s">
        <v>366</v>
      </c>
      <c r="I19" s="3" t="s">
        <v>367</v>
      </c>
      <c r="J19" s="3" t="s">
        <v>368</v>
      </c>
      <c r="K19" s="3" t="s">
        <v>369</v>
      </c>
      <c r="L19" s="3" t="s">
        <v>370</v>
      </c>
      <c r="M19" s="3" t="s">
        <v>371</v>
      </c>
    </row>
    <row r="20" spans="3:13" x14ac:dyDescent="0.2">
      <c r="C20" s="3" t="s">
        <v>372</v>
      </c>
      <c r="D20" s="3" t="s">
        <v>373</v>
      </c>
      <c r="E20" s="3" t="s">
        <v>374</v>
      </c>
      <c r="F20" s="3" t="s">
        <v>375</v>
      </c>
      <c r="G20" s="3" t="s">
        <v>376</v>
      </c>
      <c r="H20" s="3" t="s">
        <v>377</v>
      </c>
      <c r="I20" s="3" t="s">
        <v>378</v>
      </c>
      <c r="J20" s="3" t="s">
        <v>379</v>
      </c>
      <c r="K20" s="3" t="s">
        <v>380</v>
      </c>
      <c r="L20" s="3" t="s">
        <v>381</v>
      </c>
      <c r="M20" s="3" t="s">
        <v>382</v>
      </c>
    </row>
    <row r="22" spans="3:13" x14ac:dyDescent="0.2">
      <c r="C22" s="3" t="s">
        <v>383</v>
      </c>
      <c r="D22" s="3" t="s">
        <v>384</v>
      </c>
      <c r="E22" s="3" t="s">
        <v>385</v>
      </c>
      <c r="F22" s="3" t="s">
        <v>386</v>
      </c>
      <c r="G22" s="3" t="s">
        <v>387</v>
      </c>
      <c r="H22" s="3" t="s">
        <v>388</v>
      </c>
      <c r="I22" s="3" t="s">
        <v>389</v>
      </c>
      <c r="J22" s="3" t="s">
        <v>390</v>
      </c>
      <c r="K22" s="3" t="s">
        <v>391</v>
      </c>
      <c r="L22" s="3" t="s">
        <v>392</v>
      </c>
      <c r="M22" s="3" t="s">
        <v>393</v>
      </c>
    </row>
    <row r="23" spans="3:13" x14ac:dyDescent="0.2">
      <c r="C23" s="3" t="s">
        <v>394</v>
      </c>
      <c r="D23" s="3">
        <v>930.80200000000002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395</v>
      </c>
      <c r="D24" s="3">
        <v>0</v>
      </c>
      <c r="E24" s="3">
        <v>0</v>
      </c>
      <c r="F24" s="3">
        <v>208.6</v>
      </c>
      <c r="G24" s="3" t="s">
        <v>396</v>
      </c>
      <c r="H24" s="3" t="s">
        <v>38</v>
      </c>
      <c r="I24" s="3">
        <v>0</v>
      </c>
      <c r="J24" s="3">
        <v>0</v>
      </c>
      <c r="K24" s="3">
        <v>10</v>
      </c>
      <c r="L24" s="3">
        <v>201</v>
      </c>
      <c r="M24" s="3">
        <v>0</v>
      </c>
    </row>
    <row r="25" spans="3:13" x14ac:dyDescent="0.2">
      <c r="C25" s="3" t="s">
        <v>397</v>
      </c>
      <c r="D25" s="3" t="s">
        <v>398</v>
      </c>
      <c r="E25" s="3" t="s">
        <v>385</v>
      </c>
      <c r="F25" s="3" t="s">
        <v>399</v>
      </c>
      <c r="G25" s="3" t="s">
        <v>400</v>
      </c>
      <c r="H25" s="3" t="s">
        <v>401</v>
      </c>
      <c r="I25" s="3" t="s">
        <v>389</v>
      </c>
      <c r="J25" s="3" t="s">
        <v>390</v>
      </c>
      <c r="K25" s="3" t="s">
        <v>402</v>
      </c>
      <c r="L25" s="3" t="s">
        <v>403</v>
      </c>
      <c r="M25" s="3" t="s">
        <v>393</v>
      </c>
    </row>
    <row r="27" spans="3:13" x14ac:dyDescent="0.2">
      <c r="C27" s="3" t="s">
        <v>404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405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406</v>
      </c>
      <c r="D29" s="3" t="s">
        <v>3</v>
      </c>
      <c r="E29" s="3" t="s">
        <v>3</v>
      </c>
      <c r="F29" s="3" t="s">
        <v>3</v>
      </c>
      <c r="G29" s="3" t="s">
        <v>407</v>
      </c>
      <c r="H29" s="3" t="s">
        <v>408</v>
      </c>
      <c r="I29" s="3" t="s">
        <v>3</v>
      </c>
      <c r="J29" s="3" t="s">
        <v>3</v>
      </c>
      <c r="K29" s="3" t="s">
        <v>409</v>
      </c>
      <c r="L29" s="3" t="s">
        <v>3</v>
      </c>
      <c r="M29" s="3" t="s">
        <v>410</v>
      </c>
    </row>
    <row r="30" spans="3:13" x14ac:dyDescent="0.2">
      <c r="C30" s="3" t="s">
        <v>411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3">
        <v>-784.399</v>
      </c>
      <c r="K30" s="3">
        <v>-955</v>
      </c>
      <c r="L30" s="3" t="s">
        <v>412</v>
      </c>
      <c r="M30" s="3">
        <v>-913</v>
      </c>
    </row>
    <row r="31" spans="3:13" x14ac:dyDescent="0.2">
      <c r="C31" s="3" t="s">
        <v>413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414</v>
      </c>
      <c r="D32" s="3" t="s">
        <v>415</v>
      </c>
      <c r="E32" s="3" t="s">
        <v>416</v>
      </c>
      <c r="F32" s="3" t="s">
        <v>417</v>
      </c>
      <c r="G32" s="3" t="s">
        <v>418</v>
      </c>
      <c r="H32" s="3" t="s">
        <v>419</v>
      </c>
      <c r="I32" s="3" t="s">
        <v>420</v>
      </c>
      <c r="J32" s="3">
        <v>-623.65099999999995</v>
      </c>
      <c r="K32" s="3" t="s">
        <v>421</v>
      </c>
      <c r="L32" s="3" t="s">
        <v>422</v>
      </c>
      <c r="M32" s="3" t="s">
        <v>423</v>
      </c>
    </row>
    <row r="33" spans="3:13" x14ac:dyDescent="0.2">
      <c r="C33" s="3" t="s">
        <v>424</v>
      </c>
      <c r="D33" s="3" t="s">
        <v>415</v>
      </c>
      <c r="E33" s="3" t="s">
        <v>416</v>
      </c>
      <c r="F33" s="3" t="s">
        <v>417</v>
      </c>
      <c r="G33" s="3" t="s">
        <v>425</v>
      </c>
      <c r="H33" s="3" t="s">
        <v>426</v>
      </c>
      <c r="I33" s="3" t="s">
        <v>420</v>
      </c>
      <c r="J33" s="3" t="s">
        <v>427</v>
      </c>
      <c r="K33" s="3" t="s">
        <v>428</v>
      </c>
      <c r="L33" s="3" t="s">
        <v>429</v>
      </c>
      <c r="M33" s="3" t="s">
        <v>430</v>
      </c>
    </row>
    <row r="35" spans="3:13" x14ac:dyDescent="0.2">
      <c r="C35" s="3" t="s">
        <v>431</v>
      </c>
      <c r="D35" s="3" t="s">
        <v>432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433</v>
      </c>
      <c r="D36" s="3" t="s">
        <v>3</v>
      </c>
      <c r="E36" s="3" t="s">
        <v>3</v>
      </c>
      <c r="F36" s="3" t="s">
        <v>3</v>
      </c>
      <c r="G36" s="3">
        <v>965.08399999999995</v>
      </c>
      <c r="H36" s="3">
        <v>258.399</v>
      </c>
      <c r="I36" s="3" t="s">
        <v>434</v>
      </c>
      <c r="J36" s="3" t="s">
        <v>435</v>
      </c>
      <c r="K36" s="3">
        <v>-462</v>
      </c>
      <c r="L36" s="3">
        <v>-68</v>
      </c>
      <c r="M36" s="3" t="s">
        <v>436</v>
      </c>
    </row>
    <row r="37" spans="3:13" x14ac:dyDescent="0.2">
      <c r="C37" s="3" t="s">
        <v>437</v>
      </c>
      <c r="D37" s="3" t="s">
        <v>438</v>
      </c>
      <c r="E37" s="3" t="s">
        <v>439</v>
      </c>
      <c r="F37" s="3" t="s">
        <v>440</v>
      </c>
      <c r="G37" s="3" t="s">
        <v>441</v>
      </c>
      <c r="H37" s="3" t="s">
        <v>442</v>
      </c>
      <c r="I37" s="3" t="s">
        <v>443</v>
      </c>
      <c r="J37" s="3" t="s">
        <v>444</v>
      </c>
      <c r="K37" s="3" t="s">
        <v>445</v>
      </c>
      <c r="L37" s="3" t="s">
        <v>446</v>
      </c>
      <c r="M37" s="3" t="s">
        <v>447</v>
      </c>
    </row>
    <row r="38" spans="3:13" x14ac:dyDescent="0.2">
      <c r="C38" s="3" t="s">
        <v>448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449</v>
      </c>
      <c r="D40" s="3" t="s">
        <v>450</v>
      </c>
      <c r="E40" s="3" t="s">
        <v>451</v>
      </c>
      <c r="F40" s="3" t="s">
        <v>452</v>
      </c>
      <c r="G40" s="3" t="s">
        <v>453</v>
      </c>
      <c r="H40" s="3" t="s">
        <v>454</v>
      </c>
      <c r="I40" s="3" t="s">
        <v>455</v>
      </c>
      <c r="J40" s="3" t="s">
        <v>456</v>
      </c>
      <c r="K40" s="3" t="s">
        <v>457</v>
      </c>
      <c r="L40" s="3" t="s">
        <v>458</v>
      </c>
      <c r="M40" s="3" t="s">
        <v>459</v>
      </c>
    </row>
    <row r="41" spans="3:13" x14ac:dyDescent="0.2">
      <c r="C41" s="3" t="s">
        <v>460</v>
      </c>
      <c r="D41" s="3" t="s">
        <v>3</v>
      </c>
      <c r="E41" s="3" t="s">
        <v>3</v>
      </c>
      <c r="F41" s="3" t="s">
        <v>3</v>
      </c>
      <c r="G41" s="3" t="s">
        <v>461</v>
      </c>
      <c r="H41" s="3" t="s">
        <v>462</v>
      </c>
      <c r="I41" s="3" t="s">
        <v>463</v>
      </c>
      <c r="J41" s="3" t="s">
        <v>464</v>
      </c>
      <c r="K41" s="3" t="s">
        <v>465</v>
      </c>
      <c r="L41" s="3" t="s">
        <v>466</v>
      </c>
      <c r="M41" s="3" t="s">
        <v>467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AECE-21E1-4A07-A1AC-44CDCACA089C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468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469</v>
      </c>
      <c r="D12" s="3">
        <v>0.28999999999999998</v>
      </c>
      <c r="E12" s="3">
        <v>0.38</v>
      </c>
      <c r="F12" s="3">
        <v>0.72</v>
      </c>
      <c r="G12" s="3">
        <v>2.33</v>
      </c>
      <c r="H12" s="3">
        <v>3.21</v>
      </c>
      <c r="I12" s="3">
        <v>2.41</v>
      </c>
      <c r="J12" s="3">
        <v>1.67</v>
      </c>
      <c r="K12" s="3">
        <v>3.51</v>
      </c>
      <c r="L12" s="3">
        <v>5.54</v>
      </c>
      <c r="M12" s="3">
        <v>5.99</v>
      </c>
    </row>
    <row r="13" spans="3:13" ht="12.75" x14ac:dyDescent="0.2">
      <c r="C13" s="3" t="s">
        <v>470</v>
      </c>
      <c r="D13" s="3" t="s">
        <v>471</v>
      </c>
      <c r="E13" s="3" t="s">
        <v>472</v>
      </c>
      <c r="F13" s="3" t="s">
        <v>473</v>
      </c>
      <c r="G13" s="3" t="s">
        <v>474</v>
      </c>
      <c r="H13" s="3" t="s">
        <v>475</v>
      </c>
      <c r="I13" s="3" t="s">
        <v>476</v>
      </c>
      <c r="J13" s="3" t="s">
        <v>477</v>
      </c>
      <c r="K13" s="3" t="s">
        <v>478</v>
      </c>
      <c r="L13" s="3" t="s">
        <v>479</v>
      </c>
      <c r="M13" s="3" t="s">
        <v>480</v>
      </c>
    </row>
    <row r="14" spans="3:13" ht="12.75" x14ac:dyDescent="0.2"/>
    <row r="15" spans="3:13" ht="12.75" x14ac:dyDescent="0.2">
      <c r="C15" s="3" t="s">
        <v>481</v>
      </c>
      <c r="D15" s="3" t="s">
        <v>482</v>
      </c>
      <c r="E15" s="3" t="s">
        <v>483</v>
      </c>
      <c r="F15" s="3" t="s">
        <v>484</v>
      </c>
      <c r="G15" s="3" t="s">
        <v>485</v>
      </c>
      <c r="H15" s="3" t="s">
        <v>486</v>
      </c>
      <c r="I15" s="3" t="s">
        <v>487</v>
      </c>
      <c r="J15" s="3" t="s">
        <v>488</v>
      </c>
      <c r="K15" s="3" t="s">
        <v>489</v>
      </c>
      <c r="L15" s="3" t="s">
        <v>490</v>
      </c>
      <c r="M15" s="3" t="s">
        <v>491</v>
      </c>
    </row>
    <row r="16" spans="3:13" ht="12.75" x14ac:dyDescent="0.2">
      <c r="C16" s="3" t="s">
        <v>492</v>
      </c>
      <c r="D16" s="3" t="s">
        <v>482</v>
      </c>
      <c r="E16" s="3" t="s">
        <v>483</v>
      </c>
      <c r="F16" s="3" t="s">
        <v>484</v>
      </c>
      <c r="G16" s="3" t="s">
        <v>485</v>
      </c>
      <c r="H16" s="3" t="s">
        <v>486</v>
      </c>
      <c r="I16" s="3" t="s">
        <v>487</v>
      </c>
      <c r="J16" s="3" t="s">
        <v>488</v>
      </c>
      <c r="K16" s="3" t="s">
        <v>489</v>
      </c>
      <c r="L16" s="3" t="s">
        <v>490</v>
      </c>
      <c r="M16" s="3" t="s">
        <v>493</v>
      </c>
    </row>
    <row r="17" spans="3:13" ht="12.75" x14ac:dyDescent="0.2">
      <c r="C17" s="3" t="s">
        <v>494</v>
      </c>
      <c r="D17" s="3" t="s">
        <v>495</v>
      </c>
      <c r="E17" s="3" t="s">
        <v>496</v>
      </c>
      <c r="F17" s="3" t="s">
        <v>497</v>
      </c>
      <c r="G17" s="3" t="s">
        <v>498</v>
      </c>
      <c r="H17" s="3" t="s">
        <v>499</v>
      </c>
      <c r="I17" s="3" t="s">
        <v>500</v>
      </c>
      <c r="J17" s="3" t="s">
        <v>501</v>
      </c>
      <c r="K17" s="3" t="s">
        <v>502</v>
      </c>
      <c r="L17" s="3" t="s">
        <v>503</v>
      </c>
      <c r="M17" s="3" t="s">
        <v>504</v>
      </c>
    </row>
    <row r="18" spans="3:13" ht="12.75" x14ac:dyDescent="0.2">
      <c r="C18" s="3" t="s">
        <v>505</v>
      </c>
      <c r="D18" s="3" t="s">
        <v>495</v>
      </c>
      <c r="E18" s="3" t="s">
        <v>506</v>
      </c>
      <c r="F18" s="3" t="s">
        <v>507</v>
      </c>
      <c r="G18" s="3" t="s">
        <v>508</v>
      </c>
      <c r="H18" s="3" t="s">
        <v>509</v>
      </c>
      <c r="I18" s="3" t="s">
        <v>510</v>
      </c>
      <c r="J18" s="3" t="s">
        <v>511</v>
      </c>
      <c r="K18" s="3" t="s">
        <v>512</v>
      </c>
      <c r="L18" s="3" t="s">
        <v>508</v>
      </c>
      <c r="M18" s="3" t="s">
        <v>513</v>
      </c>
    </row>
    <row r="19" spans="3:13" ht="12.75" x14ac:dyDescent="0.2">
      <c r="C19" s="3" t="s">
        <v>514</v>
      </c>
      <c r="D19" s="3" t="s">
        <v>515</v>
      </c>
      <c r="E19" s="3" t="s">
        <v>516</v>
      </c>
      <c r="F19" s="3" t="s">
        <v>517</v>
      </c>
      <c r="G19" s="3" t="s">
        <v>518</v>
      </c>
      <c r="H19" s="3" t="s">
        <v>519</v>
      </c>
      <c r="I19" s="3" t="s">
        <v>520</v>
      </c>
      <c r="J19" s="3" t="s">
        <v>521</v>
      </c>
      <c r="K19" s="3" t="s">
        <v>522</v>
      </c>
      <c r="L19" s="3" t="s">
        <v>523</v>
      </c>
      <c r="M19" s="3" t="s">
        <v>524</v>
      </c>
    </row>
    <row r="20" spans="3:13" ht="12.75" x14ac:dyDescent="0.2">
      <c r="C20" s="3" t="s">
        <v>525</v>
      </c>
      <c r="D20" s="3" t="s">
        <v>526</v>
      </c>
      <c r="E20" s="3" t="s">
        <v>527</v>
      </c>
      <c r="F20" s="3" t="s">
        <v>528</v>
      </c>
      <c r="G20" s="3" t="s">
        <v>529</v>
      </c>
      <c r="H20" s="3" t="s">
        <v>530</v>
      </c>
      <c r="I20" s="3" t="s">
        <v>531</v>
      </c>
      <c r="J20" s="3" t="s">
        <v>532</v>
      </c>
      <c r="K20" s="3" t="s">
        <v>533</v>
      </c>
      <c r="L20" s="3" t="s">
        <v>534</v>
      </c>
      <c r="M20" s="3" t="s">
        <v>535</v>
      </c>
    </row>
    <row r="21" spans="3:13" ht="12.75" x14ac:dyDescent="0.2">
      <c r="C21" s="3" t="s">
        <v>536</v>
      </c>
      <c r="D21" s="3" t="s">
        <v>537</v>
      </c>
      <c r="E21" s="3" t="s">
        <v>538</v>
      </c>
      <c r="F21" s="3" t="s">
        <v>539</v>
      </c>
      <c r="G21" s="3" t="s">
        <v>540</v>
      </c>
      <c r="H21" s="3" t="s">
        <v>541</v>
      </c>
      <c r="I21" s="3" t="s">
        <v>542</v>
      </c>
      <c r="J21" s="3" t="s">
        <v>543</v>
      </c>
      <c r="K21" s="3" t="s">
        <v>544</v>
      </c>
      <c r="L21" s="3" t="s">
        <v>545</v>
      </c>
      <c r="M21" s="3" t="s">
        <v>546</v>
      </c>
    </row>
    <row r="22" spans="3:13" ht="12.75" x14ac:dyDescent="0.2">
      <c r="C22" s="3" t="s">
        <v>547</v>
      </c>
      <c r="D22" s="3" t="s">
        <v>548</v>
      </c>
      <c r="E22" s="3" t="s">
        <v>548</v>
      </c>
      <c r="F22" s="3" t="s">
        <v>548</v>
      </c>
      <c r="G22" s="3" t="s">
        <v>548</v>
      </c>
      <c r="H22" s="3" t="s">
        <v>548</v>
      </c>
      <c r="I22" s="3" t="s">
        <v>548</v>
      </c>
      <c r="J22" s="3" t="s">
        <v>548</v>
      </c>
      <c r="K22" s="3" t="s">
        <v>548</v>
      </c>
      <c r="L22" s="3" t="s">
        <v>548</v>
      </c>
      <c r="M22" s="3" t="s">
        <v>548</v>
      </c>
    </row>
    <row r="23" spans="3:13" ht="12.75" x14ac:dyDescent="0.2"/>
    <row r="24" spans="3:13" ht="12.75" x14ac:dyDescent="0.2">
      <c r="C24" s="3" t="s">
        <v>549</v>
      </c>
      <c r="D24" s="3" t="s">
        <v>531</v>
      </c>
      <c r="E24" s="3" t="s">
        <v>550</v>
      </c>
      <c r="F24" s="3" t="s">
        <v>551</v>
      </c>
      <c r="G24" s="3" t="s">
        <v>552</v>
      </c>
      <c r="H24" s="3" t="s">
        <v>553</v>
      </c>
      <c r="I24" s="3" t="s">
        <v>554</v>
      </c>
      <c r="J24" s="3" t="s">
        <v>555</v>
      </c>
      <c r="K24" s="3" t="s">
        <v>556</v>
      </c>
      <c r="L24" s="3" t="s">
        <v>557</v>
      </c>
      <c r="M24" s="3" t="s">
        <v>558</v>
      </c>
    </row>
    <row r="25" spans="3:13" ht="12.75" x14ac:dyDescent="0.2">
      <c r="C25" s="3" t="s">
        <v>559</v>
      </c>
      <c r="D25" s="3" t="s">
        <v>560</v>
      </c>
      <c r="E25" s="3" t="s">
        <v>561</v>
      </c>
      <c r="F25" s="3" t="s">
        <v>562</v>
      </c>
      <c r="G25" s="3" t="s">
        <v>563</v>
      </c>
      <c r="H25" s="3" t="s">
        <v>564</v>
      </c>
      <c r="I25" s="3" t="s">
        <v>563</v>
      </c>
      <c r="J25" s="3" t="s">
        <v>565</v>
      </c>
      <c r="K25" s="3" t="s">
        <v>566</v>
      </c>
      <c r="L25" s="3" t="s">
        <v>567</v>
      </c>
      <c r="M25" s="3" t="s">
        <v>563</v>
      </c>
    </row>
    <row r="26" spans="3:13" ht="12.75" x14ac:dyDescent="0.2">
      <c r="C26" s="3" t="s">
        <v>568</v>
      </c>
      <c r="D26" s="3" t="s">
        <v>569</v>
      </c>
      <c r="E26" s="3" t="s">
        <v>570</v>
      </c>
      <c r="F26" s="3" t="s">
        <v>571</v>
      </c>
      <c r="G26" s="3" t="s">
        <v>572</v>
      </c>
      <c r="H26" s="3" t="s">
        <v>573</v>
      </c>
      <c r="I26" s="3" t="s">
        <v>574</v>
      </c>
      <c r="J26" s="3" t="s">
        <v>575</v>
      </c>
      <c r="K26" s="3" t="s">
        <v>576</v>
      </c>
      <c r="L26" s="3" t="s">
        <v>577</v>
      </c>
      <c r="M26" s="3" t="s">
        <v>578</v>
      </c>
    </row>
    <row r="27" spans="3:13" ht="12.75" x14ac:dyDescent="0.2">
      <c r="C27" s="3" t="s">
        <v>579</v>
      </c>
      <c r="D27" s="3" t="s">
        <v>548</v>
      </c>
      <c r="E27" s="3" t="s">
        <v>548</v>
      </c>
      <c r="F27" s="3" t="s">
        <v>548</v>
      </c>
      <c r="G27" s="3" t="s">
        <v>548</v>
      </c>
      <c r="H27" s="3" t="s">
        <v>548</v>
      </c>
      <c r="I27" s="3" t="s">
        <v>548</v>
      </c>
      <c r="J27" s="3" t="s">
        <v>548</v>
      </c>
      <c r="K27" s="3" t="s">
        <v>548</v>
      </c>
      <c r="L27" s="3" t="s">
        <v>548</v>
      </c>
      <c r="M27" s="3" t="s">
        <v>548</v>
      </c>
    </row>
    <row r="28" spans="3:13" ht="12.75" x14ac:dyDescent="0.2"/>
    <row r="29" spans="3:13" ht="12.75" x14ac:dyDescent="0.2">
      <c r="C29" s="3" t="s">
        <v>580</v>
      </c>
      <c r="D29" s="3">
        <v>26.5</v>
      </c>
      <c r="E29" s="3">
        <v>32.6</v>
      </c>
      <c r="F29" s="3">
        <v>109.7</v>
      </c>
      <c r="G29" s="3">
        <v>6.5</v>
      </c>
      <c r="H29" s="3">
        <v>6.2</v>
      </c>
      <c r="I29" s="3">
        <v>5.6</v>
      </c>
      <c r="J29" s="3">
        <v>4.2</v>
      </c>
      <c r="K29" s="3">
        <v>2.6</v>
      </c>
      <c r="L29" s="3">
        <v>8.8000000000000007</v>
      </c>
      <c r="M29" s="3">
        <v>6.6</v>
      </c>
    </row>
    <row r="30" spans="3:13" ht="12.75" x14ac:dyDescent="0.2">
      <c r="C30" s="3" t="s">
        <v>581</v>
      </c>
      <c r="D30" s="3">
        <v>2</v>
      </c>
      <c r="E30" s="3">
        <v>3</v>
      </c>
      <c r="F30" s="3">
        <v>4</v>
      </c>
      <c r="G30" s="3">
        <v>0</v>
      </c>
      <c r="H30" s="3">
        <v>2</v>
      </c>
      <c r="I30" s="3">
        <v>4</v>
      </c>
      <c r="J30" s="3">
        <v>2</v>
      </c>
      <c r="K30" s="3">
        <v>1</v>
      </c>
      <c r="L30" s="3">
        <v>4</v>
      </c>
      <c r="M30" s="3">
        <v>2</v>
      </c>
    </row>
    <row r="31" spans="3:13" ht="12.75" x14ac:dyDescent="0.2">
      <c r="C31" s="3" t="s">
        <v>582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583</v>
      </c>
      <c r="D32" s="3" t="s">
        <v>584</v>
      </c>
      <c r="E32" s="3" t="s">
        <v>584</v>
      </c>
      <c r="F32" s="3" t="s">
        <v>584</v>
      </c>
      <c r="G32" s="3" t="s">
        <v>584</v>
      </c>
      <c r="H32" s="3" t="s">
        <v>584</v>
      </c>
      <c r="I32" s="3" t="s">
        <v>584</v>
      </c>
      <c r="J32" s="3" t="s">
        <v>584</v>
      </c>
      <c r="K32" s="3" t="s">
        <v>584</v>
      </c>
      <c r="L32" s="3" t="s">
        <v>584</v>
      </c>
      <c r="M32" s="3" t="s">
        <v>584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E5A8-5E21-4F6D-9497-3C34E67F7001}">
  <dimension ref="A3:BJ22"/>
  <sheetViews>
    <sheetView showGridLines="0" tabSelected="1" workbookViewId="0">
      <selection activeCell="AO19" sqref="AO19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585</v>
      </c>
      <c r="C3" s="10"/>
      <c r="D3" s="10"/>
      <c r="E3" s="10"/>
      <c r="F3" s="10"/>
      <c r="H3" s="10" t="s">
        <v>586</v>
      </c>
      <c r="I3" s="10"/>
      <c r="J3" s="10"/>
      <c r="K3" s="10"/>
      <c r="L3" s="10"/>
      <c r="N3" s="12" t="s">
        <v>587</v>
      </c>
      <c r="O3" s="12"/>
      <c r="P3" s="12"/>
      <c r="Q3" s="12"/>
      <c r="R3" s="12"/>
      <c r="S3" s="12"/>
      <c r="T3" s="12"/>
      <c r="V3" s="10" t="s">
        <v>588</v>
      </c>
      <c r="W3" s="10"/>
      <c r="X3" s="10"/>
      <c r="Y3" s="10"/>
      <c r="AA3" s="10" t="s">
        <v>589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590</v>
      </c>
      <c r="C4" s="16" t="s">
        <v>591</v>
      </c>
      <c r="D4" s="15" t="s">
        <v>592</v>
      </c>
      <c r="E4" s="16" t="s">
        <v>593</v>
      </c>
      <c r="F4" s="15" t="s">
        <v>594</v>
      </c>
      <c r="H4" s="17" t="s">
        <v>595</v>
      </c>
      <c r="I4" s="18" t="s">
        <v>596</v>
      </c>
      <c r="J4" s="17" t="s">
        <v>597</v>
      </c>
      <c r="K4" s="18" t="s">
        <v>598</v>
      </c>
      <c r="L4" s="17" t="s">
        <v>599</v>
      </c>
      <c r="N4" s="19" t="s">
        <v>600</v>
      </c>
      <c r="O4" s="20" t="s">
        <v>601</v>
      </c>
      <c r="P4" s="19" t="s">
        <v>602</v>
      </c>
      <c r="Q4" s="20" t="s">
        <v>603</v>
      </c>
      <c r="R4" s="19" t="s">
        <v>604</v>
      </c>
      <c r="S4" s="20" t="s">
        <v>605</v>
      </c>
      <c r="T4" s="19" t="s">
        <v>606</v>
      </c>
      <c r="V4" s="20" t="s">
        <v>607</v>
      </c>
      <c r="W4" s="19" t="s">
        <v>608</v>
      </c>
      <c r="X4" s="20" t="s">
        <v>609</v>
      </c>
      <c r="Y4" s="19" t="s">
        <v>610</v>
      </c>
      <c r="AA4" s="21" t="s">
        <v>315</v>
      </c>
      <c r="AB4" s="22" t="s">
        <v>494</v>
      </c>
      <c r="AC4" s="21" t="s">
        <v>505</v>
      </c>
      <c r="AD4" s="22" t="s">
        <v>525</v>
      </c>
      <c r="AE4" s="21" t="s">
        <v>536</v>
      </c>
      <c r="AF4" s="22" t="s">
        <v>547</v>
      </c>
      <c r="AG4" s="21" t="s">
        <v>549</v>
      </c>
      <c r="AH4" s="22" t="s">
        <v>559</v>
      </c>
      <c r="AI4" s="21" t="s">
        <v>582</v>
      </c>
      <c r="AJ4" s="23"/>
      <c r="AK4" s="22" t="s">
        <v>580</v>
      </c>
      <c r="AL4" s="21" t="s">
        <v>581</v>
      </c>
    </row>
    <row r="5" spans="1:62" ht="63" x14ac:dyDescent="0.2">
      <c r="A5" s="24" t="s">
        <v>611</v>
      </c>
      <c r="B5" s="19" t="s">
        <v>612</v>
      </c>
      <c r="C5" s="25" t="s">
        <v>613</v>
      </c>
      <c r="D5" s="26" t="s">
        <v>614</v>
      </c>
      <c r="E5" s="20" t="s">
        <v>615</v>
      </c>
      <c r="F5" s="19" t="s">
        <v>612</v>
      </c>
      <c r="H5" s="20" t="s">
        <v>616</v>
      </c>
      <c r="I5" s="19" t="s">
        <v>617</v>
      </c>
      <c r="J5" s="20" t="s">
        <v>618</v>
      </c>
      <c r="K5" s="19" t="s">
        <v>619</v>
      </c>
      <c r="L5" s="20" t="s">
        <v>620</v>
      </c>
      <c r="N5" s="19" t="s">
        <v>621</v>
      </c>
      <c r="O5" s="20" t="s">
        <v>622</v>
      </c>
      <c r="P5" s="19" t="s">
        <v>623</v>
      </c>
      <c r="Q5" s="20" t="s">
        <v>624</v>
      </c>
      <c r="R5" s="19" t="s">
        <v>625</v>
      </c>
      <c r="S5" s="20" t="s">
        <v>626</v>
      </c>
      <c r="T5" s="19" t="s">
        <v>627</v>
      </c>
      <c r="V5" s="20" t="s">
        <v>628</v>
      </c>
      <c r="W5" s="19" t="s">
        <v>629</v>
      </c>
      <c r="X5" s="20" t="s">
        <v>630</v>
      </c>
      <c r="Y5" s="19" t="s">
        <v>631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31.482580393592386</v>
      </c>
      <c r="C7" s="32">
        <f>(sheet!D18-sheet!D15)/sheet!D35</f>
        <v>31.482580393592386</v>
      </c>
      <c r="D7" s="32">
        <f>sheet!D12/sheet!D35</f>
        <v>30.090929708824394</v>
      </c>
      <c r="E7" s="32">
        <f>Sheet2!D20/sheet!D35</f>
        <v>-11.50068039120505</v>
      </c>
      <c r="F7" s="32">
        <f>sheet!D18/sheet!D35</f>
        <v>31.482580393592386</v>
      </c>
      <c r="G7" s="30"/>
      <c r="H7" s="33">
        <f>Sheet1!D33/sheet!D51</f>
        <v>-9.0186687646875527E-2</v>
      </c>
      <c r="I7" s="33" t="e">
        <f>Sheet1!D33/Sheet1!D12</f>
        <v>#DIV/0!</v>
      </c>
      <c r="J7" s="33">
        <f>Sheet1!D12/sheet!D27</f>
        <v>0</v>
      </c>
      <c r="K7" s="33">
        <f>Sheet1!D30/sheet!D27</f>
        <v>-8.6241159218698918E-2</v>
      </c>
      <c r="L7" s="33">
        <f>Sheet1!D38</f>
        <v>-3.5000000000000003E-2</v>
      </c>
      <c r="M7" s="30"/>
      <c r="N7" s="33">
        <f>sheet!D40/sheet!D27</f>
        <v>4.374845701868172E-2</v>
      </c>
      <c r="O7" s="33">
        <f>sheet!D51/sheet!D27</f>
        <v>0.9562515429813182</v>
      </c>
      <c r="P7" s="33">
        <f>sheet!D40/sheet!D51</f>
        <v>4.5749946590712492E-2</v>
      </c>
      <c r="Q7" s="32">
        <f>Sheet1!D24/Sheet1!D26</f>
        <v>-115.11127646621119</v>
      </c>
      <c r="R7" s="32">
        <f>ABS(Sheet2!D20/(Sheet1!D26+Sheet2!D30))</f>
        <v>97.761618074815672</v>
      </c>
      <c r="S7" s="32">
        <f>sheet!D40/Sheet1!D43</f>
        <v>-0.48617812412914641</v>
      </c>
      <c r="T7" s="32">
        <f>Sheet2!D20/sheet!D40</f>
        <v>-1.6888522731920512</v>
      </c>
      <c r="V7" s="32" t="e">
        <f>ABS(Sheet1!D15/sheet!D15)</f>
        <v>#DIV/0!</v>
      </c>
      <c r="W7" s="32" t="e">
        <f>Sheet1!D12/sheet!D14</f>
        <v>#DIV/0!</v>
      </c>
      <c r="X7" s="32">
        <f>Sheet1!D12/sheet!D27</f>
        <v>0</v>
      </c>
      <c r="Y7" s="32">
        <f>Sheet1!D12/(sheet!D18-sheet!D35)</f>
        <v>0</v>
      </c>
      <c r="AA7" s="18" t="str">
        <f>Sheet1!D43</f>
        <v>-3,520.253</v>
      </c>
      <c r="AB7" s="18" t="str">
        <f>Sheet3!D17</f>
        <v>-12.0x</v>
      </c>
      <c r="AC7" s="18" t="str">
        <f>Sheet3!D18</f>
        <v>-12.0x</v>
      </c>
      <c r="AD7" s="18" t="str">
        <f>Sheet3!D20</f>
        <v>-5.2x</v>
      </c>
      <c r="AE7" s="18" t="str">
        <f>Sheet3!D21</f>
        <v>1.0x</v>
      </c>
      <c r="AF7" s="18" t="str">
        <f>Sheet3!D22</f>
        <v>NA</v>
      </c>
      <c r="AG7" s="18" t="str">
        <f>Sheet3!D24</f>
        <v>-14.8x</v>
      </c>
      <c r="AH7" s="18" t="str">
        <f>Sheet3!D25</f>
        <v>1.2x</v>
      </c>
      <c r="AI7" s="18" t="str">
        <f>Sheet3!D31</f>
        <v/>
      </c>
      <c r="AK7" s="18">
        <f>Sheet3!D29</f>
        <v>26.5</v>
      </c>
      <c r="AL7" s="18">
        <f>Sheet3!D30</f>
        <v>2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8.1258840267617245</v>
      </c>
      <c r="C8" s="35">
        <f>(sheet!E18-sheet!E15)/sheet!E35</f>
        <v>8.1258840267617245</v>
      </c>
      <c r="D8" s="35">
        <f>sheet!E12/sheet!E35</f>
        <v>7.9819518111338787</v>
      </c>
      <c r="E8" s="35">
        <f>Sheet2!E20/sheet!E35</f>
        <v>-1.1701010802384588</v>
      </c>
      <c r="F8" s="35">
        <f>sheet!E18/sheet!E35</f>
        <v>8.1258840267617245</v>
      </c>
      <c r="G8" s="30"/>
      <c r="H8" s="36">
        <f>Sheet1!E33/sheet!E51</f>
        <v>-0.15208110163871733</v>
      </c>
      <c r="I8" s="36" t="e">
        <f>Sheet1!E33/Sheet1!E12</f>
        <v>#DIV/0!</v>
      </c>
      <c r="J8" s="36">
        <f>Sheet1!E12/sheet!E27</f>
        <v>0</v>
      </c>
      <c r="K8" s="36">
        <f>Sheet1!E30/sheet!E27</f>
        <v>-0.14688908382177071</v>
      </c>
      <c r="L8" s="36">
        <f>Sheet1!E38</f>
        <v>-0.06</v>
      </c>
      <c r="M8" s="30"/>
      <c r="N8" s="36">
        <f>sheet!E40/sheet!E27</f>
        <v>3.4139796207425709E-2</v>
      </c>
      <c r="O8" s="36">
        <f>sheet!E51/sheet!E27</f>
        <v>0.96586020379257431</v>
      </c>
      <c r="P8" s="36">
        <f>sheet!E40/sheet!E51</f>
        <v>3.5346519168479466E-2</v>
      </c>
      <c r="Q8" s="35">
        <f>Sheet1!E24/Sheet1!E26</f>
        <v>-68.116337228875111</v>
      </c>
      <c r="R8" s="35">
        <f>ABS(Sheet2!E20/(Sheet1!E26+Sheet2!E30))</f>
        <v>16.262836852145757</v>
      </c>
      <c r="S8" s="35">
        <f>sheet!E40/Sheet1!E43</f>
        <v>-0.57573066362862624</v>
      </c>
      <c r="T8" s="35">
        <f>Sheet2!E20/sheet!E40</f>
        <v>-1.0425494305829106</v>
      </c>
      <c r="U8" s="13"/>
      <c r="V8" s="35" t="e">
        <f>ABS(Sheet1!E15/sheet!E15)</f>
        <v>#DIV/0!</v>
      </c>
      <c r="W8" s="35" t="e">
        <f>Sheet1!E12/sheet!E14</f>
        <v>#DIV/0!</v>
      </c>
      <c r="X8" s="35">
        <f>Sheet1!E12/sheet!E27</f>
        <v>0</v>
      </c>
      <c r="Y8" s="35">
        <f>Sheet1!E12/(sheet!E18-sheet!E35)</f>
        <v>0</v>
      </c>
      <c r="Z8" s="13"/>
      <c r="AA8" s="37" t="str">
        <f>Sheet1!E43</f>
        <v>-3,380.249</v>
      </c>
      <c r="AB8" s="37" t="str">
        <f>Sheet3!E17</f>
        <v>-21.9x</v>
      </c>
      <c r="AC8" s="37" t="str">
        <f>Sheet3!E18</f>
        <v>-21.3x</v>
      </c>
      <c r="AD8" s="37" t="str">
        <f>Sheet3!E20</f>
        <v>-4.5x</v>
      </c>
      <c r="AE8" s="37" t="str">
        <f>Sheet3!E21</f>
        <v>1.4x</v>
      </c>
      <c r="AF8" s="37" t="str">
        <f>Sheet3!E22</f>
        <v>NA</v>
      </c>
      <c r="AG8" s="37" t="str">
        <f>Sheet3!E24</f>
        <v>-24.1x</v>
      </c>
      <c r="AH8" s="37" t="str">
        <f>Sheet3!E25</f>
        <v>1.5x</v>
      </c>
      <c r="AI8" s="37" t="str">
        <f>Sheet3!E31</f>
        <v/>
      </c>
      <c r="AK8" s="37">
        <f>Sheet3!E29</f>
        <v>32.6</v>
      </c>
      <c r="AL8" s="37">
        <f>Sheet3!E30</f>
        <v>3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34.821396957551961</v>
      </c>
      <c r="C9" s="32">
        <f>(sheet!F18-sheet!F15)/sheet!F35</f>
        <v>34.821396957551961</v>
      </c>
      <c r="D9" s="32">
        <f>sheet!F12/sheet!F35</f>
        <v>34.311290304834934</v>
      </c>
      <c r="E9" s="32">
        <f>Sheet2!F20/sheet!F35</f>
        <v>-2.6983967585095625</v>
      </c>
      <c r="F9" s="32">
        <f>sheet!F18/sheet!F35</f>
        <v>34.821396957551961</v>
      </c>
      <c r="G9" s="30"/>
      <c r="H9" s="33">
        <f>Sheet1!F33/sheet!F51</f>
        <v>-4.6400952948858987E-2</v>
      </c>
      <c r="I9" s="33" t="e">
        <f>Sheet1!F33/Sheet1!F12</f>
        <v>#DIV/0!</v>
      </c>
      <c r="J9" s="33">
        <f>Sheet1!F12/sheet!F27</f>
        <v>0</v>
      </c>
      <c r="K9" s="33">
        <f>Sheet1!F30/sheet!F27</f>
        <v>-4.5942341164028934E-2</v>
      </c>
      <c r="L9" s="33">
        <f>Sheet1!F38</f>
        <v>-0.02</v>
      </c>
      <c r="M9" s="30"/>
      <c r="N9" s="33">
        <f>sheet!F40/sheet!F27</f>
        <v>9.8836716852672181E-3</v>
      </c>
      <c r="O9" s="33">
        <f>sheet!F51/sheet!F27</f>
        <v>0.99011632831473284</v>
      </c>
      <c r="P9" s="33">
        <f>sheet!F40/sheet!F51</f>
        <v>9.9823337951512412E-3</v>
      </c>
      <c r="Q9" s="32">
        <f>Sheet1!F24/Sheet1!F26</f>
        <v>-25.036520398874547</v>
      </c>
      <c r="R9" s="32">
        <f>ABS(Sheet2!F20/(Sheet1!F26+Sheet2!F30))</f>
        <v>13.953481876861968</v>
      </c>
      <c r="S9" s="32">
        <f>sheet!F40/Sheet1!F43</f>
        <v>-0.20293646674451618</v>
      </c>
      <c r="T9" s="32">
        <f>Sheet2!F20/sheet!F40</f>
        <v>-2.6983967585095625</v>
      </c>
      <c r="V9" s="32" t="e">
        <f>ABS(Sheet1!F15/sheet!F15)</f>
        <v>#DIV/0!</v>
      </c>
      <c r="W9" s="32" t="e">
        <f>Sheet1!F12/sheet!F14</f>
        <v>#DIV/0!</v>
      </c>
      <c r="X9" s="32">
        <f>Sheet1!F12/sheet!F27</f>
        <v>0</v>
      </c>
      <c r="Y9" s="32">
        <f>Sheet1!F12/(sheet!F18-sheet!F35)</f>
        <v>0</v>
      </c>
      <c r="AA9" s="18" t="str">
        <f>Sheet1!F43</f>
        <v>-4,926.601</v>
      </c>
      <c r="AB9" s="18" t="str">
        <f>Sheet3!F17</f>
        <v>-43.8x</v>
      </c>
      <c r="AC9" s="18" t="str">
        <f>Sheet3!F18</f>
        <v>-19.3x</v>
      </c>
      <c r="AD9" s="18" t="str">
        <f>Sheet3!F20</f>
        <v>-9.2x</v>
      </c>
      <c r="AE9" s="18" t="str">
        <f>Sheet3!F21</f>
        <v>2.3x</v>
      </c>
      <c r="AF9" s="18" t="str">
        <f>Sheet3!F22</f>
        <v>NA</v>
      </c>
      <c r="AG9" s="18" t="str">
        <f>Sheet3!F24</f>
        <v>-22.6x</v>
      </c>
      <c r="AH9" s="18" t="str">
        <f>Sheet3!F25</f>
        <v>2.5x</v>
      </c>
      <c r="AI9" s="18" t="str">
        <f>Sheet3!F31</f>
        <v/>
      </c>
      <c r="AK9" s="18">
        <f>Sheet3!F29</f>
        <v>109.7</v>
      </c>
      <c r="AL9" s="18">
        <f>Sheet3!F30</f>
        <v>4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32.710617332557973</v>
      </c>
      <c r="C10" s="35">
        <f>(sheet!G18-sheet!G15)/sheet!G35</f>
        <v>32.710617332557973</v>
      </c>
      <c r="D10" s="35">
        <f>sheet!G12/sheet!G35</f>
        <v>12.804252583475968</v>
      </c>
      <c r="E10" s="35">
        <f>Sheet2!G20/sheet!G35</f>
        <v>-3.3050008978124681</v>
      </c>
      <c r="F10" s="35">
        <f>sheet!G18/sheet!G35</f>
        <v>32.710617332557973</v>
      </c>
      <c r="G10" s="30"/>
      <c r="H10" s="36">
        <f>Sheet1!G33/sheet!G51</f>
        <v>-0.14195444128967125</v>
      </c>
      <c r="I10" s="36" t="e">
        <f>Sheet1!G33/Sheet1!G12</f>
        <v>#DIV/0!</v>
      </c>
      <c r="J10" s="36">
        <f>Sheet1!G12/sheet!G27</f>
        <v>0</v>
      </c>
      <c r="K10" s="36">
        <f>Sheet1!G30/sheet!G27</f>
        <v>-9.1075294738651849E-2</v>
      </c>
      <c r="L10" s="36">
        <f>Sheet1!G38</f>
        <v>-5.6000000000000001E-2</v>
      </c>
      <c r="M10" s="30"/>
      <c r="N10" s="36">
        <f>sheet!G40/sheet!G27</f>
        <v>0.38177402136668698</v>
      </c>
      <c r="O10" s="36">
        <f>sheet!G51/sheet!G27</f>
        <v>0.61822597863331308</v>
      </c>
      <c r="P10" s="36">
        <f>sheet!G40/sheet!G51</f>
        <v>0.61753150880307428</v>
      </c>
      <c r="Q10" s="35">
        <f>Sheet1!G24/Sheet1!G26</f>
        <v>1.4679981065741974</v>
      </c>
      <c r="R10" s="35">
        <f>ABS(Sheet2!G20/(Sheet1!G26+Sheet2!G30))</f>
        <v>1.1346065698142798</v>
      </c>
      <c r="S10" s="35">
        <f>sheet!G40/Sheet1!G43</f>
        <v>-5.2395889984351847</v>
      </c>
      <c r="T10" s="35">
        <f>Sheet2!G20/sheet!G40</f>
        <v>-0.10919770044187845</v>
      </c>
      <c r="U10" s="13"/>
      <c r="V10" s="35" t="e">
        <f>ABS(Sheet1!G15/sheet!G15)</f>
        <v>#DIV/0!</v>
      </c>
      <c r="W10" s="35" t="e">
        <f>Sheet1!G12/sheet!G14</f>
        <v>#DIV/0!</v>
      </c>
      <c r="X10" s="35">
        <f>Sheet1!G12/sheet!G27</f>
        <v>0</v>
      </c>
      <c r="Y10" s="35">
        <f>Sheet1!G12/(sheet!G18-sheet!G35)</f>
        <v>0</v>
      </c>
      <c r="Z10" s="13"/>
      <c r="AA10" s="37" t="str">
        <f>Sheet1!G43</f>
        <v>-14,025.932</v>
      </c>
      <c r="AB10" s="37" t="str">
        <f>Sheet3!G17</f>
        <v>-67.3x</v>
      </c>
      <c r="AC10" s="37" t="str">
        <f>Sheet3!G18</f>
        <v>-64.1x</v>
      </c>
      <c r="AD10" s="37" t="str">
        <f>Sheet3!G20</f>
        <v>-15.4x</v>
      </c>
      <c r="AE10" s="37" t="str">
        <f>Sheet3!G21</f>
        <v>3.7x</v>
      </c>
      <c r="AF10" s="37" t="str">
        <f>Sheet3!G22</f>
        <v>NA</v>
      </c>
      <c r="AG10" s="37" t="str">
        <f>Sheet3!G24</f>
        <v>-195.5x</v>
      </c>
      <c r="AH10" s="37" t="str">
        <f>Sheet3!G25</f>
        <v>6.0x</v>
      </c>
      <c r="AI10" s="37" t="str">
        <f>Sheet3!G31</f>
        <v/>
      </c>
      <c r="AK10" s="37">
        <f>Sheet3!G29</f>
        <v>6.5</v>
      </c>
      <c r="AL10" s="37">
        <f>Sheet3!G30</f>
        <v>0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54.952609282683625</v>
      </c>
      <c r="C11" s="32">
        <f>(sheet!H18-sheet!H15)/sheet!H35</f>
        <v>54.952609282683625</v>
      </c>
      <c r="D11" s="32">
        <f>sheet!H12/sheet!H35</f>
        <v>54.718089323686407</v>
      </c>
      <c r="E11" s="32">
        <f>Sheet2!H20/sheet!H35</f>
        <v>-3.6970495251175182</v>
      </c>
      <c r="F11" s="32">
        <f>sheet!H18/sheet!H35</f>
        <v>54.952609282683625</v>
      </c>
      <c r="G11" s="30"/>
      <c r="H11" s="33">
        <f>Sheet1!H33/sheet!H51</f>
        <v>-0.37776771385844499</v>
      </c>
      <c r="I11" s="33" t="e">
        <f>Sheet1!H33/Sheet1!H12</f>
        <v>#DIV/0!</v>
      </c>
      <c r="J11" s="33">
        <f>Sheet1!H12/sheet!H27</f>
        <v>0</v>
      </c>
      <c r="K11" s="33">
        <f>Sheet1!H30/sheet!H27</f>
        <v>-0.17590294768142875</v>
      </c>
      <c r="L11" s="33">
        <f>Sheet1!H38</f>
        <v>-0.17</v>
      </c>
      <c r="M11" s="30"/>
      <c r="N11" s="33">
        <f>sheet!H40/sheet!H27</f>
        <v>0.54085364787319279</v>
      </c>
      <c r="O11" s="33">
        <f>sheet!H51/sheet!H27</f>
        <v>0.45914635212680721</v>
      </c>
      <c r="P11" s="33">
        <f>sheet!H40/sheet!H51</f>
        <v>1.1779547966958901</v>
      </c>
      <c r="Q11" s="32">
        <f>Sheet1!H24/Sheet1!H26</f>
        <v>4.5753266748431178</v>
      </c>
      <c r="R11" s="32">
        <f>ABS(Sheet2!H20/(Sheet1!H26+Sheet2!H30))</f>
        <v>1.0926824815532261</v>
      </c>
      <c r="S11" s="32">
        <f>sheet!H40/Sheet1!H43</f>
        <v>-10.183035865438594</v>
      </c>
      <c r="T11" s="32">
        <f>Sheet2!H20/sheet!H40</f>
        <v>-6.3778089843835054E-2</v>
      </c>
      <c r="V11" s="32" t="e">
        <f>ABS(Sheet1!H15/sheet!H15)</f>
        <v>#DIV/0!</v>
      </c>
      <c r="W11" s="32" t="e">
        <f>Sheet1!H12/sheet!H14</f>
        <v>#DIV/0!</v>
      </c>
      <c r="X11" s="32">
        <f>Sheet1!H12/sheet!H27</f>
        <v>0</v>
      </c>
      <c r="Y11" s="32">
        <f>Sheet1!H12/(sheet!H18-sheet!H35)</f>
        <v>0</v>
      </c>
      <c r="AA11" s="18" t="str">
        <f>Sheet1!H43</f>
        <v>-17,159.779</v>
      </c>
      <c r="AB11" s="18" t="str">
        <f>Sheet3!H17</f>
        <v>-65.4x</v>
      </c>
      <c r="AC11" s="18" t="str">
        <f>Sheet3!H18</f>
        <v>-59.4x</v>
      </c>
      <c r="AD11" s="18" t="str">
        <f>Sheet3!H20</f>
        <v>-22.5x</v>
      </c>
      <c r="AE11" s="18" t="str">
        <f>Sheet3!H21</f>
        <v>3.3x</v>
      </c>
      <c r="AF11" s="18" t="str">
        <f>Sheet3!H22</f>
        <v>NA</v>
      </c>
      <c r="AG11" s="18" t="str">
        <f>Sheet3!H24</f>
        <v>-27.9x</v>
      </c>
      <c r="AH11" s="18" t="str">
        <f>Sheet3!H25</f>
        <v>6.8x</v>
      </c>
      <c r="AI11" s="18" t="str">
        <f>Sheet3!H31</f>
        <v/>
      </c>
      <c r="AK11" s="18">
        <f>Sheet3!H29</f>
        <v>6.2</v>
      </c>
      <c r="AL11" s="18">
        <f>Sheet3!H30</f>
        <v>2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19.289004686440563</v>
      </c>
      <c r="C12" s="35">
        <f>(sheet!I18-sheet!I15)/sheet!I35</f>
        <v>19.289004686440563</v>
      </c>
      <c r="D12" s="35">
        <f>sheet!I12/sheet!I35</f>
        <v>19.188765216585423</v>
      </c>
      <c r="E12" s="35">
        <f>Sheet2!I20/sheet!I35</f>
        <v>-1.2968639069506098</v>
      </c>
      <c r="F12" s="35">
        <f>sheet!I18/sheet!I35</f>
        <v>19.289004686440563</v>
      </c>
      <c r="G12" s="30"/>
      <c r="H12" s="36">
        <f>Sheet1!I33/sheet!I51</f>
        <v>1.2475850836318098E-2</v>
      </c>
      <c r="I12" s="36" t="e">
        <f>Sheet1!I33/Sheet1!I12</f>
        <v>#DIV/0!</v>
      </c>
      <c r="J12" s="36">
        <f>Sheet1!I12/sheet!I27</f>
        <v>0</v>
      </c>
      <c r="K12" s="36">
        <f>Sheet1!I30/sheet!I27</f>
        <v>4.5633343889596384E-3</v>
      </c>
      <c r="L12" s="36">
        <f>Sheet1!I38</f>
        <v>6.6E-3</v>
      </c>
      <c r="M12" s="30"/>
      <c r="N12" s="36">
        <f>sheet!I40/sheet!I27</f>
        <v>0.44342415864969659</v>
      </c>
      <c r="O12" s="36">
        <f>sheet!I51/sheet!I27</f>
        <v>0.55657584135030347</v>
      </c>
      <c r="P12" s="36">
        <f>sheet!I40/sheet!I51</f>
        <v>0.7967003339094082</v>
      </c>
      <c r="Q12" s="35">
        <f>Sheet1!I24/Sheet1!I26</f>
        <v>-1.124879628703467</v>
      </c>
      <c r="R12" s="35">
        <f>ABS(Sheet2!I20/(Sheet1!I26+Sheet2!I30))</f>
        <v>0.89273785986092957</v>
      </c>
      <c r="S12" s="35">
        <f>sheet!I40/Sheet1!I43</f>
        <v>-5.8933654057549099</v>
      </c>
      <c r="T12" s="35">
        <f>Sheet2!I20/sheet!I40</f>
        <v>-5.8313861901370535E-2</v>
      </c>
      <c r="U12" s="13"/>
      <c r="V12" s="35" t="e">
        <f>ABS(Sheet1!I15/sheet!I15)</f>
        <v>#DIV/0!</v>
      </c>
      <c r="W12" s="35" t="e">
        <f>Sheet1!I12/sheet!I14</f>
        <v>#DIV/0!</v>
      </c>
      <c r="X12" s="35">
        <f>Sheet1!I12/sheet!I27</f>
        <v>0</v>
      </c>
      <c r="Y12" s="35">
        <f>Sheet1!I12/(sheet!I18-sheet!I35)</f>
        <v>0</v>
      </c>
      <c r="Z12" s="13"/>
      <c r="AA12" s="37" t="str">
        <f>Sheet1!I43</f>
        <v>-24,593.923</v>
      </c>
      <c r="AB12" s="37" t="str">
        <f>Sheet3!I17</f>
        <v>-38.1x</v>
      </c>
      <c r="AC12" s="37" t="str">
        <f>Sheet3!I18</f>
        <v>-36.5x</v>
      </c>
      <c r="AD12" s="37" t="str">
        <f>Sheet3!I20</f>
        <v>-14.8x</v>
      </c>
      <c r="AE12" s="37" t="str">
        <f>Sheet3!I21</f>
        <v>2.8x</v>
      </c>
      <c r="AF12" s="37" t="str">
        <f>Sheet3!I22</f>
        <v>NA</v>
      </c>
      <c r="AG12" s="37" t="str">
        <f>Sheet3!I24</f>
        <v>-18.7x</v>
      </c>
      <c r="AH12" s="37" t="str">
        <f>Sheet3!I25</f>
        <v>6.0x</v>
      </c>
      <c r="AI12" s="37" t="str">
        <f>Sheet3!I31</f>
        <v/>
      </c>
      <c r="AK12" s="37">
        <f>Sheet3!I29</f>
        <v>5.6</v>
      </c>
      <c r="AL12" s="37">
        <f>Sheet3!I30</f>
        <v>4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11.1733129632513</v>
      </c>
      <c r="C13" s="32">
        <f>(sheet!J18-sheet!J15)/sheet!J35</f>
        <v>11.1733129632513</v>
      </c>
      <c r="D13" s="32">
        <f>sheet!J12/sheet!J35</f>
        <v>10.892333109359962</v>
      </c>
      <c r="E13" s="32">
        <f>Sheet2!J20/sheet!J35</f>
        <v>-2.6763708790031759</v>
      </c>
      <c r="F13" s="32">
        <f>sheet!J18/sheet!J35</f>
        <v>11.1733129632513</v>
      </c>
      <c r="G13" s="30"/>
      <c r="H13" s="33">
        <f>Sheet1!J33/sheet!J51</f>
        <v>-8.3348572672199001E-2</v>
      </c>
      <c r="I13" s="33" t="e">
        <f>Sheet1!J33/Sheet1!J12</f>
        <v>#DIV/0!</v>
      </c>
      <c r="J13" s="33">
        <f>Sheet1!J12/sheet!J27</f>
        <v>0</v>
      </c>
      <c r="K13" s="33">
        <f>Sheet1!J30/sheet!J27</f>
        <v>-5.2780504771927722E-2</v>
      </c>
      <c r="L13" s="33">
        <f>Sheet1!J38</f>
        <v>-4.3999999999999997E-2</v>
      </c>
      <c r="M13" s="30"/>
      <c r="N13" s="33">
        <f>sheet!J40/sheet!J27</f>
        <v>0.40563492305136856</v>
      </c>
      <c r="O13" s="33">
        <f>sheet!J51/sheet!J27</f>
        <v>0.59436507694863139</v>
      </c>
      <c r="P13" s="33">
        <f>sheet!J40/sheet!J51</f>
        <v>0.68246762601502231</v>
      </c>
      <c r="Q13" s="32">
        <f>Sheet1!J24/Sheet1!J26</f>
        <v>0.52881390081714796</v>
      </c>
      <c r="R13" s="32">
        <f>ABS(Sheet2!J20/(Sheet1!J26+Sheet2!J30))</f>
        <v>1.1643085254127645</v>
      </c>
      <c r="S13" s="32">
        <f>sheet!J40/Sheet1!J43</f>
        <v>-5.29531604353385</v>
      </c>
      <c r="T13" s="32">
        <f>Sheet2!J20/sheet!J40</f>
        <v>-0.10069336403908064</v>
      </c>
      <c r="V13" s="32" t="e">
        <f>ABS(Sheet1!J15/sheet!J15)</f>
        <v>#DIV/0!</v>
      </c>
      <c r="W13" s="32" t="e">
        <f>Sheet1!J12/sheet!J14</f>
        <v>#DIV/0!</v>
      </c>
      <c r="X13" s="32">
        <f>Sheet1!J12/sheet!J27</f>
        <v>0</v>
      </c>
      <c r="Y13" s="32">
        <f>Sheet1!J12/(sheet!J18-sheet!J35)</f>
        <v>0</v>
      </c>
      <c r="AA13" s="18" t="str">
        <f>Sheet1!J43</f>
        <v>-24,016.897</v>
      </c>
      <c r="AB13" s="18" t="str">
        <f>Sheet3!J17</f>
        <v>-27.8x</v>
      </c>
      <c r="AC13" s="18" t="str">
        <f>Sheet3!J18</f>
        <v>-25.4x</v>
      </c>
      <c r="AD13" s="18" t="str">
        <f>Sheet3!J20</f>
        <v>-9.5x</v>
      </c>
      <c r="AE13" s="18" t="str">
        <f>Sheet3!J21</f>
        <v>2.1x</v>
      </c>
      <c r="AF13" s="18" t="str">
        <f>Sheet3!J22</f>
        <v>NA</v>
      </c>
      <c r="AG13" s="18" t="str">
        <f>Sheet3!J24</f>
        <v>61.2x</v>
      </c>
      <c r="AH13" s="18" t="str">
        <f>Sheet3!J25</f>
        <v>3.5x</v>
      </c>
      <c r="AI13" s="18" t="str">
        <f>Sheet3!J31</f>
        <v/>
      </c>
      <c r="AK13" s="18">
        <f>Sheet3!J29</f>
        <v>4.2</v>
      </c>
      <c r="AL13" s="18">
        <f>Sheet3!J30</f>
        <v>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10.243922425566785</v>
      </c>
      <c r="C14" s="35">
        <f>(sheet!K18-sheet!K15)/sheet!K35</f>
        <v>10.243922425566785</v>
      </c>
      <c r="D14" s="35">
        <f>sheet!K12/sheet!K35</f>
        <v>10.109532914504234</v>
      </c>
      <c r="E14" s="35">
        <f>Sheet2!K20/sheet!K35</f>
        <v>-1.4515159792406447</v>
      </c>
      <c r="F14" s="35">
        <f>sheet!K18/sheet!K35</f>
        <v>10.243922425566785</v>
      </c>
      <c r="G14" s="30"/>
      <c r="H14" s="36">
        <f>Sheet1!K33/sheet!K51</f>
        <v>-0.92097407171368195</v>
      </c>
      <c r="I14" s="36" t="e">
        <f>Sheet1!K33/Sheet1!K12</f>
        <v>#DIV/0!</v>
      </c>
      <c r="J14" s="36">
        <f>Sheet1!K12/sheet!K27</f>
        <v>0</v>
      </c>
      <c r="K14" s="36">
        <f>Sheet1!K30/sheet!K27</f>
        <v>-0.32034852486905135</v>
      </c>
      <c r="L14" s="36">
        <f>Sheet1!K38</f>
        <v>-0.3</v>
      </c>
      <c r="M14" s="30"/>
      <c r="N14" s="36">
        <f>sheet!K40/sheet!K27</f>
        <v>0.66632717016609211</v>
      </c>
      <c r="O14" s="36">
        <f>sheet!K51/sheet!K27</f>
        <v>0.33367282983390789</v>
      </c>
      <c r="P14" s="36">
        <f>sheet!K40/sheet!K51</f>
        <v>1.9969476402911481</v>
      </c>
      <c r="Q14" s="35">
        <f>Sheet1!K24/Sheet1!K26</f>
        <v>7.61051835035944</v>
      </c>
      <c r="R14" s="35">
        <f>ABS(Sheet2!K20/(Sheet1!K26+Sheet2!K30))</f>
        <v>0.75003528581510237</v>
      </c>
      <c r="S14" s="35">
        <f>sheet!K40/Sheet1!K43</f>
        <v>-10.694269804203341</v>
      </c>
      <c r="T14" s="35">
        <f>Sheet2!K20/sheet!K40</f>
        <v>-4.4629209708574785E-2</v>
      </c>
      <c r="U14" s="13"/>
      <c r="V14" s="35" t="e">
        <f>ABS(Sheet1!K15/sheet!K15)</f>
        <v>#DIV/0!</v>
      </c>
      <c r="W14" s="35" t="e">
        <f>Sheet1!K12/sheet!K14</f>
        <v>#DIV/0!</v>
      </c>
      <c r="X14" s="35">
        <f>Sheet1!K12/sheet!K27</f>
        <v>0</v>
      </c>
      <c r="Y14" s="35">
        <f>Sheet1!K12/(sheet!K18-sheet!K35)</f>
        <v>0</v>
      </c>
      <c r="Z14" s="13"/>
      <c r="AA14" s="37" t="str">
        <f>Sheet1!K43</f>
        <v>-22,268</v>
      </c>
      <c r="AB14" s="37" t="str">
        <f>Sheet3!K17</f>
        <v>-68.7x</v>
      </c>
      <c r="AC14" s="37" t="str">
        <f>Sheet3!K18</f>
        <v>-64.3x</v>
      </c>
      <c r="AD14" s="37" t="str">
        <f>Sheet3!K20</f>
        <v>-27.2x</v>
      </c>
      <c r="AE14" s="37" t="str">
        <f>Sheet3!K21</f>
        <v>4.2x</v>
      </c>
      <c r="AF14" s="37" t="str">
        <f>Sheet3!K22</f>
        <v>NA</v>
      </c>
      <c r="AG14" s="37" t="str">
        <f>Sheet3!K24</f>
        <v>-22.1x</v>
      </c>
      <c r="AH14" s="37" t="str">
        <f>Sheet3!K25</f>
        <v>9.5x</v>
      </c>
      <c r="AI14" s="37" t="str">
        <f>Sheet3!K31</f>
        <v/>
      </c>
      <c r="AK14" s="37">
        <f>Sheet3!K29</f>
        <v>2.6</v>
      </c>
      <c r="AL14" s="37">
        <f>Sheet3!K30</f>
        <v>1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25.999390615478365</v>
      </c>
      <c r="C15" s="32">
        <f>(sheet!L18-sheet!L15)/sheet!L35</f>
        <v>25.999390615478365</v>
      </c>
      <c r="D15" s="32">
        <f>sheet!L12/sheet!L35</f>
        <v>24.59524680073126</v>
      </c>
      <c r="E15" s="32">
        <f>Sheet2!L20/sheet!L35</f>
        <v>-2.0460694698354662</v>
      </c>
      <c r="F15" s="32">
        <f>sheet!L18/sheet!L35</f>
        <v>25.999390615478365</v>
      </c>
      <c r="G15" s="30"/>
      <c r="H15" s="33">
        <f>Sheet1!L33/sheet!L51</f>
        <v>-0.25812835430087483</v>
      </c>
      <c r="I15" s="33" t="e">
        <f>Sheet1!L33/Sheet1!L12</f>
        <v>#DIV/0!</v>
      </c>
      <c r="J15" s="33">
        <f>Sheet1!L12/sheet!L27</f>
        <v>0</v>
      </c>
      <c r="K15" s="33">
        <f>Sheet1!L30/sheet!L27</f>
        <v>-0.23226599678353638</v>
      </c>
      <c r="L15" s="33">
        <f>Sheet1!L38</f>
        <v>-0.26</v>
      </c>
      <c r="M15" s="30"/>
      <c r="N15" s="33">
        <f>sheet!L40/sheet!L27</f>
        <v>0.1559106635465628</v>
      </c>
      <c r="O15" s="33">
        <f>sheet!L51/sheet!L27</f>
        <v>0.8440893364534372</v>
      </c>
      <c r="P15" s="33">
        <f>sheet!L40/sheet!L51</f>
        <v>0.18470872313307959</v>
      </c>
      <c r="Q15" s="32">
        <f>Sheet1!L24/Sheet1!L26</f>
        <v>39.799610894941637</v>
      </c>
      <c r="R15" s="32">
        <f>ABS(Sheet2!L20/(Sheet1!L26+Sheet2!L30))</f>
        <v>4.1076584291656468</v>
      </c>
      <c r="S15" s="32">
        <f>sheet!L40/Sheet1!L43</f>
        <v>-1.7030397505845674</v>
      </c>
      <c r="T15" s="32">
        <f>Sheet2!L20/sheet!L40</f>
        <v>-0.19700756908994896</v>
      </c>
      <c r="V15" s="32" t="e">
        <f>ABS(Sheet1!L15/sheet!L15)</f>
        <v>#DIV/0!</v>
      </c>
      <c r="W15" s="32" t="e">
        <f>Sheet1!L12/sheet!L14</f>
        <v>#DIV/0!</v>
      </c>
      <c r="X15" s="32">
        <f>Sheet1!L12/sheet!L27</f>
        <v>0</v>
      </c>
      <c r="Y15" s="32">
        <f>Sheet1!L12/(sheet!L18-sheet!L35)</f>
        <v>0</v>
      </c>
      <c r="AA15" s="18" t="str">
        <f>Sheet1!L43</f>
        <v>-50,037</v>
      </c>
      <c r="AB15" s="18" t="str">
        <f>Sheet3!L17</f>
        <v>-66.2x</v>
      </c>
      <c r="AC15" s="18" t="str">
        <f>Sheet3!L18</f>
        <v>-64.1x</v>
      </c>
      <c r="AD15" s="18" t="str">
        <f>Sheet3!L20</f>
        <v>-50.1x</v>
      </c>
      <c r="AE15" s="18" t="str">
        <f>Sheet3!L21</f>
        <v>4.7x</v>
      </c>
      <c r="AF15" s="18" t="str">
        <f>Sheet3!L22</f>
        <v>NA</v>
      </c>
      <c r="AG15" s="18" t="str">
        <f>Sheet3!L24</f>
        <v>-16.2x</v>
      </c>
      <c r="AH15" s="18" t="str">
        <f>Sheet3!L25</f>
        <v>6.1x</v>
      </c>
      <c r="AI15" s="18" t="str">
        <f>Sheet3!L31</f>
        <v/>
      </c>
      <c r="AK15" s="18">
        <f>Sheet3!L29</f>
        <v>8.8000000000000007</v>
      </c>
      <c r="AL15" s="18">
        <f>Sheet3!L30</f>
        <v>4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8.7033258888151153</v>
      </c>
      <c r="C16" s="35">
        <f>(sheet!M18-sheet!M15)/sheet!M35</f>
        <v>8.7033258888151153</v>
      </c>
      <c r="D16" s="35">
        <f>sheet!M12/sheet!M35</f>
        <v>8.1153497917546922</v>
      </c>
      <c r="E16" s="35">
        <f>Sheet2!M20/sheet!M35</f>
        <v>-1.2178426993420655</v>
      </c>
      <c r="F16" s="35">
        <f>sheet!M18/sheet!M35</f>
        <v>8.7033258888151153</v>
      </c>
      <c r="G16" s="30"/>
      <c r="H16" s="36">
        <f>Sheet1!M33/sheet!M51</f>
        <v>-0.12425315699677439</v>
      </c>
      <c r="I16" s="36" t="e">
        <f>Sheet1!M33/Sheet1!M12</f>
        <v>#DIV/0!</v>
      </c>
      <c r="J16" s="36">
        <f>Sheet1!M12/sheet!M27</f>
        <v>0</v>
      </c>
      <c r="K16" s="36">
        <f>Sheet1!M30/sheet!M27</f>
        <v>-0.10867714945181765</v>
      </c>
      <c r="L16" s="36">
        <f>Sheet1!M38</f>
        <v>-0.12</v>
      </c>
      <c r="M16" s="30"/>
      <c r="N16" s="36">
        <f>sheet!M40/sheet!M27</f>
        <v>0.17877776976341603</v>
      </c>
      <c r="O16" s="36">
        <f>sheet!M51/sheet!M27</f>
        <v>0.82122223023658392</v>
      </c>
      <c r="P16" s="36">
        <f>sheet!M40/sheet!M51</f>
        <v>0.2176971874128546</v>
      </c>
      <c r="Q16" s="35">
        <f>Sheet1!M24/Sheet1!M26</f>
        <v>-153.8927680798005</v>
      </c>
      <c r="R16" s="35">
        <f>ABS(Sheet2!M20/(Sheet1!M26+Sheet2!M30))</f>
        <v>39.40625</v>
      </c>
      <c r="S16" s="35">
        <f>sheet!M40/Sheet1!M43</f>
        <v>-1.6848160421446172</v>
      </c>
      <c r="T16" s="35">
        <f>Sheet2!M20/sheet!M40</f>
        <v>-0.20350402953309865</v>
      </c>
      <c r="U16" s="13"/>
      <c r="V16" s="35" t="e">
        <f>ABS(Sheet1!M15/sheet!M15)</f>
        <v>#DIV/0!</v>
      </c>
      <c r="W16" s="35" t="e">
        <f>Sheet1!M12/sheet!M14</f>
        <v>#DIV/0!</v>
      </c>
      <c r="X16" s="35">
        <f>Sheet1!M12/sheet!M27</f>
        <v>0</v>
      </c>
      <c r="Y16" s="35">
        <f>Sheet1!M12/(sheet!M18-sheet!M35)</f>
        <v>0</v>
      </c>
      <c r="Z16" s="13"/>
      <c r="AA16" s="37" t="str">
        <f>Sheet1!M43</f>
        <v>-58,845</v>
      </c>
      <c r="AB16" s="37" t="str">
        <f>Sheet3!M17</f>
        <v>-42.0x</v>
      </c>
      <c r="AC16" s="37" t="str">
        <f>Sheet3!M18</f>
        <v>-41.3x</v>
      </c>
      <c r="AD16" s="37" t="str">
        <f>Sheet3!M20</f>
        <v>-22.2x</v>
      </c>
      <c r="AE16" s="37" t="str">
        <f>Sheet3!M21</f>
        <v>4.6x</v>
      </c>
      <c r="AF16" s="37" t="str">
        <f>Sheet3!M22</f>
        <v>NA</v>
      </c>
      <c r="AG16" s="37" t="str">
        <f>Sheet3!M24</f>
        <v>-44.0x</v>
      </c>
      <c r="AH16" s="37" t="str">
        <f>Sheet3!M25</f>
        <v>6.0x</v>
      </c>
      <c r="AI16" s="37" t="str">
        <f>Sheet3!M31</f>
        <v/>
      </c>
      <c r="AK16" s="37">
        <f>Sheet3!M29</f>
        <v>6.6</v>
      </c>
      <c r="AL16" s="37">
        <f>Sheet3!M30</f>
        <v>2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2023-05-04T12:56:43Z</dcterms:created>
  <dcterms:modified xsi:type="dcterms:W3CDTF">2023-05-06T17:47:53Z</dcterms:modified>
  <cp:category/>
  <dc:identifier/>
  <cp:version/>
</cp:coreProperties>
</file>