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Energy/"/>
    </mc:Choice>
  </mc:AlternateContent>
  <xr:revisionPtr revIDLastSave="24" documentId="8_{987E0194-2E59-41EF-8F12-1B63E6A8AE18}" xr6:coauthVersionLast="47" xr6:coauthVersionMax="47" xr10:uidLastSave="{02595B20-781B-4852-9989-816EF7543E0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4" r:id="rId3"/>
    <sheet name="Sheet3" sheetId="5" r:id="rId4"/>
    <sheet name="Sheet4" sheetId="6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L16" i="6" l="1"/>
  <c r="AK16" i="6"/>
  <c r="AI16" i="6"/>
  <c r="AH16" i="6"/>
  <c r="AG16" i="6"/>
  <c r="AF16" i="6"/>
  <c r="AE16" i="6"/>
  <c r="AD16" i="6"/>
  <c r="AC16" i="6"/>
  <c r="AB16" i="6"/>
  <c r="AA16" i="6"/>
  <c r="Y16" i="6"/>
  <c r="X16" i="6"/>
  <c r="W16" i="6"/>
  <c r="V16" i="6"/>
  <c r="T16" i="6"/>
  <c r="S16" i="6"/>
  <c r="R16" i="6"/>
  <c r="Q16" i="6"/>
  <c r="P16" i="6"/>
  <c r="O16" i="6"/>
  <c r="N16" i="6"/>
  <c r="L16" i="6"/>
  <c r="K16" i="6"/>
  <c r="J16" i="6"/>
  <c r="I16" i="6"/>
  <c r="H16" i="6"/>
  <c r="F16" i="6"/>
  <c r="E16" i="6"/>
  <c r="D16" i="6"/>
  <c r="C16" i="6"/>
  <c r="B16" i="6"/>
  <c r="AL15" i="6"/>
  <c r="AK15" i="6"/>
  <c r="AI15" i="6"/>
  <c r="AH15" i="6"/>
  <c r="AG15" i="6"/>
  <c r="AF15" i="6"/>
  <c r="AE15" i="6"/>
  <c r="AD15" i="6"/>
  <c r="AC15" i="6"/>
  <c r="AB15" i="6"/>
  <c r="AA15" i="6"/>
  <c r="Y15" i="6"/>
  <c r="X15" i="6"/>
  <c r="W15" i="6"/>
  <c r="V15" i="6"/>
  <c r="T15" i="6"/>
  <c r="S15" i="6"/>
  <c r="R15" i="6"/>
  <c r="Q15" i="6"/>
  <c r="P15" i="6"/>
  <c r="O15" i="6"/>
  <c r="N15" i="6"/>
  <c r="L15" i="6"/>
  <c r="K15" i="6"/>
  <c r="J15" i="6"/>
  <c r="I15" i="6"/>
  <c r="H15" i="6"/>
  <c r="F15" i="6"/>
  <c r="E15" i="6"/>
  <c r="D15" i="6"/>
  <c r="C15" i="6"/>
  <c r="B15" i="6"/>
  <c r="AL14" i="6"/>
  <c r="AK14" i="6"/>
  <c r="AI14" i="6"/>
  <c r="AH14" i="6"/>
  <c r="AG14" i="6"/>
  <c r="AF14" i="6"/>
  <c r="AE14" i="6"/>
  <c r="AD14" i="6"/>
  <c r="AC14" i="6"/>
  <c r="AB14" i="6"/>
  <c r="AA14" i="6"/>
  <c r="Y14" i="6"/>
  <c r="X14" i="6"/>
  <c r="W14" i="6"/>
  <c r="V14" i="6"/>
  <c r="T14" i="6"/>
  <c r="S14" i="6"/>
  <c r="R14" i="6"/>
  <c r="Q14" i="6"/>
  <c r="P14" i="6"/>
  <c r="O14" i="6"/>
  <c r="N14" i="6"/>
  <c r="L14" i="6"/>
  <c r="K14" i="6"/>
  <c r="J14" i="6"/>
  <c r="I14" i="6"/>
  <c r="H14" i="6"/>
  <c r="F14" i="6"/>
  <c r="E14" i="6"/>
  <c r="D14" i="6"/>
  <c r="C14" i="6"/>
  <c r="B14" i="6"/>
  <c r="AL13" i="6"/>
  <c r="AK13" i="6"/>
  <c r="AI13" i="6"/>
  <c r="AH13" i="6"/>
  <c r="AG13" i="6"/>
  <c r="AF13" i="6"/>
  <c r="AE13" i="6"/>
  <c r="AD13" i="6"/>
  <c r="AC13" i="6"/>
  <c r="AB13" i="6"/>
  <c r="AA13" i="6"/>
  <c r="Y13" i="6"/>
  <c r="X13" i="6"/>
  <c r="W13" i="6"/>
  <c r="V13" i="6"/>
  <c r="T13" i="6"/>
  <c r="S13" i="6"/>
  <c r="R13" i="6"/>
  <c r="Q13" i="6"/>
  <c r="P13" i="6"/>
  <c r="O13" i="6"/>
  <c r="N13" i="6"/>
  <c r="L13" i="6"/>
  <c r="K13" i="6"/>
  <c r="J13" i="6"/>
  <c r="I13" i="6"/>
  <c r="H13" i="6"/>
  <c r="F13" i="6"/>
  <c r="E13" i="6"/>
  <c r="D13" i="6"/>
  <c r="C13" i="6"/>
  <c r="B13" i="6"/>
  <c r="AL12" i="6"/>
  <c r="AK12" i="6"/>
  <c r="AI12" i="6"/>
  <c r="AH12" i="6"/>
  <c r="AG12" i="6"/>
  <c r="AF12" i="6"/>
  <c r="AE12" i="6"/>
  <c r="AD12" i="6"/>
  <c r="AC12" i="6"/>
  <c r="AB12" i="6"/>
  <c r="AA12" i="6"/>
  <c r="Y12" i="6"/>
  <c r="X12" i="6"/>
  <c r="W12" i="6"/>
  <c r="V12" i="6"/>
  <c r="T12" i="6"/>
  <c r="S12" i="6"/>
  <c r="R12" i="6"/>
  <c r="Q12" i="6"/>
  <c r="P12" i="6"/>
  <c r="O12" i="6"/>
  <c r="N12" i="6"/>
  <c r="L12" i="6"/>
  <c r="K12" i="6"/>
  <c r="J12" i="6"/>
  <c r="I12" i="6"/>
  <c r="H12" i="6"/>
  <c r="F12" i="6"/>
  <c r="E12" i="6"/>
  <c r="D12" i="6"/>
  <c r="C12" i="6"/>
  <c r="B12" i="6"/>
  <c r="AL11" i="6"/>
  <c r="AK11" i="6"/>
  <c r="AI11" i="6"/>
  <c r="AH11" i="6"/>
  <c r="AG11" i="6"/>
  <c r="AF11" i="6"/>
  <c r="AE11" i="6"/>
  <c r="AD11" i="6"/>
  <c r="AC11" i="6"/>
  <c r="AB11" i="6"/>
  <c r="AA11" i="6"/>
  <c r="Y11" i="6"/>
  <c r="X11" i="6"/>
  <c r="W11" i="6"/>
  <c r="V11" i="6"/>
  <c r="T11" i="6"/>
  <c r="S11" i="6"/>
  <c r="R11" i="6"/>
  <c r="Q11" i="6"/>
  <c r="P11" i="6"/>
  <c r="O11" i="6"/>
  <c r="N11" i="6"/>
  <c r="L11" i="6"/>
  <c r="K11" i="6"/>
  <c r="J11" i="6"/>
  <c r="I11" i="6"/>
  <c r="H11" i="6"/>
  <c r="F11" i="6"/>
  <c r="E11" i="6"/>
  <c r="D11" i="6"/>
  <c r="C11" i="6"/>
  <c r="B11" i="6"/>
  <c r="AL10" i="6"/>
  <c r="AK10" i="6"/>
  <c r="AI10" i="6"/>
  <c r="AH10" i="6"/>
  <c r="AG10" i="6"/>
  <c r="AF10" i="6"/>
  <c r="AE10" i="6"/>
  <c r="AD10" i="6"/>
  <c r="AC10" i="6"/>
  <c r="AB10" i="6"/>
  <c r="AA10" i="6"/>
  <c r="Y10" i="6"/>
  <c r="X10" i="6"/>
  <c r="W10" i="6"/>
  <c r="V10" i="6"/>
  <c r="T10" i="6"/>
  <c r="S10" i="6"/>
  <c r="R10" i="6"/>
  <c r="Q10" i="6"/>
  <c r="P10" i="6"/>
  <c r="O10" i="6"/>
  <c r="N10" i="6"/>
  <c r="L10" i="6"/>
  <c r="K10" i="6"/>
  <c r="J10" i="6"/>
  <c r="I10" i="6"/>
  <c r="H10" i="6"/>
  <c r="F10" i="6"/>
  <c r="E10" i="6"/>
  <c r="D10" i="6"/>
  <c r="C10" i="6"/>
  <c r="B10" i="6"/>
  <c r="AL9" i="6"/>
  <c r="AK9" i="6"/>
  <c r="AI9" i="6"/>
  <c r="AH9" i="6"/>
  <c r="AG9" i="6"/>
  <c r="AF9" i="6"/>
  <c r="AE9" i="6"/>
  <c r="AD9" i="6"/>
  <c r="AC9" i="6"/>
  <c r="AB9" i="6"/>
  <c r="AA9" i="6"/>
  <c r="Y9" i="6"/>
  <c r="X9" i="6"/>
  <c r="W9" i="6"/>
  <c r="V9" i="6"/>
  <c r="T9" i="6"/>
  <c r="S9" i="6"/>
  <c r="R9" i="6"/>
  <c r="Q9" i="6"/>
  <c r="P9" i="6"/>
  <c r="O9" i="6"/>
  <c r="N9" i="6"/>
  <c r="L9" i="6"/>
  <c r="K9" i="6"/>
  <c r="J9" i="6"/>
  <c r="I9" i="6"/>
  <c r="H9" i="6"/>
  <c r="F9" i="6"/>
  <c r="E9" i="6"/>
  <c r="D9" i="6"/>
  <c r="C9" i="6"/>
  <c r="B9" i="6"/>
  <c r="AL8" i="6"/>
  <c r="AK8" i="6"/>
  <c r="AI8" i="6"/>
  <c r="AH8" i="6"/>
  <c r="AG8" i="6"/>
  <c r="AF8" i="6"/>
  <c r="AE8" i="6"/>
  <c r="AD8" i="6"/>
  <c r="AC8" i="6"/>
  <c r="AB8" i="6"/>
  <c r="AA8" i="6"/>
  <c r="Y8" i="6"/>
  <c r="X8" i="6"/>
  <c r="W8" i="6"/>
  <c r="V8" i="6"/>
  <c r="T8" i="6"/>
  <c r="S8" i="6"/>
  <c r="R8" i="6"/>
  <c r="Q8" i="6"/>
  <c r="P8" i="6"/>
  <c r="O8" i="6"/>
  <c r="N8" i="6"/>
  <c r="L8" i="6"/>
  <c r="K8" i="6"/>
  <c r="J8" i="6"/>
  <c r="I8" i="6"/>
  <c r="H8" i="6"/>
  <c r="F8" i="6"/>
  <c r="E8" i="6"/>
  <c r="D8" i="6"/>
  <c r="C8" i="6"/>
  <c r="B8" i="6"/>
  <c r="AL7" i="6"/>
  <c r="AK7" i="6"/>
  <c r="AI7" i="6"/>
  <c r="AH7" i="6"/>
  <c r="AG7" i="6"/>
  <c r="AF7" i="6"/>
  <c r="AE7" i="6"/>
  <c r="AD7" i="6"/>
  <c r="AC7" i="6"/>
  <c r="AB7" i="6"/>
  <c r="AA7" i="6"/>
  <c r="Y7" i="6"/>
  <c r="X7" i="6"/>
  <c r="W7" i="6"/>
  <c r="V7" i="6"/>
  <c r="T7" i="6"/>
  <c r="S7" i="6"/>
  <c r="R7" i="6"/>
  <c r="Q7" i="6"/>
  <c r="P7" i="6"/>
  <c r="O7" i="6"/>
  <c r="N7" i="6"/>
  <c r="L7" i="6"/>
  <c r="K7" i="6"/>
  <c r="J7" i="6"/>
  <c r="I7" i="6"/>
  <c r="H7" i="6"/>
  <c r="F7" i="6"/>
  <c r="E7" i="6"/>
  <c r="D7" i="6"/>
  <c r="C7" i="6"/>
  <c r="B7" i="6"/>
  <c r="H30" i="4"/>
  <c r="I30" i="4"/>
  <c r="G30" i="4"/>
</calcChain>
</file>

<file path=xl/sharedStrings.xml><?xml version="1.0" encoding="utf-8"?>
<sst xmlns="http://schemas.openxmlformats.org/spreadsheetml/2006/main" count="1262" uniqueCount="815">
  <si>
    <t>Parex Resources Inc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</si>
  <si>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</si>
  <si>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</si>
  <si>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</si>
  <si>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</si>
  <si>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</si>
  <si>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</si>
  <si>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</si>
  <si>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</si>
  <si>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</si>
  <si>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</si>
  <si>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</si>
  <si>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</si>
  <si>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</si>
  <si>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</si>
  <si>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2013-12-31</t>
  </si>
  <si>
    <t>2014-12-31</t>
  </si>
  <si>
    <t>2015-12-31</t>
  </si>
  <si>
    <t>2016-12-31</t>
  </si>
  <si>
    <t>2017-12-31</t>
  </si>
  <si>
    <t>2018-12-31</t>
  </si>
  <si>
    <t>2019-12-31</t>
  </si>
  <si>
    <t>2020-12-31</t>
  </si>
  <si>
    <t>2021-12-31</t>
  </si>
  <si>
    <t>2022-12-31</t>
  </si>
  <si>
    <t>Cash And Equivalents</t>
  </si>
  <si>
    <t>60,014.841</t>
  </si>
  <si>
    <t>45,164.73</t>
  </si>
  <si>
    <t>131,565.016</t>
  </si>
  <si>
    <t>200,410.514</t>
  </si>
  <si>
    <t>295,492.452</t>
  </si>
  <si>
    <t>631,836.957</t>
  </si>
  <si>
    <t>515,291.473</t>
  </si>
  <si>
    <t>420,616.245</t>
  </si>
  <si>
    <t>478,419.751</t>
  </si>
  <si>
    <t>567,307.758</t>
  </si>
  <si>
    <t>Short Term Investments</t>
  </si>
  <si>
    <t/>
  </si>
  <si>
    <t>Accounts Receivable, Net</t>
  </si>
  <si>
    <t>97,449.22</t>
  </si>
  <si>
    <t>85,771.296</t>
  </si>
  <si>
    <t>36,622.535</t>
  </si>
  <si>
    <t>20,772.083</t>
  </si>
  <si>
    <t>35,661.452</t>
  </si>
  <si>
    <t>76,421.135</t>
  </si>
  <si>
    <t>186,433.299</t>
  </si>
  <si>
    <t>102,004.822</t>
  </si>
  <si>
    <t>227,361.229</t>
  </si>
  <si>
    <t>153,234.645</t>
  </si>
  <si>
    <t>Inventory</t>
  </si>
  <si>
    <t>9,237.22</t>
  </si>
  <si>
    <t>12,691.289</t>
  </si>
  <si>
    <t>4,449.648</t>
  </si>
  <si>
    <t>3,805.552</t>
  </si>
  <si>
    <t>3,819.343</t>
  </si>
  <si>
    <t>1,973.761</t>
  </si>
  <si>
    <t>2,436.684</t>
  </si>
  <si>
    <t>1,751.374</t>
  </si>
  <si>
    <t>6,272.85</t>
  </si>
  <si>
    <t>Prepaid Expenses</t>
  </si>
  <si>
    <t>5,184.317</t>
  </si>
  <si>
    <t>9,911.921</t>
  </si>
  <si>
    <t>11,649.282</t>
  </si>
  <si>
    <t>3,359.736</t>
  </si>
  <si>
    <t>2,298.143</t>
  </si>
  <si>
    <t>6,736.176</t>
  </si>
  <si>
    <t>10,859.272</t>
  </si>
  <si>
    <t>17,122.956</t>
  </si>
  <si>
    <t>15,384.272</t>
  </si>
  <si>
    <t>70,417.586</t>
  </si>
  <si>
    <t>Other Current Assets</t>
  </si>
  <si>
    <t>32,125.766</t>
  </si>
  <si>
    <t>62,687.487</t>
  </si>
  <si>
    <t>77,734.954</t>
  </si>
  <si>
    <t>41,023.151</t>
  </si>
  <si>
    <t>63,847.651</t>
  </si>
  <si>
    <t>10,062.633</t>
  </si>
  <si>
    <t>8,367.47</t>
  </si>
  <si>
    <t>21,038.192</t>
  </si>
  <si>
    <t>2,971.646</t>
  </si>
  <si>
    <t>6,474.589</t>
  </si>
  <si>
    <t>Total Current Assets</t>
  </si>
  <si>
    <t>204,011.365</t>
  </si>
  <si>
    <t>216,226.724</t>
  </si>
  <si>
    <t>262,021.436</t>
  </si>
  <si>
    <t>269,371.035</t>
  </si>
  <si>
    <t>401,119.041</t>
  </si>
  <si>
    <t>727,030.662</t>
  </si>
  <si>
    <t>721,799.427</t>
  </si>
  <si>
    <t>563,218.899</t>
  </si>
  <si>
    <t>725,888.272</t>
  </si>
  <si>
    <t>803,707.428</t>
  </si>
  <si>
    <t>Property Plant And Equipment, Net</t>
  </si>
  <si>
    <t>639,030.787</t>
  </si>
  <si>
    <t>896,635.698</t>
  </si>
  <si>
    <t>965,224.049</t>
  </si>
  <si>
    <t>842,342.929</t>
  </si>
  <si>
    <t>890,820.947</t>
  </si>
  <si>
    <t>1,233,028.748</t>
  </si>
  <si>
    <t>1,254,340.042</t>
  </si>
  <si>
    <t>1,249,852.359</t>
  </si>
  <si>
    <t>1,397,137.468</t>
  </si>
  <si>
    <t>1,856,455.003</t>
  </si>
  <si>
    <t>Real Estate Owned</t>
  </si>
  <si>
    <t>Capitalized / Purchased Software</t>
  </si>
  <si>
    <t>Long-term Investments</t>
  </si>
  <si>
    <t>Goodwill</t>
  </si>
  <si>
    <t>65,071.675</t>
  </si>
  <si>
    <t>85,062.558</t>
  </si>
  <si>
    <t>101,913.181</t>
  </si>
  <si>
    <t>98,632.815</t>
  </si>
  <si>
    <t>92,343.12</t>
  </si>
  <si>
    <t>100,260.511</t>
  </si>
  <si>
    <t>95,376.687</t>
  </si>
  <si>
    <t>93,461.794</t>
  </si>
  <si>
    <t>92,882.258</t>
  </si>
  <si>
    <t>99,450.335</t>
  </si>
  <si>
    <t>Other Intangibles</t>
  </si>
  <si>
    <t>Other Long-term Assets</t>
  </si>
  <si>
    <t>23,263.014</t>
  </si>
  <si>
    <t>26,168.41</t>
  </si>
  <si>
    <t>181,141.036</t>
  </si>
  <si>
    <t>115,895.426</t>
  </si>
  <si>
    <t>54,369.234</t>
  </si>
  <si>
    <t>40,292.984</t>
  </si>
  <si>
    <t>373,932.557</t>
  </si>
  <si>
    <t>Total Assets</t>
  </si>
  <si>
    <t>908,113.827</t>
  </si>
  <si>
    <t>1,197,924.979</t>
  </si>
  <si>
    <t>1,329,158.666</t>
  </si>
  <si>
    <t>1,233,609.792</t>
  </si>
  <si>
    <t>1,410,451.519</t>
  </si>
  <si>
    <t>2,241,460.958</t>
  </si>
  <si>
    <t>2,187,411.583</t>
  </si>
  <si>
    <t>1,960,902.286</t>
  </si>
  <si>
    <t>2,256,200.981</t>
  </si>
  <si>
    <t>3,133,545.323</t>
  </si>
  <si>
    <t>Accounts Payable</t>
  </si>
  <si>
    <t>126,251.925</t>
  </si>
  <si>
    <t>156,932.382</t>
  </si>
  <si>
    <t>87,722.036</t>
  </si>
  <si>
    <t>100,033.376</t>
  </si>
  <si>
    <t>115,183.748</t>
  </si>
  <si>
    <t>206,978.742</t>
  </si>
  <si>
    <t>162,677.424</t>
  </si>
  <si>
    <t>130,823.862</t>
  </si>
  <si>
    <t>253,813.933</t>
  </si>
  <si>
    <t>414,318.178</t>
  </si>
  <si>
    <t>Accrued Expenses</t>
  </si>
  <si>
    <t>6,278.548</t>
  </si>
  <si>
    <t>2,481.744</t>
  </si>
  <si>
    <t>5,350.123</t>
  </si>
  <si>
    <t>15,869.447</t>
  </si>
  <si>
    <t>14,946.732</t>
  </si>
  <si>
    <t>15,833.768</t>
  </si>
  <si>
    <t>25,537.403</t>
  </si>
  <si>
    <t>19,419.674</t>
  </si>
  <si>
    <t>1,264.53</t>
  </si>
  <si>
    <t>1,691.084</t>
  </si>
  <si>
    <t>Short-term Borrowings</t>
  </si>
  <si>
    <t>Current Portion of LT Debt</t>
  </si>
  <si>
    <t>Current Portion of Capital Lease Obligations</t>
  </si>
  <si>
    <t>1,125.791</t>
  </si>
  <si>
    <t>1,022.232</t>
  </si>
  <si>
    <t>Other Current Liabilities</t>
  </si>
  <si>
    <t>45,978.941</t>
  </si>
  <si>
    <t>53,036.132</t>
  </si>
  <si>
    <t>62,518.461</t>
  </si>
  <si>
    <t>28,196.534</t>
  </si>
  <si>
    <t>65,562.458</t>
  </si>
  <si>
    <t>205,934.533</t>
  </si>
  <si>
    <t>85,737.996</t>
  </si>
  <si>
    <t>4,649.423</t>
  </si>
  <si>
    <t>58,134.238</t>
  </si>
  <si>
    <t>271,606.432</t>
  </si>
  <si>
    <t>Total Current Liabilities</t>
  </si>
  <si>
    <t>178,509.413</t>
  </si>
  <si>
    <t>212,450.258</t>
  </si>
  <si>
    <t>155,590.62</t>
  </si>
  <si>
    <t>144,099.357</t>
  </si>
  <si>
    <t>195,692.938</t>
  </si>
  <si>
    <t>428,747.043</t>
  </si>
  <si>
    <t>275,078.614</t>
  </si>
  <si>
    <t>155,847.274</t>
  </si>
  <si>
    <t>313,929.689</t>
  </si>
  <si>
    <t>688,637.925</t>
  </si>
  <si>
    <t>Long-term Debt</t>
  </si>
  <si>
    <t>86,086.218</t>
  </si>
  <si>
    <t>40,532.45</t>
  </si>
  <si>
    <t>Capital Leases</t>
  </si>
  <si>
    <t>2,315.804</t>
  </si>
  <si>
    <t>5,705.559</t>
  </si>
  <si>
    <t>8,230.662</t>
  </si>
  <si>
    <t>Other Non-current Liabilities</t>
  </si>
  <si>
    <t>128,206.667</t>
  </si>
  <si>
    <t>179,877.223</t>
  </si>
  <si>
    <t>144,160.559</t>
  </si>
  <si>
    <t>131,016.262</t>
  </si>
  <si>
    <t>98,029.39</t>
  </si>
  <si>
    <t>75,050.695</t>
  </si>
  <si>
    <t>90,272.323</t>
  </si>
  <si>
    <t>97,088.191</t>
  </si>
  <si>
    <t>174,201.653</t>
  </si>
  <si>
    <t>114,663.318</t>
  </si>
  <si>
    <t>Total Liabilities</t>
  </si>
  <si>
    <t>392,802.298</t>
  </si>
  <si>
    <t>432,859.93</t>
  </si>
  <si>
    <t>299,751.179</t>
  </si>
  <si>
    <t>275,115.619</t>
  </si>
  <si>
    <t>293,722.328</t>
  </si>
  <si>
    <t>503,797.738</t>
  </si>
  <si>
    <t>366,350.775</t>
  </si>
  <si>
    <t>255,251.269</t>
  </si>
  <si>
    <t>493,836.901</t>
  </si>
  <si>
    <t>811,531.905</t>
  </si>
  <si>
    <t>Common Stock</t>
  </si>
  <si>
    <t>440,004.015</t>
  </si>
  <si>
    <t>803,827.968</t>
  </si>
  <si>
    <t>1,127,656.333</t>
  </si>
  <si>
    <t>1,104,102.86</t>
  </si>
  <si>
    <t>1,051,219.534</t>
  </si>
  <si>
    <t>1,158,794.311</t>
  </si>
  <si>
    <t>1,055,262.047</t>
  </si>
  <si>
    <t>971,329.8</t>
  </si>
  <si>
    <t>925,273.04</t>
  </si>
  <si>
    <t>924,366.036</t>
  </si>
  <si>
    <t>Additional Paid In Capital</t>
  </si>
  <si>
    <t>23,044.713</t>
  </si>
  <si>
    <t>30,232.575</t>
  </si>
  <si>
    <t>46,325.182</t>
  </si>
  <si>
    <t>56,677.747</t>
  </si>
  <si>
    <t>65,915.729</t>
  </si>
  <si>
    <t>74,721.735</t>
  </si>
  <si>
    <t>63,071.555</t>
  </si>
  <si>
    <t>55,004.172</t>
  </si>
  <si>
    <t>31,018.921</t>
  </si>
  <si>
    <t>27,531.219</t>
  </si>
  <si>
    <t>Retained Earnings</t>
  </si>
  <si>
    <t>52,262.8</t>
  </si>
  <si>
    <t>-68,995.494</t>
  </si>
  <si>
    <t>-144,574.029</t>
  </si>
  <si>
    <t>-202,286.433</t>
  </si>
  <si>
    <t>504,147.173</t>
  </si>
  <si>
    <t>702,727.206</t>
  </si>
  <si>
    <t>679,317.045</t>
  </si>
  <si>
    <t>806,072.119</t>
  </si>
  <si>
    <t>1,370,116.163</t>
  </si>
  <si>
    <t>Treasury Stock</t>
  </si>
  <si>
    <t>Other Common Equity Adj</t>
  </si>
  <si>
    <t>Common Equity</t>
  </si>
  <si>
    <t>515,311.529</t>
  </si>
  <si>
    <t>765,065.049</t>
  </si>
  <si>
    <t>1,029,407.486</t>
  </si>
  <si>
    <t>958,494.173</t>
  </si>
  <si>
    <t>1,116,729.19</t>
  </si>
  <si>
    <t>1,737,663.219</t>
  </si>
  <si>
    <t>1,821,060.808</t>
  </si>
  <si>
    <t>1,705,651.017</t>
  </si>
  <si>
    <t>1,762,364.08</t>
  </si>
  <si>
    <t>2,322,013.418</t>
  </si>
  <si>
    <t>Total Preferred Equity</t>
  </si>
  <si>
    <t>Minority Interest, Total</t>
  </si>
  <si>
    <t>Other Equity</t>
  </si>
  <si>
    <t>Total Equity</t>
  </si>
  <si>
    <t>Total Liabilities And Equity</t>
  </si>
  <si>
    <t>Cash And Short Term Investments</t>
  </si>
  <si>
    <t>Total Debt</t>
  </si>
  <si>
    <t>2,125.628</t>
  </si>
  <si>
    <t>3,270.119</t>
  </si>
  <si>
    <t>6,422.548</t>
  </si>
  <si>
    <t>9,252.894</t>
  </si>
  <si>
    <t>Income Statement</t>
  </si>
  <si>
    <t>Revenue</t>
  </si>
  <si>
    <t>594,020.719</t>
  </si>
  <si>
    <t>765,639.451</t>
  </si>
  <si>
    <t>669,758.796</t>
  </si>
  <si>
    <t>552,115.214</t>
  </si>
  <si>
    <t>646,482.299</t>
  </si>
  <si>
    <t>1,137,011.96</t>
  </si>
  <si>
    <t>1,269,344.093</t>
  </si>
  <si>
    <t>676,755.663</t>
  </si>
  <si>
    <t>1,138,328.641</t>
  </si>
  <si>
    <t>1,774,614.141</t>
  </si>
  <si>
    <t>Revenue Growth (YoY)</t>
  </si>
  <si>
    <t>14.7%</t>
  </si>
  <si>
    <t>18.2%</t>
  </si>
  <si>
    <t>-27.0%</t>
  </si>
  <si>
    <t>-14.8%</t>
  </si>
  <si>
    <t>25.1%</t>
  </si>
  <si>
    <t>62.0%</t>
  </si>
  <si>
    <t>17.4%</t>
  </si>
  <si>
    <t>-45.6%</t>
  </si>
  <si>
    <t>69.3%</t>
  </si>
  <si>
    <t>45.6%</t>
  </si>
  <si>
    <t>Cost of Revenues</t>
  </si>
  <si>
    <t>-213,984.801</t>
  </si>
  <si>
    <t>-315,984.032</t>
  </si>
  <si>
    <t>-364,776.817</t>
  </si>
  <si>
    <t>-281,037.455</t>
  </si>
  <si>
    <t>-163,004.741</t>
  </si>
  <si>
    <t>-217,794.844</t>
  </si>
  <si>
    <t>-328,292.033</t>
  </si>
  <si>
    <t>-222,240.877</t>
  </si>
  <si>
    <t>-217,032.548</t>
  </si>
  <si>
    <t>-272,340.273</t>
  </si>
  <si>
    <t>Gross Profit</t>
  </si>
  <si>
    <t>380,035.918</t>
  </si>
  <si>
    <t>449,655.42</t>
  </si>
  <si>
    <t>304,981.979</t>
  </si>
  <si>
    <t>271,077.759</t>
  </si>
  <si>
    <t>483,477.558</t>
  </si>
  <si>
    <t>919,217.116</t>
  </si>
  <si>
    <t>941,052.061</t>
  </si>
  <si>
    <t>454,514.786</t>
  </si>
  <si>
    <t>921,296.093</t>
  </si>
  <si>
    <t>1,502,273.869</t>
  </si>
  <si>
    <t>Gross Profit Margin</t>
  </si>
  <si>
    <t>64.0%</t>
  </si>
  <si>
    <t>58.7%</t>
  </si>
  <si>
    <t>45.5%</t>
  </si>
  <si>
    <t>49.1%</t>
  </si>
  <si>
    <t>74.8%</t>
  </si>
  <si>
    <t>80.8%</t>
  </si>
  <si>
    <t>74.1%</t>
  </si>
  <si>
    <t>67.2%</t>
  </si>
  <si>
    <t>80.9%</t>
  </si>
  <si>
    <t>84.7%</t>
  </si>
  <si>
    <t>R&amp;D Expenses</t>
  </si>
  <si>
    <t>Selling and Marketing Expense</t>
  </si>
  <si>
    <t>General &amp; Admin Expenses</t>
  </si>
  <si>
    <t>-32,246.875</t>
  </si>
  <si>
    <t>-37,673.175</t>
  </si>
  <si>
    <t>-43,634.859</t>
  </si>
  <si>
    <t>-41,377.655</t>
  </si>
  <si>
    <t>-42,856.35</t>
  </si>
  <si>
    <t>-45,528.908</t>
  </si>
  <si>
    <t>-44,426.537</t>
  </si>
  <si>
    <t>-45,880.92</t>
  </si>
  <si>
    <t>-53,651.479</t>
  </si>
  <si>
    <t>-69,352.027</t>
  </si>
  <si>
    <t>Other Inc / (Exp)</t>
  </si>
  <si>
    <t>-229,444.263</t>
  </si>
  <si>
    <t>-430,084.037</t>
  </si>
  <si>
    <t>-331,160.951</t>
  </si>
  <si>
    <t>-326,886.701</t>
  </si>
  <si>
    <t>-229,510.092</t>
  </si>
  <si>
    <t>-194,366.327</t>
  </si>
  <si>
    <t>-252,079.759</t>
  </si>
  <si>
    <t>-190,698.858</t>
  </si>
  <si>
    <t>-232,579.945</t>
  </si>
  <si>
    <t>-357,572.779</t>
  </si>
  <si>
    <t>Operating Expenses</t>
  </si>
  <si>
    <t>-261,691.139</t>
  </si>
  <si>
    <t>-467,757.212</t>
  </si>
  <si>
    <t>-374,795.81</t>
  </si>
  <si>
    <t>-368,264.357</t>
  </si>
  <si>
    <t>-272,366.442</t>
  </si>
  <si>
    <t>-239,895.235</t>
  </si>
  <si>
    <t>-296,506.296</t>
  </si>
  <si>
    <t>-236,579.778</t>
  </si>
  <si>
    <t>-286,231.424</t>
  </si>
  <si>
    <t>-426,924.806</t>
  </si>
  <si>
    <t>Operating Income</t>
  </si>
  <si>
    <t>118,344.779</t>
  </si>
  <si>
    <t>-18,101.792</t>
  </si>
  <si>
    <t>-69,813.831</t>
  </si>
  <si>
    <t>-97,186.598</t>
  </si>
  <si>
    <t>211,111.116</t>
  </si>
  <si>
    <t>679,321.881</t>
  </si>
  <si>
    <t>644,545.765</t>
  </si>
  <si>
    <t>217,935.008</t>
  </si>
  <si>
    <t>635,064.669</t>
  </si>
  <si>
    <t>1,075,349.062</t>
  </si>
  <si>
    <t>Net Interest Expenses</t>
  </si>
  <si>
    <t>-16,562.192</t>
  </si>
  <si>
    <t>-44,362.187</t>
  </si>
  <si>
    <t>1,691.953</t>
  </si>
  <si>
    <t>2,978.283</t>
  </si>
  <si>
    <t>14,396.444</t>
  </si>
  <si>
    <t>9,456.903</t>
  </si>
  <si>
    <t>2,640.271</t>
  </si>
  <si>
    <t>2,024.513</t>
  </si>
  <si>
    <t>12,097.543</t>
  </si>
  <si>
    <t>EBT, Incl. Unusual Items</t>
  </si>
  <si>
    <t>101,782.587</t>
  </si>
  <si>
    <t>-62,463.98</t>
  </si>
  <si>
    <t>-69,010.48</t>
  </si>
  <si>
    <t>-95,494.644</t>
  </si>
  <si>
    <t>214,089.399</t>
  </si>
  <si>
    <t>693,718.325</t>
  </si>
  <si>
    <t>654,002.667</t>
  </si>
  <si>
    <t>220,575.279</t>
  </si>
  <si>
    <t>637,089.182</t>
  </si>
  <si>
    <t>1,087,446.606</t>
  </si>
  <si>
    <t>Earnings of Discontinued Ops.</t>
  </si>
  <si>
    <t>-42,341.42</t>
  </si>
  <si>
    <t>-25,697.573</t>
  </si>
  <si>
    <t>-1,083.622</t>
  </si>
  <si>
    <t>Income Tax Expense</t>
  </si>
  <si>
    <t>-45,978.941</t>
  </si>
  <si>
    <t>-37,805.195</t>
  </si>
  <si>
    <t>8,183.357</t>
  </si>
  <si>
    <t>33,128.712</t>
  </si>
  <si>
    <t>-19,126.889</t>
  </si>
  <si>
    <t>-143,762.424</t>
  </si>
  <si>
    <t>-228,105.738</t>
  </si>
  <si>
    <t>-94,195.98</t>
  </si>
  <si>
    <t>-253,803.816</t>
  </si>
  <si>
    <t>-259,684.902</t>
  </si>
  <si>
    <t>Net Income to Company</t>
  </si>
  <si>
    <t>13,462.226</t>
  </si>
  <si>
    <t>-125,966.748</t>
  </si>
  <si>
    <t>-61,910.745</t>
  </si>
  <si>
    <t>-62,365.932</t>
  </si>
  <si>
    <t>194,962.511</t>
  </si>
  <si>
    <t>549,955.902</t>
  </si>
  <si>
    <t>425,896.929</t>
  </si>
  <si>
    <t>126,379.299</t>
  </si>
  <si>
    <t>383,285.366</t>
  </si>
  <si>
    <t>827,761.704</t>
  </si>
  <si>
    <t>Minority Interest in Earnings</t>
  </si>
  <si>
    <t>Net Income to Stockholders</t>
  </si>
  <si>
    <t>Preferred Dividends &amp; Other Adj.</t>
  </si>
  <si>
    <t>42,341.42</t>
  </si>
  <si>
    <t>25,697.573</t>
  </si>
  <si>
    <t>1,083.622</t>
  </si>
  <si>
    <t>Net Income to Common Excl Extra Items</t>
  </si>
  <si>
    <t>55,803.646</t>
  </si>
  <si>
    <t>-100,269.175</t>
  </si>
  <si>
    <t>-60,827.123</t>
  </si>
  <si>
    <t>Basic EPS (Cont. Ops)</t>
  </si>
  <si>
    <t>Diluted EPS (Cont. Ops)</t>
  </si>
  <si>
    <t>Weighted Average Basic Shares Out.</t>
  </si>
  <si>
    <t>108,421</t>
  </si>
  <si>
    <t>120,379</t>
  </si>
  <si>
    <t>145,018</t>
  </si>
  <si>
    <t>152,184</t>
  </si>
  <si>
    <t>154,209</t>
  </si>
  <si>
    <t>155,417</t>
  </si>
  <si>
    <t>146,380</t>
  </si>
  <si>
    <t>138,356</t>
  </si>
  <si>
    <t>125,210</t>
  </si>
  <si>
    <t>113,572</t>
  </si>
  <si>
    <t>Weighted Average Diluted Shares Out.</t>
  </si>
  <si>
    <t>123,535</t>
  </si>
  <si>
    <t>157,272</t>
  </si>
  <si>
    <t>159,562</t>
  </si>
  <si>
    <t>149,025</t>
  </si>
  <si>
    <t>139,619</t>
  </si>
  <si>
    <t>125,599</t>
  </si>
  <si>
    <t>113,661</t>
  </si>
  <si>
    <t>EBITDA</t>
  </si>
  <si>
    <t>338,682.493</t>
  </si>
  <si>
    <t>408,186.091</t>
  </si>
  <si>
    <t>249,849.074</t>
  </si>
  <si>
    <t>180,806.685</t>
  </si>
  <si>
    <t>400,347.127</t>
  </si>
  <si>
    <t>849,816.073</t>
  </si>
  <si>
    <t>859,682.185</t>
  </si>
  <si>
    <t>390,554.05</t>
  </si>
  <si>
    <t>831,807.834</t>
  </si>
  <si>
    <t>1,406,009.377</t>
  </si>
  <si>
    <t>EBIT</t>
  </si>
  <si>
    <t>110,621.422</t>
  </si>
  <si>
    <t>102,472.982</t>
  </si>
  <si>
    <t>-1,301.456</t>
  </si>
  <si>
    <t>-70,955.952</t>
  </si>
  <si>
    <t>231,432.336</t>
  </si>
  <si>
    <t>681,423.951</t>
  </si>
  <si>
    <t>661,674.146</t>
  </si>
  <si>
    <t>233,677.388</t>
  </si>
  <si>
    <t>640,406.044</t>
  </si>
  <si>
    <t>1,056,957.006</t>
  </si>
  <si>
    <t>Revenue (Reported)</t>
  </si>
  <si>
    <t>591,154.471</t>
  </si>
  <si>
    <t>774,966.547</t>
  </si>
  <si>
    <t>679,894.337</t>
  </si>
  <si>
    <t>537,792.696</t>
  </si>
  <si>
    <t>644,961.099</t>
  </si>
  <si>
    <t>1,135,926.801</t>
  </si>
  <si>
    <t>671,742.328</t>
  </si>
  <si>
    <t>Operating Income (Reported)</t>
  </si>
  <si>
    <t>Operating Income (Adjusted)</t>
  </si>
  <si>
    <t>Cash Flow Statement</t>
  </si>
  <si>
    <t>Depreciation &amp; Amortization (CF)</t>
  </si>
  <si>
    <t>228,061.071</t>
  </si>
  <si>
    <t>305,713.109</t>
  </si>
  <si>
    <t>251,150.53</t>
  </si>
  <si>
    <t>251,762.636</t>
  </si>
  <si>
    <t>168,914.791</t>
  </si>
  <si>
    <t>168,392.123</t>
  </si>
  <si>
    <t>199,003.98</t>
  </si>
  <si>
    <t>157,842.429</t>
  </si>
  <si>
    <t>192,233.851</t>
  </si>
  <si>
    <t>350,066.48</t>
  </si>
  <si>
    <t>Amortization of Deferred Charges (CF)</t>
  </si>
  <si>
    <t>Stock-Based Comp</t>
  </si>
  <si>
    <t>7,302.663</t>
  </si>
  <si>
    <t>14,273.213</t>
  </si>
  <si>
    <t>20,605.465</t>
  </si>
  <si>
    <t>34,570.901</t>
  </si>
  <si>
    <t>33,768.123</t>
  </si>
  <si>
    <t>22,786.976</t>
  </si>
  <si>
    <t>35,947.397</t>
  </si>
  <si>
    <t>12,100.714</t>
  </si>
  <si>
    <t>35,004.719</t>
  </si>
  <si>
    <t>25,898.356</t>
  </si>
  <si>
    <t>Change In Accounts Receivable</t>
  </si>
  <si>
    <t>Change In Inventories</t>
  </si>
  <si>
    <t>Change in Other Net Operating Assets</t>
  </si>
  <si>
    <t>-65,201.283</t>
  </si>
  <si>
    <t>-49,825.962</t>
  </si>
  <si>
    <t>42,846.77</t>
  </si>
  <si>
    <t>13,291.232</t>
  </si>
  <si>
    <t>6,915.802</t>
  </si>
  <si>
    <t>178,714.101</t>
  </si>
  <si>
    <t>-266,726.726</t>
  </si>
  <si>
    <t>-8,936.206</t>
  </si>
  <si>
    <t>-54,683.335</t>
  </si>
  <si>
    <t>350,283.112</t>
  </si>
  <si>
    <t>Other Operating Activities</t>
  </si>
  <si>
    <t>37,263.339</t>
  </si>
  <si>
    <t>143,502.244</t>
  </si>
  <si>
    <t>-29,427.063</t>
  </si>
  <si>
    <t>-30,425.616</t>
  </si>
  <si>
    <t>-46,225.619</t>
  </si>
  <si>
    <t>-194,287.158</t>
  </si>
  <si>
    <t>79,914.269</t>
  </si>
  <si>
    <t>81,638.467</t>
  </si>
  <si>
    <t>119,799.043</t>
  </si>
  <si>
    <t>-222,261.724</t>
  </si>
  <si>
    <t>Cash from Operations</t>
  </si>
  <si>
    <t>221,554.116</t>
  </si>
  <si>
    <t>288,245.939</t>
  </si>
  <si>
    <t>223,264.957</t>
  </si>
  <si>
    <t>206,833.222</t>
  </si>
  <si>
    <t>358,335.609</t>
  </si>
  <si>
    <t>725,561.944</t>
  </si>
  <si>
    <t>474,035.849</t>
  </si>
  <si>
    <t>369,024.704</t>
  </si>
  <si>
    <t>675,639.644</t>
  </si>
  <si>
    <t>1,331,747.928</t>
  </si>
  <si>
    <t>Capital Expenditures</t>
  </si>
  <si>
    <t>-235,059.898</t>
  </si>
  <si>
    <t>-342,972.853</t>
  </si>
  <si>
    <t>-174,103.765</t>
  </si>
  <si>
    <t>-144,617.686</t>
  </si>
  <si>
    <t>-259,797.056</t>
  </si>
  <si>
    <t>-412,692.148</t>
  </si>
  <si>
    <t>-270,340.424</t>
  </si>
  <si>
    <t>-179,747.139</t>
  </si>
  <si>
    <t>-344,248.06</t>
  </si>
  <si>
    <t>-693,563.595</t>
  </si>
  <si>
    <t>Cash Acquisitions</t>
  </si>
  <si>
    <t>-13,267.814</t>
  </si>
  <si>
    <t>-31,419.597</t>
  </si>
  <si>
    <t>-5,404.85</t>
  </si>
  <si>
    <t>-7,162.211</t>
  </si>
  <si>
    <t>Other Investing Activities</t>
  </si>
  <si>
    <t>54,023.131</t>
  </si>
  <si>
    <t>27,091.89</t>
  </si>
  <si>
    <t>-76,379.387</t>
  </si>
  <si>
    <t>8,040.806</t>
  </si>
  <si>
    <t>14,020.183</t>
  </si>
  <si>
    <t>37,139.741</t>
  </si>
  <si>
    <t>-14,018.498</t>
  </si>
  <si>
    <t>-49,031.432</t>
  </si>
  <si>
    <t>54,616.315</t>
  </si>
  <si>
    <t>-170,393.254</t>
  </si>
  <si>
    <t>Cash from Investing</t>
  </si>
  <si>
    <t>-194,304.582</t>
  </si>
  <si>
    <t>-347,300.561</t>
  </si>
  <si>
    <t>-250,483.152</t>
  </si>
  <si>
    <t>-141,981.73</t>
  </si>
  <si>
    <t>-252,939.085</t>
  </si>
  <si>
    <t>-375,552.407</t>
  </si>
  <si>
    <t>-284,358.922</t>
  </si>
  <si>
    <t>-228,778.571</t>
  </si>
  <si>
    <t>-289,631.745</t>
  </si>
  <si>
    <t>-863,956.849</t>
  </si>
  <si>
    <t>Dividends Paid (Ex Special Dividends)</t>
  </si>
  <si>
    <t>-60,230.828</t>
  </si>
  <si>
    <t>-102,211.039</t>
  </si>
  <si>
    <t>Special Dividend Paid</t>
  </si>
  <si>
    <t>Long-Term Debt Issued</t>
  </si>
  <si>
    <t>30,654.113</t>
  </si>
  <si>
    <t>Long-Term Debt Repaid</t>
  </si>
  <si>
    <t>-48,561.8</t>
  </si>
  <si>
    <t>-1,109.55</t>
  </si>
  <si>
    <t>Repurchase of Common Stock</t>
  </si>
  <si>
    <t>-1,599.914</t>
  </si>
  <si>
    <t>-9,412.582</t>
  </si>
  <si>
    <t>-62,714.006</t>
  </si>
  <si>
    <t>-290,759.179</t>
  </si>
  <si>
    <t>-218,237.844</t>
  </si>
  <si>
    <t>-276,288.424</t>
  </si>
  <si>
    <t>-299,851.183</t>
  </si>
  <si>
    <t>Other Financing Activities</t>
  </si>
  <si>
    <t>2,093.912</t>
  </si>
  <si>
    <t>10,646.138</t>
  </si>
  <si>
    <t>159,402.027</t>
  </si>
  <si>
    <t>7,374.767</t>
  </si>
  <si>
    <t>12,453.724</t>
  </si>
  <si>
    <t>27,447.018</t>
  </si>
  <si>
    <t>18,106.145</t>
  </si>
  <si>
    <t>5,018.424</t>
  </si>
  <si>
    <t>18,347.066</t>
  </si>
  <si>
    <t>7,663.357</t>
  </si>
  <si>
    <t>Cash from Financing</t>
  </si>
  <si>
    <t>40,934.3</t>
  </si>
  <si>
    <t>110,840.227</t>
  </si>
  <si>
    <t>3,041.143</t>
  </si>
  <si>
    <t>-35,266.988</t>
  </si>
  <si>
    <t>-273,421.741</t>
  </si>
  <si>
    <t>-214,328.97</t>
  </si>
  <si>
    <t>-319,109.204</t>
  </si>
  <si>
    <t>-395,326.321</t>
  </si>
  <si>
    <t>Beginning Cash (CF)</t>
  </si>
  <si>
    <t>31,846.162</t>
  </si>
  <si>
    <t>Foreign Exchange Rate Adjustments</t>
  </si>
  <si>
    <t>-1,065.547</t>
  </si>
  <si>
    <t>-2,136.639</t>
  </si>
  <si>
    <t>-6,168.736</t>
  </si>
  <si>
    <t>-3,733.22</t>
  </si>
  <si>
    <t>-2,023.047</t>
  </si>
  <si>
    <t>-10,246.798</t>
  </si>
  <si>
    <t>-6,487.039</t>
  </si>
  <si>
    <t>-17,407.735</t>
  </si>
  <si>
    <t>Additions / Reductions</t>
  </si>
  <si>
    <t>29,234.226</t>
  </si>
  <si>
    <t>-12,713.472</t>
  </si>
  <si>
    <t>92,569.022</t>
  </si>
  <si>
    <t>67,991.464</t>
  </si>
  <si>
    <t>95,657.731</t>
  </si>
  <si>
    <t>340,077.726</t>
  </si>
  <si>
    <t>-114,522.437</t>
  </si>
  <si>
    <t>-84,428.43</t>
  </si>
  <si>
    <t>64,290.545</t>
  </si>
  <si>
    <t>106,295.742</t>
  </si>
  <si>
    <t>Ending Cash (CF)</t>
  </si>
  <si>
    <t>Levered Free Cash Flow</t>
  </si>
  <si>
    <t>-13,505.783</t>
  </si>
  <si>
    <t>-54,726.914</t>
  </si>
  <si>
    <t>49,161.191</t>
  </si>
  <si>
    <t>62,215.536</t>
  </si>
  <si>
    <t>98,538.552</t>
  </si>
  <si>
    <t>312,869.796</t>
  </si>
  <si>
    <t>203,695.425</t>
  </si>
  <si>
    <t>189,277.565</t>
  </si>
  <si>
    <t>331,391.584</t>
  </si>
  <si>
    <t>638,184.333</t>
  </si>
  <si>
    <t>Cash Interest Paid</t>
  </si>
  <si>
    <t>5,301.176</t>
  </si>
  <si>
    <t>5,026.024</t>
  </si>
  <si>
    <t>1,121.084</t>
  </si>
  <si>
    <t>1,482.227</t>
  </si>
  <si>
    <t>2,009.251</t>
  </si>
  <si>
    <t>Valuation Ratios</t>
  </si>
  <si>
    <t>Price Close (Split Adjusted)</t>
  </si>
  <si>
    <t>Market Cap</t>
  </si>
  <si>
    <t>713,313.342</t>
  </si>
  <si>
    <t>1,018,877.691</t>
  </si>
  <si>
    <t>1,528,444.085</t>
  </si>
  <si>
    <t>2,581,870.155</t>
  </si>
  <si>
    <t>2,815,807.28</t>
  </si>
  <si>
    <t>2,541,405.217</t>
  </si>
  <si>
    <t>3,452,776.311</t>
  </si>
  <si>
    <t>2,310,673.73</t>
  </si>
  <si>
    <t>2,602,968.627</t>
  </si>
  <si>
    <t>2,198,538.088</t>
  </si>
  <si>
    <t>Total Enterprise Value (TEV)</t>
  </si>
  <si>
    <t>778,072.126</t>
  </si>
  <si>
    <t>1,028,270.539</t>
  </si>
  <si>
    <t>1,381,931.787</t>
  </si>
  <si>
    <t>2,408,544.006</t>
  </si>
  <si>
    <t>2,570,991.326</t>
  </si>
  <si>
    <t>2,074,910.076</t>
  </si>
  <si>
    <t>2,991,543.836</t>
  </si>
  <si>
    <t>1,841,340.119</t>
  </si>
  <si>
    <t>2,148,559.306</t>
  </si>
  <si>
    <t>1,723,443.843</t>
  </si>
  <si>
    <t>Enterprise Value (EV)</t>
  </si>
  <si>
    <t>2,326,255.873</t>
  </si>
  <si>
    <t>EV/EBITDA</t>
  </si>
  <si>
    <t>2.4x</t>
  </si>
  <si>
    <t>2.3x</t>
  </si>
  <si>
    <t>4.9x</t>
  </si>
  <si>
    <t>15.8x</t>
  </si>
  <si>
    <t>7.5x</t>
  </si>
  <si>
    <t>2.8x</t>
  </si>
  <si>
    <t>3.4x</t>
  </si>
  <si>
    <t>3.7x</t>
  </si>
  <si>
    <t>3.1x</t>
  </si>
  <si>
    <t>1.7x</t>
  </si>
  <si>
    <t>EV / EBIT</t>
  </si>
  <si>
    <t>24.0x</t>
  </si>
  <si>
    <t>4.5x</t>
  </si>
  <si>
    <t>-66.8x</t>
  </si>
  <si>
    <t>-46.1x</t>
  </si>
  <si>
    <t>21.1x</t>
  </si>
  <si>
    <t>3.6x</t>
  </si>
  <si>
    <t>4.4x</t>
  </si>
  <si>
    <t>5.7x</t>
  </si>
  <si>
    <t>4.3x</t>
  </si>
  <si>
    <t>2.2x</t>
  </si>
  <si>
    <t>EV / LTM EBITDA - CAPEX</t>
  </si>
  <si>
    <t>10.1x</t>
  </si>
  <si>
    <t>8.1x</t>
  </si>
  <si>
    <t>51.2x</t>
  </si>
  <si>
    <t>40.0x</t>
  </si>
  <si>
    <t>32.2x</t>
  </si>
  <si>
    <t>5.8x</t>
  </si>
  <si>
    <t>5.1x</t>
  </si>
  <si>
    <t>6.2x</t>
  </si>
  <si>
    <t>3.3x</t>
  </si>
  <si>
    <t>EV / Free Cash Flow</t>
  </si>
  <si>
    <t>21.2x</t>
  </si>
  <si>
    <t>32.0x</t>
  </si>
  <si>
    <t>12.1x</t>
  </si>
  <si>
    <t>71.9x</t>
  </si>
  <si>
    <t>27.7x</t>
  </si>
  <si>
    <t>5.3x</t>
  </si>
  <si>
    <t>17.5x</t>
  </si>
  <si>
    <t>22.2x</t>
  </si>
  <si>
    <t>6.9x</t>
  </si>
  <si>
    <t>EV / Invested Capital</t>
  </si>
  <si>
    <t>1.3x</t>
  </si>
  <si>
    <t>1.0x</t>
  </si>
  <si>
    <t>2.5x</t>
  </si>
  <si>
    <t>1.2x</t>
  </si>
  <si>
    <t>1.1x</t>
  </si>
  <si>
    <t>EV / Revenue</t>
  </si>
  <si>
    <t>1.9x</t>
  </si>
  <si>
    <t>4.6x</t>
  </si>
  <si>
    <t>2.0x</t>
  </si>
  <si>
    <t>2.1x</t>
  </si>
  <si>
    <t>P/E Ratio</t>
  </si>
  <si>
    <t>-26.8x</t>
  </si>
  <si>
    <t>8.7x</t>
  </si>
  <si>
    <t>-6.6x</t>
  </si>
  <si>
    <t>-429.4x</t>
  </si>
  <si>
    <t>41.7x</t>
  </si>
  <si>
    <t>9.0x</t>
  </si>
  <si>
    <t>13.9x</t>
  </si>
  <si>
    <t>7.8x</t>
  </si>
  <si>
    <t>3.5x</t>
  </si>
  <si>
    <t>Price/Book</t>
  </si>
  <si>
    <t>1.5x</t>
  </si>
  <si>
    <t>2.7x</t>
  </si>
  <si>
    <t>Price / Operating Cash Flow</t>
  </si>
  <si>
    <t>3.0x</t>
  </si>
  <si>
    <t>4.0x</t>
  </si>
  <si>
    <t>24.2x</t>
  </si>
  <si>
    <t>8.4x</t>
  </si>
  <si>
    <t>5.4x</t>
  </si>
  <si>
    <t>6.3x</t>
  </si>
  <si>
    <t>Price / LTM Sales</t>
  </si>
  <si>
    <t>4.7x</t>
  </si>
  <si>
    <t>2.9x</t>
  </si>
  <si>
    <t>2.6x</t>
  </si>
  <si>
    <t>1.6x</t>
  </si>
  <si>
    <t>Altman Z-Score</t>
  </si>
  <si>
    <t>Piotroski Score</t>
  </si>
  <si>
    <t>Dividend Per Share</t>
  </si>
  <si>
    <t>Dividend Yield</t>
  </si>
  <si>
    <t>0.0%</t>
  </si>
  <si>
    <t>2.4%</t>
  </si>
  <si>
    <t>5.0%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</si>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</sst>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"/>
  </numFmts>
  <fonts count="13" x14ac:knownFonts="1">
    <font>
      <sz val="10"/>
      <color rgb="FF000000"/>
      <name val="Arial"/>
    </font>
    <font>
      <b/>
      <sz val="20"/>
      <color rgb="FF1551C3"/>
      <name val="Arial"/>
      <family val="2"/>
    </font>
    <font>
      <b/>
      <sz val="10"/>
      <color rgb="FF434343"/>
      <name val="Arial"/>
      <family val="2"/>
    </font>
    <font>
      <b/>
      <sz val="11"/>
      <color rgb="FF1551C3"/>
      <name val="Arial"/>
      <family val="2"/>
    </font>
    <font>
      <sz val="11"/>
      <name val="Arial"/>
      <family val="2"/>
    </font>
    <font>
      <sz val="10"/>
      <color rgb="FF434343"/>
      <name val="Arial"/>
      <family val="2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4" borderId="0" xfId="0" applyFont="1" applyFill="1" applyAlignment="1">
      <alignment horizontal="left"/>
    </xf>
    <xf numFmtId="165" fontId="5" fillId="8" borderId="0" xfId="0" applyNumberFormat="1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2CA6D8C9-944A-18DC-0618-3F5A5D9757B6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/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 t="s">
        <v>26</v>
      </c>
      <c r="E12" s="3" t="s">
        <v>27</v>
      </c>
      <c r="F12" s="3" t="s">
        <v>28</v>
      </c>
      <c r="G12" s="3" t="s">
        <v>29</v>
      </c>
      <c r="H12" s="3" t="s">
        <v>30</v>
      </c>
      <c r="I12" s="3" t="s">
        <v>31</v>
      </c>
      <c r="J12" s="3" t="s">
        <v>32</v>
      </c>
      <c r="K12" s="3" t="s">
        <v>33</v>
      </c>
      <c r="L12" s="3" t="s">
        <v>34</v>
      </c>
      <c r="M12" s="3" t="s">
        <v>35</v>
      </c>
    </row>
    <row r="13" spans="3:13" ht="12.75" x14ac:dyDescent="0.2">
      <c r="C13" s="3" t="s">
        <v>36</v>
      </c>
      <c r="D13" s="3" t="s">
        <v>37</v>
      </c>
      <c r="E13" s="3" t="s">
        <v>37</v>
      </c>
      <c r="F13" s="3" t="s">
        <v>37</v>
      </c>
      <c r="G13" s="3" t="s">
        <v>37</v>
      </c>
      <c r="H13" s="3" t="s">
        <v>37</v>
      </c>
      <c r="I13" s="3" t="s">
        <v>37</v>
      </c>
      <c r="J13" s="3" t="s">
        <v>37</v>
      </c>
      <c r="K13" s="3" t="s">
        <v>37</v>
      </c>
      <c r="L13" s="3" t="s">
        <v>37</v>
      </c>
      <c r="M13" s="3" t="s">
        <v>37</v>
      </c>
    </row>
    <row r="14" spans="3:13" ht="12.75" x14ac:dyDescent="0.2">
      <c r="C14" s="3" t="s">
        <v>38</v>
      </c>
      <c r="D14" s="3" t="s">
        <v>39</v>
      </c>
      <c r="E14" s="3" t="s">
        <v>40</v>
      </c>
      <c r="F14" s="3" t="s">
        <v>41</v>
      </c>
      <c r="G14" s="3" t="s">
        <v>42</v>
      </c>
      <c r="H14" s="3" t="s">
        <v>43</v>
      </c>
      <c r="I14" s="3" t="s">
        <v>44</v>
      </c>
      <c r="J14" s="3" t="s">
        <v>45</v>
      </c>
      <c r="K14" s="3" t="s">
        <v>46</v>
      </c>
      <c r="L14" s="3" t="s">
        <v>47</v>
      </c>
      <c r="M14" s="3" t="s">
        <v>48</v>
      </c>
    </row>
    <row r="15" spans="3:13" ht="12.75" x14ac:dyDescent="0.2">
      <c r="C15" s="3" t="s">
        <v>49</v>
      </c>
      <c r="D15" s="3" t="s">
        <v>50</v>
      </c>
      <c r="E15" s="3" t="s">
        <v>51</v>
      </c>
      <c r="F15" s="3" t="s">
        <v>52</v>
      </c>
      <c r="G15" s="3" t="s">
        <v>53</v>
      </c>
      <c r="H15" s="3" t="s">
        <v>54</v>
      </c>
      <c r="I15" s="3" t="s">
        <v>55</v>
      </c>
      <c r="J15" s="3">
        <v>847.91399999999999</v>
      </c>
      <c r="K15" s="3" t="s">
        <v>56</v>
      </c>
      <c r="L15" s="3" t="s">
        <v>57</v>
      </c>
      <c r="M15" s="3" t="s">
        <v>58</v>
      </c>
    </row>
    <row r="16" spans="3:13" ht="12.75" x14ac:dyDescent="0.2">
      <c r="C16" s="3" t="s">
        <v>59</v>
      </c>
      <c r="D16" s="3" t="s">
        <v>60</v>
      </c>
      <c r="E16" s="3" t="s">
        <v>61</v>
      </c>
      <c r="F16" s="3" t="s">
        <v>62</v>
      </c>
      <c r="G16" s="3" t="s">
        <v>63</v>
      </c>
      <c r="H16" s="3" t="s">
        <v>64</v>
      </c>
      <c r="I16" s="3" t="s">
        <v>65</v>
      </c>
      <c r="J16" s="3" t="s">
        <v>66</v>
      </c>
      <c r="K16" s="3" t="s">
        <v>67</v>
      </c>
      <c r="L16" s="3" t="s">
        <v>68</v>
      </c>
      <c r="M16" s="3" t="s">
        <v>69</v>
      </c>
    </row>
    <row r="17" spans="3:13" ht="12.75" x14ac:dyDescent="0.2">
      <c r="C17" s="3" t="s">
        <v>70</v>
      </c>
      <c r="D17" s="3" t="s">
        <v>71</v>
      </c>
      <c r="E17" s="3" t="s">
        <v>72</v>
      </c>
      <c r="F17" s="3" t="s">
        <v>73</v>
      </c>
      <c r="G17" s="3" t="s">
        <v>74</v>
      </c>
      <c r="H17" s="3" t="s">
        <v>75</v>
      </c>
      <c r="I17" s="3" t="s">
        <v>76</v>
      </c>
      <c r="J17" s="3" t="s">
        <v>77</v>
      </c>
      <c r="K17" s="3" t="s">
        <v>78</v>
      </c>
      <c r="L17" s="3" t="s">
        <v>79</v>
      </c>
      <c r="M17" s="3" t="s">
        <v>80</v>
      </c>
    </row>
    <row r="18" spans="3:13" ht="12.75" x14ac:dyDescent="0.2">
      <c r="C18" s="3" t="s">
        <v>81</v>
      </c>
      <c r="D18" s="3" t="s">
        <v>82</v>
      </c>
      <c r="E18" s="3" t="s">
        <v>83</v>
      </c>
      <c r="F18" s="3" t="s">
        <v>84</v>
      </c>
      <c r="G18" s="3" t="s">
        <v>85</v>
      </c>
      <c r="H18" s="3" t="s">
        <v>86</v>
      </c>
      <c r="I18" s="3" t="s">
        <v>87</v>
      </c>
      <c r="J18" s="3" t="s">
        <v>88</v>
      </c>
      <c r="K18" s="3" t="s">
        <v>89</v>
      </c>
      <c r="L18" s="3" t="s">
        <v>90</v>
      </c>
      <c r="M18" s="3" t="s">
        <v>91</v>
      </c>
    </row>
    <row r="19" spans="3:13" ht="12.75" x14ac:dyDescent="0.2"/>
    <row r="20" spans="3:13" ht="12.75" x14ac:dyDescent="0.2">
      <c r="C20" s="3" t="s">
        <v>92</v>
      </c>
      <c r="D20" s="3" t="s">
        <v>93</v>
      </c>
      <c r="E20" s="3" t="s">
        <v>94</v>
      </c>
      <c r="F20" s="3" t="s">
        <v>95</v>
      </c>
      <c r="G20" s="3" t="s">
        <v>96</v>
      </c>
      <c r="H20" s="3" t="s">
        <v>97</v>
      </c>
      <c r="I20" s="3" t="s">
        <v>98</v>
      </c>
      <c r="J20" s="3" t="s">
        <v>99</v>
      </c>
      <c r="K20" s="3" t="s">
        <v>100</v>
      </c>
      <c r="L20" s="3" t="s">
        <v>101</v>
      </c>
      <c r="M20" s="3" t="s">
        <v>102</v>
      </c>
    </row>
    <row r="21" spans="3:13" ht="12.75" x14ac:dyDescent="0.2">
      <c r="C21" s="3" t="s">
        <v>103</v>
      </c>
      <c r="D21" s="3" t="s">
        <v>37</v>
      </c>
      <c r="E21" s="3" t="s">
        <v>37</v>
      </c>
      <c r="F21" s="3" t="s">
        <v>37</v>
      </c>
      <c r="G21" s="3" t="s">
        <v>37</v>
      </c>
      <c r="H21" s="3" t="s">
        <v>37</v>
      </c>
      <c r="I21" s="3" t="s">
        <v>37</v>
      </c>
      <c r="J21" s="3" t="s">
        <v>37</v>
      </c>
      <c r="K21" s="3" t="s">
        <v>37</v>
      </c>
      <c r="L21" s="3" t="s">
        <v>37</v>
      </c>
      <c r="M21" s="3" t="s">
        <v>37</v>
      </c>
    </row>
    <row r="22" spans="3:13" ht="12.75" x14ac:dyDescent="0.2">
      <c r="C22" s="3" t="s">
        <v>104</v>
      </c>
      <c r="D22" s="3" t="s">
        <v>37</v>
      </c>
      <c r="E22" s="3" t="s">
        <v>37</v>
      </c>
      <c r="F22" s="3" t="s">
        <v>37</v>
      </c>
      <c r="G22" s="3" t="s">
        <v>37</v>
      </c>
      <c r="H22" s="3" t="s">
        <v>37</v>
      </c>
      <c r="I22" s="3" t="s">
        <v>37</v>
      </c>
      <c r="J22" s="3" t="s">
        <v>37</v>
      </c>
      <c r="K22" s="3" t="s">
        <v>37</v>
      </c>
      <c r="L22" s="3" t="s">
        <v>37</v>
      </c>
      <c r="M22" s="3" t="s">
        <v>37</v>
      </c>
    </row>
    <row r="23" spans="3:13" ht="12.75" x14ac:dyDescent="0.2">
      <c r="C23" s="3" t="s">
        <v>105</v>
      </c>
      <c r="D23" s="3" t="s">
        <v>37</v>
      </c>
      <c r="E23" s="3" t="s">
        <v>37</v>
      </c>
      <c r="F23" s="3" t="s">
        <v>37</v>
      </c>
      <c r="G23" s="3" t="s">
        <v>37</v>
      </c>
      <c r="H23" s="3" t="s">
        <v>37</v>
      </c>
      <c r="I23" s="3" t="s">
        <v>37</v>
      </c>
      <c r="J23" s="3" t="s">
        <v>37</v>
      </c>
      <c r="K23" s="3" t="s">
        <v>37</v>
      </c>
      <c r="L23" s="3" t="s">
        <v>37</v>
      </c>
      <c r="M23" s="3" t="s">
        <v>37</v>
      </c>
    </row>
    <row r="24" spans="3:13" ht="12.75" x14ac:dyDescent="0.2">
      <c r="C24" s="3" t="s">
        <v>106</v>
      </c>
      <c r="D24" s="3" t="s">
        <v>107</v>
      </c>
      <c r="E24" s="3" t="s">
        <v>108</v>
      </c>
      <c r="F24" s="3" t="s">
        <v>109</v>
      </c>
      <c r="G24" s="3" t="s">
        <v>110</v>
      </c>
      <c r="H24" s="3" t="s">
        <v>111</v>
      </c>
      <c r="I24" s="3" t="s">
        <v>112</v>
      </c>
      <c r="J24" s="3" t="s">
        <v>113</v>
      </c>
      <c r="K24" s="3" t="s">
        <v>114</v>
      </c>
      <c r="L24" s="3" t="s">
        <v>115</v>
      </c>
      <c r="M24" s="3" t="s">
        <v>116</v>
      </c>
    </row>
    <row r="25" spans="3:13" ht="12.75" x14ac:dyDescent="0.2">
      <c r="C25" s="3" t="s">
        <v>117</v>
      </c>
      <c r="D25" s="3" t="s">
        <v>37</v>
      </c>
      <c r="E25" s="3" t="s">
        <v>37</v>
      </c>
      <c r="F25" s="3" t="s">
        <v>37</v>
      </c>
      <c r="G25" s="3" t="s">
        <v>37</v>
      </c>
      <c r="H25" s="3" t="s">
        <v>37</v>
      </c>
      <c r="I25" s="3" t="s">
        <v>37</v>
      </c>
      <c r="J25" s="3" t="s">
        <v>37</v>
      </c>
      <c r="K25" s="3" t="s">
        <v>37</v>
      </c>
      <c r="L25" s="3" t="s">
        <v>37</v>
      </c>
      <c r="M25" s="3" t="s">
        <v>37</v>
      </c>
    </row>
    <row r="26" spans="3:13" ht="12.75" x14ac:dyDescent="0.2">
      <c r="C26" s="3" t="s">
        <v>118</v>
      </c>
      <c r="D26" s="3">
        <v>0</v>
      </c>
      <c r="E26" s="3">
        <v>0</v>
      </c>
      <c r="F26" s="3">
        <v>0</v>
      </c>
      <c r="G26" s="3" t="s">
        <v>119</v>
      </c>
      <c r="H26" s="3" t="s">
        <v>120</v>
      </c>
      <c r="I26" s="3" t="s">
        <v>121</v>
      </c>
      <c r="J26" s="3" t="s">
        <v>122</v>
      </c>
      <c r="K26" s="3" t="s">
        <v>123</v>
      </c>
      <c r="L26" s="3" t="s">
        <v>124</v>
      </c>
      <c r="M26" s="3" t="s">
        <v>125</v>
      </c>
    </row>
    <row r="27" spans="3:13" ht="12.75" x14ac:dyDescent="0.2">
      <c r="C27" s="3" t="s">
        <v>126</v>
      </c>
      <c r="D27" s="3" t="s">
        <v>127</v>
      </c>
      <c r="E27" s="3" t="s">
        <v>128</v>
      </c>
      <c r="F27" s="3" t="s">
        <v>129</v>
      </c>
      <c r="G27" s="3" t="s">
        <v>130</v>
      </c>
      <c r="H27" s="3" t="s">
        <v>131</v>
      </c>
      <c r="I27" s="3" t="s">
        <v>132</v>
      </c>
      <c r="J27" s="3" t="s">
        <v>133</v>
      </c>
      <c r="K27" s="3" t="s">
        <v>134</v>
      </c>
      <c r="L27" s="3" t="s">
        <v>135</v>
      </c>
      <c r="M27" s="3" t="s">
        <v>136</v>
      </c>
    </row>
    <row r="28" spans="3:13" ht="12.75" x14ac:dyDescent="0.2"/>
    <row r="29" spans="3:13" ht="12.75" x14ac:dyDescent="0.2">
      <c r="C29" s="3" t="s">
        <v>137</v>
      </c>
      <c r="D29" s="3" t="s">
        <v>138</v>
      </c>
      <c r="E29" s="3" t="s">
        <v>139</v>
      </c>
      <c r="F29" s="3" t="s">
        <v>140</v>
      </c>
      <c r="G29" s="3" t="s">
        <v>141</v>
      </c>
      <c r="H29" s="3" t="s">
        <v>142</v>
      </c>
      <c r="I29" s="3" t="s">
        <v>143</v>
      </c>
      <c r="J29" s="3" t="s">
        <v>144</v>
      </c>
      <c r="K29" s="3" t="s">
        <v>145</v>
      </c>
      <c r="L29" s="3" t="s">
        <v>146</v>
      </c>
      <c r="M29" s="3" t="s">
        <v>147</v>
      </c>
    </row>
    <row r="30" spans="3:13" ht="12.75" x14ac:dyDescent="0.2">
      <c r="C30" s="3" t="s">
        <v>148</v>
      </c>
      <c r="D30" s="3" t="s">
        <v>149</v>
      </c>
      <c r="E30" s="3" t="s">
        <v>150</v>
      </c>
      <c r="F30" s="3" t="s">
        <v>151</v>
      </c>
      <c r="G30" s="3" t="s">
        <v>152</v>
      </c>
      <c r="H30" s="3" t="s">
        <v>153</v>
      </c>
      <c r="I30" s="3" t="s">
        <v>154</v>
      </c>
      <c r="J30" s="3" t="s">
        <v>155</v>
      </c>
      <c r="K30" s="3" t="s">
        <v>156</v>
      </c>
      <c r="L30" s="3" t="s">
        <v>157</v>
      </c>
      <c r="M30" s="3" t="s">
        <v>158</v>
      </c>
    </row>
    <row r="31" spans="3:13" ht="12.75" x14ac:dyDescent="0.2">
      <c r="C31" s="3" t="s">
        <v>159</v>
      </c>
      <c r="D31" s="3" t="s">
        <v>37</v>
      </c>
      <c r="E31" s="3" t="s">
        <v>37</v>
      </c>
      <c r="F31" s="3" t="s">
        <v>37</v>
      </c>
      <c r="G31" s="3" t="s">
        <v>37</v>
      </c>
      <c r="H31" s="3" t="s">
        <v>37</v>
      </c>
      <c r="I31" s="3" t="s">
        <v>37</v>
      </c>
      <c r="J31" s="3" t="s">
        <v>37</v>
      </c>
      <c r="K31" s="3" t="s">
        <v>37</v>
      </c>
      <c r="L31" s="3" t="s">
        <v>37</v>
      </c>
      <c r="M31" s="3" t="s">
        <v>37</v>
      </c>
    </row>
    <row r="32" spans="3:13" ht="12.75" x14ac:dyDescent="0.2">
      <c r="C32" s="3" t="s">
        <v>160</v>
      </c>
      <c r="D32" s="3" t="s">
        <v>37</v>
      </c>
      <c r="E32" s="3" t="s">
        <v>37</v>
      </c>
      <c r="F32" s="3" t="s">
        <v>37</v>
      </c>
      <c r="G32" s="3" t="s">
        <v>37</v>
      </c>
      <c r="H32" s="3" t="s">
        <v>37</v>
      </c>
      <c r="I32" s="3" t="s">
        <v>37</v>
      </c>
      <c r="J32" s="3" t="s">
        <v>37</v>
      </c>
      <c r="K32" s="3" t="s">
        <v>37</v>
      </c>
      <c r="L32" s="3" t="s">
        <v>37</v>
      </c>
      <c r="M32" s="3" t="s">
        <v>37</v>
      </c>
    </row>
    <row r="33" spans="3:13" ht="12.75" x14ac:dyDescent="0.2">
      <c r="C33" s="3" t="s">
        <v>161</v>
      </c>
      <c r="D33" s="3" t="s">
        <v>37</v>
      </c>
      <c r="E33" s="3" t="s">
        <v>37</v>
      </c>
      <c r="F33" s="3" t="s">
        <v>37</v>
      </c>
      <c r="G33" s="3" t="s">
        <v>37</v>
      </c>
      <c r="H33" s="3" t="s">
        <v>37</v>
      </c>
      <c r="I33" s="3" t="s">
        <v>37</v>
      </c>
      <c r="J33" s="3" t="s">
        <v>162</v>
      </c>
      <c r="K33" s="3">
        <v>954.31500000000005</v>
      </c>
      <c r="L33" s="3">
        <v>716.98900000000003</v>
      </c>
      <c r="M33" s="3" t="s">
        <v>163</v>
      </c>
    </row>
    <row r="34" spans="3:13" ht="12.75" x14ac:dyDescent="0.2">
      <c r="C34" s="3" t="s">
        <v>164</v>
      </c>
      <c r="D34" s="3" t="s">
        <v>165</v>
      </c>
      <c r="E34" s="3" t="s">
        <v>166</v>
      </c>
      <c r="F34" s="3" t="s">
        <v>167</v>
      </c>
      <c r="G34" s="3" t="s">
        <v>168</v>
      </c>
      <c r="H34" s="3" t="s">
        <v>169</v>
      </c>
      <c r="I34" s="3" t="s">
        <v>170</v>
      </c>
      <c r="J34" s="3" t="s">
        <v>171</v>
      </c>
      <c r="K34" s="3" t="s">
        <v>172</v>
      </c>
      <c r="L34" s="3" t="s">
        <v>173</v>
      </c>
      <c r="M34" s="3" t="s">
        <v>174</v>
      </c>
    </row>
    <row r="35" spans="3:13" ht="12.75" x14ac:dyDescent="0.2">
      <c r="C35" s="3" t="s">
        <v>175</v>
      </c>
      <c r="D35" s="3" t="s">
        <v>176</v>
      </c>
      <c r="E35" s="3" t="s">
        <v>177</v>
      </c>
      <c r="F35" s="3" t="s">
        <v>178</v>
      </c>
      <c r="G35" s="3" t="s">
        <v>179</v>
      </c>
      <c r="H35" s="3" t="s">
        <v>180</v>
      </c>
      <c r="I35" s="3" t="s">
        <v>181</v>
      </c>
      <c r="J35" s="3" t="s">
        <v>182</v>
      </c>
      <c r="K35" s="3" t="s">
        <v>183</v>
      </c>
      <c r="L35" s="3" t="s">
        <v>184</v>
      </c>
      <c r="M35" s="3" t="s">
        <v>185</v>
      </c>
    </row>
    <row r="36" spans="3:13" ht="12.75" x14ac:dyDescent="0.2"/>
    <row r="37" spans="3:13" ht="12.75" x14ac:dyDescent="0.2">
      <c r="C37" s="3" t="s">
        <v>186</v>
      </c>
      <c r="D37" s="3" t="s">
        <v>187</v>
      </c>
      <c r="E37" s="3" t="s">
        <v>188</v>
      </c>
      <c r="F37" s="3" t="s">
        <v>37</v>
      </c>
      <c r="G37" s="3" t="s">
        <v>37</v>
      </c>
      <c r="H37" s="3" t="s">
        <v>37</v>
      </c>
      <c r="I37" s="3" t="s">
        <v>37</v>
      </c>
      <c r="J37" s="3" t="s">
        <v>37</v>
      </c>
      <c r="K37" s="3" t="s">
        <v>37</v>
      </c>
      <c r="L37" s="3" t="s">
        <v>37</v>
      </c>
      <c r="M37" s="3" t="s">
        <v>37</v>
      </c>
    </row>
    <row r="38" spans="3:13" ht="12.75" x14ac:dyDescent="0.2">
      <c r="C38" s="3" t="s">
        <v>189</v>
      </c>
      <c r="D38" s="3" t="s">
        <v>37</v>
      </c>
      <c r="E38" s="3" t="s">
        <v>37</v>
      </c>
      <c r="F38" s="3" t="s">
        <v>37</v>
      </c>
      <c r="G38" s="3" t="s">
        <v>37</v>
      </c>
      <c r="H38" s="3" t="s">
        <v>37</v>
      </c>
      <c r="I38" s="3" t="s">
        <v>37</v>
      </c>
      <c r="J38" s="3">
        <v>999.83699999999999</v>
      </c>
      <c r="K38" s="3" t="s">
        <v>190</v>
      </c>
      <c r="L38" s="3" t="s">
        <v>191</v>
      </c>
      <c r="M38" s="3" t="s">
        <v>192</v>
      </c>
    </row>
    <row r="39" spans="3:13" ht="12.75" x14ac:dyDescent="0.2">
      <c r="C39" s="3" t="s">
        <v>193</v>
      </c>
      <c r="D39" s="3" t="s">
        <v>194</v>
      </c>
      <c r="E39" s="3" t="s">
        <v>195</v>
      </c>
      <c r="F39" s="3" t="s">
        <v>196</v>
      </c>
      <c r="G39" s="3" t="s">
        <v>197</v>
      </c>
      <c r="H39" s="3" t="s">
        <v>198</v>
      </c>
      <c r="I39" s="3" t="s">
        <v>199</v>
      </c>
      <c r="J39" s="3" t="s">
        <v>200</v>
      </c>
      <c r="K39" s="3" t="s">
        <v>201</v>
      </c>
      <c r="L39" s="3" t="s">
        <v>202</v>
      </c>
      <c r="M39" s="3" t="s">
        <v>203</v>
      </c>
    </row>
    <row r="40" spans="3:13" ht="12.75" x14ac:dyDescent="0.2">
      <c r="C40" s="3" t="s">
        <v>204</v>
      </c>
      <c r="D40" s="3" t="s">
        <v>205</v>
      </c>
      <c r="E40" s="3" t="s">
        <v>206</v>
      </c>
      <c r="F40" s="3" t="s">
        <v>207</v>
      </c>
      <c r="G40" s="3" t="s">
        <v>208</v>
      </c>
      <c r="H40" s="3" t="s">
        <v>209</v>
      </c>
      <c r="I40" s="3" t="s">
        <v>210</v>
      </c>
      <c r="J40" s="3" t="s">
        <v>211</v>
      </c>
      <c r="K40" s="3" t="s">
        <v>212</v>
      </c>
      <c r="L40" s="3" t="s">
        <v>213</v>
      </c>
      <c r="M40" s="3" t="s">
        <v>214</v>
      </c>
    </row>
    <row r="41" spans="3:13" ht="12.75" x14ac:dyDescent="0.2"/>
    <row r="42" spans="3:13" ht="12.75" x14ac:dyDescent="0.2">
      <c r="C42" s="3" t="s">
        <v>215</v>
      </c>
      <c r="D42" s="3" t="s">
        <v>216</v>
      </c>
      <c r="E42" s="3" t="s">
        <v>217</v>
      </c>
      <c r="F42" s="3" t="s">
        <v>218</v>
      </c>
      <c r="G42" s="3" t="s">
        <v>219</v>
      </c>
      <c r="H42" s="3" t="s">
        <v>220</v>
      </c>
      <c r="I42" s="3" t="s">
        <v>221</v>
      </c>
      <c r="J42" s="3" t="s">
        <v>222</v>
      </c>
      <c r="K42" s="3" t="s">
        <v>223</v>
      </c>
      <c r="L42" s="3" t="s">
        <v>224</v>
      </c>
      <c r="M42" s="3" t="s">
        <v>225</v>
      </c>
    </row>
    <row r="43" spans="3:13" ht="12.75" x14ac:dyDescent="0.2">
      <c r="C43" s="3" t="s">
        <v>226</v>
      </c>
      <c r="D43" s="3" t="s">
        <v>227</v>
      </c>
      <c r="E43" s="3" t="s">
        <v>228</v>
      </c>
      <c r="F43" s="3" t="s">
        <v>229</v>
      </c>
      <c r="G43" s="3" t="s">
        <v>230</v>
      </c>
      <c r="H43" s="3" t="s">
        <v>231</v>
      </c>
      <c r="I43" s="3" t="s">
        <v>232</v>
      </c>
      <c r="J43" s="3" t="s">
        <v>233</v>
      </c>
      <c r="K43" s="3" t="s">
        <v>234</v>
      </c>
      <c r="L43" s="3" t="s">
        <v>235</v>
      </c>
      <c r="M43" s="3" t="s">
        <v>236</v>
      </c>
    </row>
    <row r="44" spans="3:13" ht="12.75" x14ac:dyDescent="0.2">
      <c r="C44" s="3" t="s">
        <v>237</v>
      </c>
      <c r="D44" s="3" t="s">
        <v>238</v>
      </c>
      <c r="E44" s="3" t="s">
        <v>239</v>
      </c>
      <c r="F44" s="3" t="s">
        <v>240</v>
      </c>
      <c r="G44" s="3" t="s">
        <v>241</v>
      </c>
      <c r="H44" s="3">
        <v>-406.072</v>
      </c>
      <c r="I44" s="3" t="s">
        <v>242</v>
      </c>
      <c r="J44" s="3" t="s">
        <v>243</v>
      </c>
      <c r="K44" s="3" t="s">
        <v>244</v>
      </c>
      <c r="L44" s="3" t="s">
        <v>245</v>
      </c>
      <c r="M44" s="3" t="s">
        <v>246</v>
      </c>
    </row>
    <row r="45" spans="3:13" ht="12.75" x14ac:dyDescent="0.2">
      <c r="C45" s="3" t="s">
        <v>247</v>
      </c>
      <c r="D45" s="3" t="s">
        <v>37</v>
      </c>
      <c r="E45" s="3" t="s">
        <v>37</v>
      </c>
      <c r="F45" s="3" t="s">
        <v>37</v>
      </c>
      <c r="G45" s="3" t="s">
        <v>37</v>
      </c>
      <c r="H45" s="3" t="s">
        <v>37</v>
      </c>
      <c r="I45" s="3" t="s">
        <v>37</v>
      </c>
      <c r="J45" s="3" t="s">
        <v>37</v>
      </c>
      <c r="K45" s="3" t="s">
        <v>37</v>
      </c>
      <c r="L45" s="3" t="s">
        <v>37</v>
      </c>
      <c r="M45" s="3" t="s">
        <v>37</v>
      </c>
    </row>
    <row r="46" spans="3:13" ht="12.75" x14ac:dyDescent="0.2">
      <c r="C46" s="3" t="s">
        <v>248</v>
      </c>
      <c r="D46" s="3">
        <v>0</v>
      </c>
      <c r="E46" s="3">
        <v>0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</row>
    <row r="47" spans="3:13" ht="12.75" x14ac:dyDescent="0.2">
      <c r="C47" s="3" t="s">
        <v>249</v>
      </c>
      <c r="D47" s="3" t="s">
        <v>250</v>
      </c>
      <c r="E47" s="3" t="s">
        <v>251</v>
      </c>
      <c r="F47" s="3" t="s">
        <v>252</v>
      </c>
      <c r="G47" s="3" t="s">
        <v>253</v>
      </c>
      <c r="H47" s="3" t="s">
        <v>254</v>
      </c>
      <c r="I47" s="3" t="s">
        <v>255</v>
      </c>
      <c r="J47" s="3" t="s">
        <v>256</v>
      </c>
      <c r="K47" s="3" t="s">
        <v>257</v>
      </c>
      <c r="L47" s="3" t="s">
        <v>258</v>
      </c>
      <c r="M47" s="3" t="s">
        <v>259</v>
      </c>
    </row>
    <row r="48" spans="3:13" ht="12.75" x14ac:dyDescent="0.2">
      <c r="C48" s="3" t="s">
        <v>260</v>
      </c>
      <c r="D48" s="3" t="s">
        <v>37</v>
      </c>
      <c r="E48" s="3" t="s">
        <v>37</v>
      </c>
      <c r="F48" s="3" t="s">
        <v>37</v>
      </c>
      <c r="G48" s="3" t="s">
        <v>37</v>
      </c>
      <c r="H48" s="3" t="s">
        <v>37</v>
      </c>
      <c r="I48" s="3" t="s">
        <v>37</v>
      </c>
      <c r="J48" s="3" t="s">
        <v>37</v>
      </c>
      <c r="K48" s="3" t="s">
        <v>37</v>
      </c>
      <c r="L48" s="3" t="s">
        <v>37</v>
      </c>
      <c r="M48" s="3" t="s">
        <v>37</v>
      </c>
    </row>
    <row r="49" spans="3:13" ht="12.75" x14ac:dyDescent="0.2">
      <c r="C49" s="3" t="s">
        <v>261</v>
      </c>
      <c r="D49" s="3" t="s">
        <v>37</v>
      </c>
      <c r="E49" s="3" t="s">
        <v>37</v>
      </c>
      <c r="F49" s="3" t="s">
        <v>37</v>
      </c>
      <c r="G49" s="3" t="s">
        <v>37</v>
      </c>
      <c r="H49" s="3" t="s">
        <v>37</v>
      </c>
      <c r="I49" s="3" t="s">
        <v>37</v>
      </c>
      <c r="J49" s="3" t="s">
        <v>37</v>
      </c>
      <c r="K49" s="3" t="s">
        <v>37</v>
      </c>
      <c r="L49" s="3" t="s">
        <v>37</v>
      </c>
      <c r="M49" s="3" t="s">
        <v>37</v>
      </c>
    </row>
    <row r="50" spans="3:13" ht="12.75" x14ac:dyDescent="0.2">
      <c r="C50" s="3" t="s">
        <v>262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263</v>
      </c>
      <c r="D51" s="3" t="s">
        <v>250</v>
      </c>
      <c r="E51" s="3" t="s">
        <v>251</v>
      </c>
      <c r="F51" s="3" t="s">
        <v>252</v>
      </c>
      <c r="G51" s="3" t="s">
        <v>253</v>
      </c>
      <c r="H51" s="3" t="s">
        <v>254</v>
      </c>
      <c r="I51" s="3" t="s">
        <v>255</v>
      </c>
      <c r="J51" s="3" t="s">
        <v>256</v>
      </c>
      <c r="K51" s="3" t="s">
        <v>257</v>
      </c>
      <c r="L51" s="3" t="s">
        <v>258</v>
      </c>
      <c r="M51" s="3" t="s">
        <v>259</v>
      </c>
    </row>
    <row r="52" spans="3:13" ht="12.75" x14ac:dyDescent="0.2"/>
    <row r="53" spans="3:13" ht="12.75" x14ac:dyDescent="0.2">
      <c r="C53" s="3" t="s">
        <v>264</v>
      </c>
      <c r="D53" s="3" t="s">
        <v>127</v>
      </c>
      <c r="E53" s="3" t="s">
        <v>128</v>
      </c>
      <c r="F53" s="3" t="s">
        <v>129</v>
      </c>
      <c r="G53" s="3" t="s">
        <v>130</v>
      </c>
      <c r="H53" s="3" t="s">
        <v>131</v>
      </c>
      <c r="I53" s="3" t="s">
        <v>132</v>
      </c>
      <c r="J53" s="3" t="s">
        <v>133</v>
      </c>
      <c r="K53" s="3" t="s">
        <v>134</v>
      </c>
      <c r="L53" s="3" t="s">
        <v>135</v>
      </c>
      <c r="M53" s="3" t="s">
        <v>136</v>
      </c>
    </row>
    <row r="54" spans="3:13" ht="12.75" x14ac:dyDescent="0.2"/>
    <row r="55" spans="3:13" ht="12.75" x14ac:dyDescent="0.2">
      <c r="C55" s="3" t="s">
        <v>265</v>
      </c>
      <c r="D55" s="3" t="s">
        <v>26</v>
      </c>
      <c r="E55" s="3" t="s">
        <v>27</v>
      </c>
      <c r="F55" s="3" t="s">
        <v>28</v>
      </c>
      <c r="G55" s="3" t="s">
        <v>29</v>
      </c>
      <c r="H55" s="3" t="s">
        <v>30</v>
      </c>
      <c r="I55" s="3" t="s">
        <v>31</v>
      </c>
      <c r="J55" s="3" t="s">
        <v>32</v>
      </c>
      <c r="K55" s="3" t="s">
        <v>33</v>
      </c>
      <c r="L55" s="3" t="s">
        <v>34</v>
      </c>
      <c r="M55" s="3" t="s">
        <v>35</v>
      </c>
    </row>
    <row r="56" spans="3:13" ht="12.75" x14ac:dyDescent="0.2">
      <c r="C56" s="3" t="s">
        <v>266</v>
      </c>
      <c r="D56" s="3" t="s">
        <v>187</v>
      </c>
      <c r="E56" s="3" t="s">
        <v>188</v>
      </c>
      <c r="F56" s="3">
        <v>0</v>
      </c>
      <c r="G56" s="3">
        <v>0</v>
      </c>
      <c r="H56" s="3">
        <v>0</v>
      </c>
      <c r="I56" s="3">
        <v>0</v>
      </c>
      <c r="J56" s="3" t="s">
        <v>267</v>
      </c>
      <c r="K56" s="3" t="s">
        <v>268</v>
      </c>
      <c r="L56" s="3" t="s">
        <v>269</v>
      </c>
      <c r="M56" s="3" t="s">
        <v>270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B6144-BD65-421B-A173-4B0EFF0B5DCD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271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272</v>
      </c>
      <c r="D12" s="3" t="s">
        <v>273</v>
      </c>
      <c r="E12" s="3" t="s">
        <v>274</v>
      </c>
      <c r="F12" s="3" t="s">
        <v>275</v>
      </c>
      <c r="G12" s="3" t="s">
        <v>276</v>
      </c>
      <c r="H12" s="3" t="s">
        <v>277</v>
      </c>
      <c r="I12" s="3" t="s">
        <v>278</v>
      </c>
      <c r="J12" s="3" t="s">
        <v>279</v>
      </c>
      <c r="K12" s="3" t="s">
        <v>280</v>
      </c>
      <c r="L12" s="3" t="s">
        <v>281</v>
      </c>
      <c r="M12" s="3" t="s">
        <v>282</v>
      </c>
    </row>
    <row r="13" spans="3:13" x14ac:dyDescent="0.2">
      <c r="C13" s="3" t="s">
        <v>283</v>
      </c>
      <c r="D13" s="3" t="s">
        <v>284</v>
      </c>
      <c r="E13" s="3" t="s">
        <v>285</v>
      </c>
      <c r="F13" s="3" t="s">
        <v>286</v>
      </c>
      <c r="G13" s="3" t="s">
        <v>287</v>
      </c>
      <c r="H13" s="3" t="s">
        <v>288</v>
      </c>
      <c r="I13" s="3" t="s">
        <v>289</v>
      </c>
      <c r="J13" s="3" t="s">
        <v>290</v>
      </c>
      <c r="K13" s="3" t="s">
        <v>291</v>
      </c>
      <c r="L13" s="3" t="s">
        <v>292</v>
      </c>
      <c r="M13" s="3" t="s">
        <v>293</v>
      </c>
    </row>
    <row r="15" spans="3:13" x14ac:dyDescent="0.2">
      <c r="C15" s="3" t="s">
        <v>294</v>
      </c>
      <c r="D15" s="3" t="s">
        <v>295</v>
      </c>
      <c r="E15" s="3" t="s">
        <v>296</v>
      </c>
      <c r="F15" s="3" t="s">
        <v>297</v>
      </c>
      <c r="G15" s="3" t="s">
        <v>298</v>
      </c>
      <c r="H15" s="3" t="s">
        <v>299</v>
      </c>
      <c r="I15" s="3" t="s">
        <v>300</v>
      </c>
      <c r="J15" s="3" t="s">
        <v>301</v>
      </c>
      <c r="K15" s="3" t="s">
        <v>302</v>
      </c>
      <c r="L15" s="3" t="s">
        <v>303</v>
      </c>
      <c r="M15" s="3" t="s">
        <v>304</v>
      </c>
    </row>
    <row r="16" spans="3:13" x14ac:dyDescent="0.2">
      <c r="C16" s="3" t="s">
        <v>305</v>
      </c>
      <c r="D16" s="3" t="s">
        <v>306</v>
      </c>
      <c r="E16" s="3" t="s">
        <v>307</v>
      </c>
      <c r="F16" s="3" t="s">
        <v>308</v>
      </c>
      <c r="G16" s="3" t="s">
        <v>309</v>
      </c>
      <c r="H16" s="3" t="s">
        <v>310</v>
      </c>
      <c r="I16" s="3" t="s">
        <v>311</v>
      </c>
      <c r="J16" s="3" t="s">
        <v>312</v>
      </c>
      <c r="K16" s="3" t="s">
        <v>313</v>
      </c>
      <c r="L16" s="3" t="s">
        <v>314</v>
      </c>
      <c r="M16" s="3" t="s">
        <v>315</v>
      </c>
    </row>
    <row r="17" spans="3:13" x14ac:dyDescent="0.2">
      <c r="C17" s="3" t="s">
        <v>316</v>
      </c>
      <c r="D17" s="3" t="s">
        <v>317</v>
      </c>
      <c r="E17" s="3" t="s">
        <v>318</v>
      </c>
      <c r="F17" s="3" t="s">
        <v>319</v>
      </c>
      <c r="G17" s="3" t="s">
        <v>320</v>
      </c>
      <c r="H17" s="3" t="s">
        <v>321</v>
      </c>
      <c r="I17" s="3" t="s">
        <v>322</v>
      </c>
      <c r="J17" s="3" t="s">
        <v>323</v>
      </c>
      <c r="K17" s="3" t="s">
        <v>324</v>
      </c>
      <c r="L17" s="3" t="s">
        <v>325</v>
      </c>
      <c r="M17" s="3" t="s">
        <v>326</v>
      </c>
    </row>
    <row r="19" spans="3:13" x14ac:dyDescent="0.2">
      <c r="C19" s="3" t="s">
        <v>327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328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>
        <v>0</v>
      </c>
    </row>
    <row r="21" spans="3:13" x14ac:dyDescent="0.2">
      <c r="C21" s="3" t="s">
        <v>329</v>
      </c>
      <c r="D21" s="3" t="s">
        <v>330</v>
      </c>
      <c r="E21" s="3" t="s">
        <v>331</v>
      </c>
      <c r="F21" s="3" t="s">
        <v>332</v>
      </c>
      <c r="G21" s="3" t="s">
        <v>333</v>
      </c>
      <c r="H21" s="3" t="s">
        <v>334</v>
      </c>
      <c r="I21" s="3" t="s">
        <v>335</v>
      </c>
      <c r="J21" s="3" t="s">
        <v>336</v>
      </c>
      <c r="K21" s="3" t="s">
        <v>337</v>
      </c>
      <c r="L21" s="3" t="s">
        <v>338</v>
      </c>
      <c r="M21" s="3" t="s">
        <v>339</v>
      </c>
    </row>
    <row r="22" spans="3:13" x14ac:dyDescent="0.2">
      <c r="C22" s="3" t="s">
        <v>340</v>
      </c>
      <c r="D22" s="3" t="s">
        <v>341</v>
      </c>
      <c r="E22" s="3" t="s">
        <v>342</v>
      </c>
      <c r="F22" s="3" t="s">
        <v>343</v>
      </c>
      <c r="G22" s="3" t="s">
        <v>344</v>
      </c>
      <c r="H22" s="3" t="s">
        <v>345</v>
      </c>
      <c r="I22" s="3" t="s">
        <v>346</v>
      </c>
      <c r="J22" s="3" t="s">
        <v>347</v>
      </c>
      <c r="K22" s="3" t="s">
        <v>348</v>
      </c>
      <c r="L22" s="3" t="s">
        <v>349</v>
      </c>
      <c r="M22" s="3" t="s">
        <v>350</v>
      </c>
    </row>
    <row r="23" spans="3:13" x14ac:dyDescent="0.2">
      <c r="C23" s="3" t="s">
        <v>351</v>
      </c>
      <c r="D23" s="3" t="s">
        <v>352</v>
      </c>
      <c r="E23" s="3" t="s">
        <v>353</v>
      </c>
      <c r="F23" s="3" t="s">
        <v>354</v>
      </c>
      <c r="G23" s="3" t="s">
        <v>355</v>
      </c>
      <c r="H23" s="3" t="s">
        <v>356</v>
      </c>
      <c r="I23" s="3" t="s">
        <v>357</v>
      </c>
      <c r="J23" s="3" t="s">
        <v>358</v>
      </c>
      <c r="K23" s="3" t="s">
        <v>359</v>
      </c>
      <c r="L23" s="3" t="s">
        <v>360</v>
      </c>
      <c r="M23" s="3" t="s">
        <v>361</v>
      </c>
    </row>
    <row r="24" spans="3:13" x14ac:dyDescent="0.2">
      <c r="C24" s="3" t="s">
        <v>362</v>
      </c>
      <c r="D24" s="3" t="s">
        <v>363</v>
      </c>
      <c r="E24" s="3" t="s">
        <v>364</v>
      </c>
      <c r="F24" s="3" t="s">
        <v>365</v>
      </c>
      <c r="G24" s="3" t="s">
        <v>366</v>
      </c>
      <c r="H24" s="3" t="s">
        <v>367</v>
      </c>
      <c r="I24" s="3" t="s">
        <v>368</v>
      </c>
      <c r="J24" s="3" t="s">
        <v>369</v>
      </c>
      <c r="K24" s="3" t="s">
        <v>370</v>
      </c>
      <c r="L24" s="3" t="s">
        <v>371</v>
      </c>
      <c r="M24" s="3" t="s">
        <v>372</v>
      </c>
    </row>
    <row r="26" spans="3:13" x14ac:dyDescent="0.2">
      <c r="C26" s="3" t="s">
        <v>373</v>
      </c>
      <c r="D26" s="3" t="s">
        <v>374</v>
      </c>
      <c r="E26" s="3" t="s">
        <v>375</v>
      </c>
      <c r="F26" s="3">
        <v>803.351</v>
      </c>
      <c r="G26" s="3" t="s">
        <v>376</v>
      </c>
      <c r="H26" s="3" t="s">
        <v>377</v>
      </c>
      <c r="I26" s="3" t="s">
        <v>378</v>
      </c>
      <c r="J26" s="3" t="s">
        <v>379</v>
      </c>
      <c r="K26" s="3" t="s">
        <v>380</v>
      </c>
      <c r="L26" s="3" t="s">
        <v>381</v>
      </c>
      <c r="M26" s="3" t="s">
        <v>382</v>
      </c>
    </row>
    <row r="27" spans="3:13" x14ac:dyDescent="0.2">
      <c r="C27" s="3" t="s">
        <v>383</v>
      </c>
      <c r="D27" s="3" t="s">
        <v>384</v>
      </c>
      <c r="E27" s="3" t="s">
        <v>385</v>
      </c>
      <c r="F27" s="3" t="s">
        <v>386</v>
      </c>
      <c r="G27" s="3" t="s">
        <v>387</v>
      </c>
      <c r="H27" s="3" t="s">
        <v>388</v>
      </c>
      <c r="I27" s="3" t="s">
        <v>389</v>
      </c>
      <c r="J27" s="3" t="s">
        <v>390</v>
      </c>
      <c r="K27" s="3" t="s">
        <v>391</v>
      </c>
      <c r="L27" s="3" t="s">
        <v>392</v>
      </c>
      <c r="M27" s="3" t="s">
        <v>393</v>
      </c>
    </row>
    <row r="28" spans="3:13" x14ac:dyDescent="0.2">
      <c r="C28" s="3" t="s">
        <v>394</v>
      </c>
      <c r="D28" s="3" t="s">
        <v>395</v>
      </c>
      <c r="E28" s="3" t="s">
        <v>396</v>
      </c>
      <c r="F28" s="3" t="s">
        <v>397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398</v>
      </c>
      <c r="D29" s="3" t="s">
        <v>399</v>
      </c>
      <c r="E29" s="3" t="s">
        <v>400</v>
      </c>
      <c r="F29" s="3" t="s">
        <v>401</v>
      </c>
      <c r="G29" s="3" t="s">
        <v>402</v>
      </c>
      <c r="H29" s="3" t="s">
        <v>403</v>
      </c>
      <c r="I29" s="3" t="s">
        <v>404</v>
      </c>
      <c r="J29" s="3" t="s">
        <v>405</v>
      </c>
      <c r="K29" s="3" t="s">
        <v>406</v>
      </c>
      <c r="L29" s="3" t="s">
        <v>407</v>
      </c>
      <c r="M29" s="3" t="s">
        <v>408</v>
      </c>
    </row>
    <row r="30" spans="3:13" x14ac:dyDescent="0.2">
      <c r="C30" s="3" t="s">
        <v>409</v>
      </c>
      <c r="D30" s="3" t="s">
        <v>410</v>
      </c>
      <c r="E30" s="3" t="s">
        <v>411</v>
      </c>
      <c r="F30" s="3" t="s">
        <v>412</v>
      </c>
      <c r="G30" s="3" t="s">
        <v>413</v>
      </c>
      <c r="H30" s="3" t="s">
        <v>414</v>
      </c>
      <c r="I30" s="3" t="s">
        <v>415</v>
      </c>
      <c r="J30" s="3" t="s">
        <v>416</v>
      </c>
      <c r="K30" s="3" t="s">
        <v>417</v>
      </c>
      <c r="L30" s="3" t="s">
        <v>418</v>
      </c>
      <c r="M30" s="3" t="s">
        <v>419</v>
      </c>
    </row>
    <row r="32" spans="3:13" x14ac:dyDescent="0.2">
      <c r="C32" s="3" t="s">
        <v>420</v>
      </c>
      <c r="D32" s="3" t="s">
        <v>3</v>
      </c>
      <c r="E32" s="3" t="s">
        <v>3</v>
      </c>
      <c r="F32" s="3" t="s">
        <v>3</v>
      </c>
      <c r="G32" s="3" t="s">
        <v>3</v>
      </c>
      <c r="H32" s="3" t="s">
        <v>3</v>
      </c>
      <c r="I32" s="3" t="s">
        <v>3</v>
      </c>
      <c r="J32" s="3" t="s">
        <v>3</v>
      </c>
      <c r="K32" s="3" t="s">
        <v>3</v>
      </c>
      <c r="L32" s="3" t="s">
        <v>3</v>
      </c>
      <c r="M32" s="3" t="s">
        <v>3</v>
      </c>
    </row>
    <row r="33" spans="3:13" x14ac:dyDescent="0.2">
      <c r="C33" s="3" t="s">
        <v>421</v>
      </c>
      <c r="D33" s="3" t="s">
        <v>410</v>
      </c>
      <c r="E33" s="3" t="s">
        <v>411</v>
      </c>
      <c r="F33" s="3" t="s">
        <v>412</v>
      </c>
      <c r="G33" s="3" t="s">
        <v>413</v>
      </c>
      <c r="H33" s="3" t="s">
        <v>414</v>
      </c>
      <c r="I33" s="3" t="s">
        <v>415</v>
      </c>
      <c r="J33" s="3" t="s">
        <v>416</v>
      </c>
      <c r="K33" s="3" t="s">
        <v>417</v>
      </c>
      <c r="L33" s="3" t="s">
        <v>418</v>
      </c>
      <c r="M33" s="3" t="s">
        <v>419</v>
      </c>
    </row>
    <row r="35" spans="3:13" x14ac:dyDescent="0.2">
      <c r="C35" s="3" t="s">
        <v>422</v>
      </c>
      <c r="D35" s="3" t="s">
        <v>423</v>
      </c>
      <c r="E35" s="3" t="s">
        <v>424</v>
      </c>
      <c r="F35" s="3" t="s">
        <v>425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426</v>
      </c>
      <c r="D36" s="3" t="s">
        <v>427</v>
      </c>
      <c r="E36" s="3" t="s">
        <v>428</v>
      </c>
      <c r="F36" s="3" t="s">
        <v>429</v>
      </c>
      <c r="G36" s="3" t="s">
        <v>413</v>
      </c>
      <c r="H36" s="3" t="s">
        <v>414</v>
      </c>
      <c r="I36" s="3" t="s">
        <v>415</v>
      </c>
      <c r="J36" s="3" t="s">
        <v>416</v>
      </c>
      <c r="K36" s="3" t="s">
        <v>417</v>
      </c>
      <c r="L36" s="3" t="s">
        <v>418</v>
      </c>
      <c r="M36" s="3" t="s">
        <v>419</v>
      </c>
    </row>
    <row r="38" spans="3:13" x14ac:dyDescent="0.2">
      <c r="C38" s="3" t="s">
        <v>430</v>
      </c>
      <c r="D38" s="3">
        <v>0.51</v>
      </c>
      <c r="E38" s="3">
        <v>-0.83</v>
      </c>
      <c r="F38" s="3">
        <v>-0.42</v>
      </c>
      <c r="G38" s="3">
        <v>-0.41</v>
      </c>
      <c r="H38" s="3">
        <v>1.26</v>
      </c>
      <c r="I38" s="3">
        <v>3.54</v>
      </c>
      <c r="J38" s="3">
        <v>2.91</v>
      </c>
      <c r="K38" s="3">
        <v>0.91</v>
      </c>
      <c r="L38" s="3">
        <v>3.06</v>
      </c>
      <c r="M38" s="3">
        <v>7.29</v>
      </c>
    </row>
    <row r="39" spans="3:13" x14ac:dyDescent="0.2">
      <c r="C39" s="3" t="s">
        <v>431</v>
      </c>
      <c r="D39" s="3">
        <v>0.44</v>
      </c>
      <c r="E39" s="3">
        <v>-0.83</v>
      </c>
      <c r="F39" s="3">
        <v>-0.42</v>
      </c>
      <c r="G39" s="3">
        <v>-0.42</v>
      </c>
      <c r="H39" s="3">
        <v>1.24</v>
      </c>
      <c r="I39" s="3">
        <v>3.45</v>
      </c>
      <c r="J39" s="3">
        <v>2.86</v>
      </c>
      <c r="K39" s="3">
        <v>0.9</v>
      </c>
      <c r="L39" s="3">
        <v>3.05</v>
      </c>
      <c r="M39" s="3">
        <v>7.28</v>
      </c>
    </row>
    <row r="40" spans="3:13" x14ac:dyDescent="0.2">
      <c r="C40" s="3" t="s">
        <v>432</v>
      </c>
      <c r="D40" s="3" t="s">
        <v>433</v>
      </c>
      <c r="E40" s="3" t="s">
        <v>434</v>
      </c>
      <c r="F40" s="3" t="s">
        <v>435</v>
      </c>
      <c r="G40" s="3" t="s">
        <v>436</v>
      </c>
      <c r="H40" s="3" t="s">
        <v>437</v>
      </c>
      <c r="I40" s="3" t="s">
        <v>438</v>
      </c>
      <c r="J40" s="3" t="s">
        <v>439</v>
      </c>
      <c r="K40" s="3" t="s">
        <v>440</v>
      </c>
      <c r="L40" s="3" t="s">
        <v>441</v>
      </c>
      <c r="M40" s="3" t="s">
        <v>442</v>
      </c>
    </row>
    <row r="41" spans="3:13" x14ac:dyDescent="0.2">
      <c r="C41" s="3" t="s">
        <v>443</v>
      </c>
      <c r="D41" s="3" t="s">
        <v>444</v>
      </c>
      <c r="E41" s="3" t="s">
        <v>434</v>
      </c>
      <c r="F41" s="3" t="s">
        <v>435</v>
      </c>
      <c r="G41" s="3" t="s">
        <v>436</v>
      </c>
      <c r="H41" s="3" t="s">
        <v>445</v>
      </c>
      <c r="I41" s="3" t="s">
        <v>446</v>
      </c>
      <c r="J41" s="3" t="s">
        <v>447</v>
      </c>
      <c r="K41" s="3" t="s">
        <v>448</v>
      </c>
      <c r="L41" s="3" t="s">
        <v>449</v>
      </c>
      <c r="M41" s="3" t="s">
        <v>450</v>
      </c>
    </row>
    <row r="43" spans="3:13" x14ac:dyDescent="0.2">
      <c r="C43" s="3" t="s">
        <v>451</v>
      </c>
      <c r="D43" s="3" t="s">
        <v>452</v>
      </c>
      <c r="E43" s="3" t="s">
        <v>453</v>
      </c>
      <c r="F43" s="3" t="s">
        <v>454</v>
      </c>
      <c r="G43" s="3" t="s">
        <v>455</v>
      </c>
      <c r="H43" s="3" t="s">
        <v>456</v>
      </c>
      <c r="I43" s="3" t="s">
        <v>457</v>
      </c>
      <c r="J43" s="3" t="s">
        <v>458</v>
      </c>
      <c r="K43" s="3" t="s">
        <v>459</v>
      </c>
      <c r="L43" s="3" t="s">
        <v>460</v>
      </c>
      <c r="M43" s="3" t="s">
        <v>461</v>
      </c>
    </row>
    <row r="44" spans="3:13" x14ac:dyDescent="0.2">
      <c r="C44" s="3" t="s">
        <v>462</v>
      </c>
      <c r="D44" s="3" t="s">
        <v>463</v>
      </c>
      <c r="E44" s="3" t="s">
        <v>464</v>
      </c>
      <c r="F44" s="3" t="s">
        <v>465</v>
      </c>
      <c r="G44" s="3" t="s">
        <v>466</v>
      </c>
      <c r="H44" s="3" t="s">
        <v>467</v>
      </c>
      <c r="I44" s="3" t="s">
        <v>468</v>
      </c>
      <c r="J44" s="3" t="s">
        <v>469</v>
      </c>
      <c r="K44" s="3" t="s">
        <v>470</v>
      </c>
      <c r="L44" s="3" t="s">
        <v>471</v>
      </c>
      <c r="M44" s="3" t="s">
        <v>472</v>
      </c>
    </row>
    <row r="46" spans="3:13" x14ac:dyDescent="0.2">
      <c r="C46" s="3" t="s">
        <v>473</v>
      </c>
      <c r="D46" s="3" t="s">
        <v>474</v>
      </c>
      <c r="E46" s="3" t="s">
        <v>475</v>
      </c>
      <c r="F46" s="3" t="s">
        <v>476</v>
      </c>
      <c r="G46" s="3" t="s">
        <v>477</v>
      </c>
      <c r="H46" s="3" t="s">
        <v>478</v>
      </c>
      <c r="I46" s="3" t="s">
        <v>479</v>
      </c>
      <c r="J46" s="3" t="s">
        <v>279</v>
      </c>
      <c r="K46" s="3" t="s">
        <v>480</v>
      </c>
      <c r="L46" s="3" t="s">
        <v>281</v>
      </c>
      <c r="M46" s="3" t="s">
        <v>282</v>
      </c>
    </row>
    <row r="47" spans="3:13" x14ac:dyDescent="0.2">
      <c r="C47" s="3" t="s">
        <v>481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482</v>
      </c>
      <c r="D48" s="3" t="s">
        <v>463</v>
      </c>
      <c r="E48" s="3" t="s">
        <v>464</v>
      </c>
      <c r="F48" s="3" t="s">
        <v>465</v>
      </c>
      <c r="G48" s="3" t="s">
        <v>466</v>
      </c>
      <c r="H48" s="3" t="s">
        <v>467</v>
      </c>
      <c r="I48" s="3" t="s">
        <v>468</v>
      </c>
      <c r="J48" s="3" t="s">
        <v>469</v>
      </c>
      <c r="K48" s="3" t="s">
        <v>470</v>
      </c>
      <c r="L48" s="3" t="s">
        <v>471</v>
      </c>
      <c r="M48" s="3" t="s">
        <v>472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3389A-3A95-4133-8F82-8572C208F016}">
  <dimension ref="C1:M41"/>
  <sheetViews>
    <sheetView workbookViewId="0">
      <selection activeCell="H27" sqref="H27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483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421</v>
      </c>
      <c r="D12" s="3" t="s">
        <v>410</v>
      </c>
      <c r="E12" s="3" t="s">
        <v>411</v>
      </c>
      <c r="F12" s="3" t="s">
        <v>412</v>
      </c>
      <c r="G12" s="3" t="s">
        <v>413</v>
      </c>
      <c r="H12" s="3" t="s">
        <v>414</v>
      </c>
      <c r="I12" s="3" t="s">
        <v>415</v>
      </c>
      <c r="J12" s="3" t="s">
        <v>416</v>
      </c>
      <c r="K12" s="3" t="s">
        <v>417</v>
      </c>
      <c r="L12" s="3" t="s">
        <v>418</v>
      </c>
      <c r="M12" s="3" t="s">
        <v>419</v>
      </c>
    </row>
    <row r="13" spans="3:13" x14ac:dyDescent="0.2">
      <c r="C13" s="3" t="s">
        <v>484</v>
      </c>
      <c r="D13" s="3" t="s">
        <v>485</v>
      </c>
      <c r="E13" s="3" t="s">
        <v>486</v>
      </c>
      <c r="F13" s="3" t="s">
        <v>487</v>
      </c>
      <c r="G13" s="3" t="s">
        <v>488</v>
      </c>
      <c r="H13" s="3" t="s">
        <v>489</v>
      </c>
      <c r="I13" s="3" t="s">
        <v>490</v>
      </c>
      <c r="J13" s="3" t="s">
        <v>491</v>
      </c>
      <c r="K13" s="3" t="s">
        <v>492</v>
      </c>
      <c r="L13" s="3" t="s">
        <v>493</v>
      </c>
      <c r="M13" s="3" t="s">
        <v>494</v>
      </c>
    </row>
    <row r="14" spans="3:13" x14ac:dyDescent="0.2">
      <c r="C14" s="3" t="s">
        <v>495</v>
      </c>
      <c r="D14" s="3">
        <v>666.1</v>
      </c>
      <c r="E14" s="3">
        <v>550.08299999999997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 t="s">
        <v>3</v>
      </c>
      <c r="L14" s="3" t="s">
        <v>3</v>
      </c>
      <c r="M14" s="3" t="s">
        <v>3</v>
      </c>
    </row>
    <row r="15" spans="3:13" x14ac:dyDescent="0.2">
      <c r="C15" s="3" t="s">
        <v>496</v>
      </c>
      <c r="D15" s="3" t="s">
        <v>497</v>
      </c>
      <c r="E15" s="3" t="s">
        <v>498</v>
      </c>
      <c r="F15" s="3" t="s">
        <v>499</v>
      </c>
      <c r="G15" s="3" t="s">
        <v>500</v>
      </c>
      <c r="H15" s="3" t="s">
        <v>501</v>
      </c>
      <c r="I15" s="3" t="s">
        <v>502</v>
      </c>
      <c r="J15" s="3" t="s">
        <v>503</v>
      </c>
      <c r="K15" s="3" t="s">
        <v>504</v>
      </c>
      <c r="L15" s="3" t="s">
        <v>505</v>
      </c>
      <c r="M15" s="3" t="s">
        <v>506</v>
      </c>
    </row>
    <row r="16" spans="3:13" x14ac:dyDescent="0.2">
      <c r="C16" s="3" t="s">
        <v>507</v>
      </c>
      <c r="D16" s="3" t="s">
        <v>3</v>
      </c>
      <c r="E16" s="3" t="s">
        <v>3</v>
      </c>
      <c r="F16" s="3" t="s">
        <v>3</v>
      </c>
      <c r="G16" s="3" t="s">
        <v>3</v>
      </c>
      <c r="H16" s="3" t="s">
        <v>3</v>
      </c>
      <c r="I16" s="3" t="s">
        <v>3</v>
      </c>
      <c r="J16" s="3" t="s">
        <v>3</v>
      </c>
      <c r="K16" s="3" t="s">
        <v>3</v>
      </c>
      <c r="L16" s="3" t="s">
        <v>3</v>
      </c>
      <c r="M16" s="3" t="s">
        <v>3</v>
      </c>
    </row>
    <row r="17" spans="3:13" x14ac:dyDescent="0.2">
      <c r="C17" s="3" t="s">
        <v>508</v>
      </c>
      <c r="D17" s="3" t="s">
        <v>3</v>
      </c>
      <c r="E17" s="3" t="s">
        <v>3</v>
      </c>
      <c r="F17" s="3" t="s">
        <v>3</v>
      </c>
      <c r="G17" s="3" t="s">
        <v>3</v>
      </c>
      <c r="H17" s="3" t="s">
        <v>3</v>
      </c>
      <c r="I17" s="3" t="s">
        <v>3</v>
      </c>
      <c r="J17" s="3" t="s">
        <v>3</v>
      </c>
      <c r="K17" s="3" t="s">
        <v>3</v>
      </c>
      <c r="L17" s="3" t="s">
        <v>3</v>
      </c>
      <c r="M17" s="3" t="s">
        <v>3</v>
      </c>
    </row>
    <row r="18" spans="3:13" x14ac:dyDescent="0.2">
      <c r="C18" s="3" t="s">
        <v>509</v>
      </c>
      <c r="D18" s="3" t="s">
        <v>510</v>
      </c>
      <c r="E18" s="3" t="s">
        <v>511</v>
      </c>
      <c r="F18" s="3" t="s">
        <v>512</v>
      </c>
      <c r="G18" s="3" t="s">
        <v>513</v>
      </c>
      <c r="H18" s="3" t="s">
        <v>514</v>
      </c>
      <c r="I18" s="3" t="s">
        <v>515</v>
      </c>
      <c r="J18" s="3" t="s">
        <v>516</v>
      </c>
      <c r="K18" s="3" t="s">
        <v>517</v>
      </c>
      <c r="L18" s="3" t="s">
        <v>518</v>
      </c>
      <c r="M18" s="3" t="s">
        <v>519</v>
      </c>
    </row>
    <row r="19" spans="3:13" x14ac:dyDescent="0.2">
      <c r="C19" s="3" t="s">
        <v>520</v>
      </c>
      <c r="D19" s="3" t="s">
        <v>521</v>
      </c>
      <c r="E19" s="3" t="s">
        <v>522</v>
      </c>
      <c r="F19" s="3" t="s">
        <v>523</v>
      </c>
      <c r="G19" s="3" t="s">
        <v>524</v>
      </c>
      <c r="H19" s="3" t="s">
        <v>525</v>
      </c>
      <c r="I19" s="3" t="s">
        <v>526</v>
      </c>
      <c r="J19" s="3" t="s">
        <v>527</v>
      </c>
      <c r="K19" s="3" t="s">
        <v>528</v>
      </c>
      <c r="L19" s="3" t="s">
        <v>529</v>
      </c>
      <c r="M19" s="3" t="s">
        <v>530</v>
      </c>
    </row>
    <row r="20" spans="3:13" x14ac:dyDescent="0.2">
      <c r="C20" s="3" t="s">
        <v>531</v>
      </c>
      <c r="D20" s="3" t="s">
        <v>532</v>
      </c>
      <c r="E20" s="3" t="s">
        <v>533</v>
      </c>
      <c r="F20" s="3" t="s">
        <v>534</v>
      </c>
      <c r="G20" s="3" t="s">
        <v>535</v>
      </c>
      <c r="H20" s="3" t="s">
        <v>536</v>
      </c>
      <c r="I20" s="3" t="s">
        <v>537</v>
      </c>
      <c r="J20" s="3" t="s">
        <v>538</v>
      </c>
      <c r="K20" s="3" t="s">
        <v>539</v>
      </c>
      <c r="L20" s="3" t="s">
        <v>540</v>
      </c>
      <c r="M20" s="3" t="s">
        <v>541</v>
      </c>
    </row>
    <row r="22" spans="3:13" x14ac:dyDescent="0.2">
      <c r="C22" s="3" t="s">
        <v>542</v>
      </c>
      <c r="D22" s="3" t="s">
        <v>543</v>
      </c>
      <c r="E22" s="3" t="s">
        <v>544</v>
      </c>
      <c r="F22" s="3" t="s">
        <v>545</v>
      </c>
      <c r="G22" s="3" t="s">
        <v>546</v>
      </c>
      <c r="H22" s="3" t="s">
        <v>547</v>
      </c>
      <c r="I22" s="3" t="s">
        <v>548</v>
      </c>
      <c r="J22" s="3" t="s">
        <v>549</v>
      </c>
      <c r="K22" s="3" t="s">
        <v>550</v>
      </c>
      <c r="L22" s="3" t="s">
        <v>551</v>
      </c>
      <c r="M22" s="3" t="s">
        <v>552</v>
      </c>
    </row>
    <row r="23" spans="3:13" x14ac:dyDescent="0.2">
      <c r="C23" s="3" t="s">
        <v>553</v>
      </c>
      <c r="D23" s="3" t="s">
        <v>554</v>
      </c>
      <c r="E23" s="3" t="s">
        <v>555</v>
      </c>
      <c r="F23" s="3" t="s">
        <v>3</v>
      </c>
      <c r="G23" s="3" t="s">
        <v>556</v>
      </c>
      <c r="H23" s="3" t="s">
        <v>557</v>
      </c>
      <c r="I23" s="3" t="s">
        <v>3</v>
      </c>
      <c r="J23" s="3" t="s">
        <v>3</v>
      </c>
      <c r="K23" s="3" t="s">
        <v>3</v>
      </c>
      <c r="L23" s="3" t="s">
        <v>3</v>
      </c>
      <c r="M23" s="3" t="s">
        <v>3</v>
      </c>
    </row>
    <row r="24" spans="3:13" x14ac:dyDescent="0.2">
      <c r="C24" s="3" t="s">
        <v>558</v>
      </c>
      <c r="D24" s="3" t="s">
        <v>559</v>
      </c>
      <c r="E24" s="3" t="s">
        <v>560</v>
      </c>
      <c r="F24" s="3" t="s">
        <v>561</v>
      </c>
      <c r="G24" s="3" t="s">
        <v>562</v>
      </c>
      <c r="H24" s="3" t="s">
        <v>563</v>
      </c>
      <c r="I24" s="3" t="s">
        <v>564</v>
      </c>
      <c r="J24" s="3" t="s">
        <v>565</v>
      </c>
      <c r="K24" s="3" t="s">
        <v>566</v>
      </c>
      <c r="L24" s="3" t="s">
        <v>567</v>
      </c>
      <c r="M24" s="3" t="s">
        <v>568</v>
      </c>
    </row>
    <row r="25" spans="3:13" x14ac:dyDescent="0.2">
      <c r="C25" s="3" t="s">
        <v>569</v>
      </c>
      <c r="D25" s="3" t="s">
        <v>570</v>
      </c>
      <c r="E25" s="3" t="s">
        <v>571</v>
      </c>
      <c r="F25" s="3" t="s">
        <v>572</v>
      </c>
      <c r="G25" s="3" t="s">
        <v>573</v>
      </c>
      <c r="H25" s="3" t="s">
        <v>574</v>
      </c>
      <c r="I25" s="3" t="s">
        <v>575</v>
      </c>
      <c r="J25" s="3" t="s">
        <v>576</v>
      </c>
      <c r="K25" s="3" t="s">
        <v>577</v>
      </c>
      <c r="L25" s="3" t="s">
        <v>578</v>
      </c>
      <c r="M25" s="3" t="s">
        <v>579</v>
      </c>
    </row>
    <row r="27" spans="3:13" x14ac:dyDescent="0.2">
      <c r="C27" s="3" t="s">
        <v>580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581</v>
      </c>
      <c r="M27" s="3" t="s">
        <v>582</v>
      </c>
    </row>
    <row r="28" spans="3:13" x14ac:dyDescent="0.2">
      <c r="C28" s="3" t="s">
        <v>583</v>
      </c>
      <c r="D28" s="3" t="s">
        <v>3</v>
      </c>
      <c r="E28" s="3" t="s">
        <v>3</v>
      </c>
      <c r="F28" s="3" t="s">
        <v>3</v>
      </c>
      <c r="G28" s="3" t="s">
        <v>3</v>
      </c>
      <c r="H28" s="3" t="s">
        <v>3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584</v>
      </c>
      <c r="D29" s="3" t="s">
        <v>3</v>
      </c>
      <c r="E29" s="3" t="s">
        <v>585</v>
      </c>
      <c r="F29" s="3" t="s">
        <v>3</v>
      </c>
      <c r="G29" s="3" t="s">
        <v>3</v>
      </c>
      <c r="H29" s="3" t="s">
        <v>3</v>
      </c>
      <c r="I29" s="3" t="s">
        <v>3</v>
      </c>
      <c r="J29" s="3" t="s">
        <v>3</v>
      </c>
      <c r="K29" s="3" t="s">
        <v>3</v>
      </c>
      <c r="L29" s="3" t="s">
        <v>3</v>
      </c>
      <c r="M29" s="3" t="s">
        <v>3</v>
      </c>
    </row>
    <row r="30" spans="3:13" x14ac:dyDescent="0.2">
      <c r="C30" s="3" t="s">
        <v>586</v>
      </c>
      <c r="D30" s="3">
        <v>-605.54499999999996</v>
      </c>
      <c r="E30" s="3">
        <v>-365.95</v>
      </c>
      <c r="F30" s="3" t="s">
        <v>587</v>
      </c>
      <c r="G30" s="40">
        <f>(D30+E30+F30)/3</f>
        <v>-16511.098333333335</v>
      </c>
      <c r="H30" s="40">
        <f t="shared" ref="H30:I30" si="0">(E30+F30+G30)/3</f>
        <v>-21812.949444444446</v>
      </c>
      <c r="I30" s="40">
        <f t="shared" si="0"/>
        <v>-28961.949259259261</v>
      </c>
      <c r="J30" s="3">
        <v>-768.70600000000002</v>
      </c>
      <c r="K30" s="3" t="s">
        <v>588</v>
      </c>
      <c r="L30" s="3">
        <v>-937.01700000000005</v>
      </c>
      <c r="M30" s="3">
        <v>-927.45600000000002</v>
      </c>
    </row>
    <row r="31" spans="3:13" x14ac:dyDescent="0.2">
      <c r="C31" s="3" t="s">
        <v>589</v>
      </c>
      <c r="D31" s="3" t="s">
        <v>590</v>
      </c>
      <c r="E31" s="39"/>
      <c r="F31" s="39"/>
      <c r="G31" s="39"/>
      <c r="H31" s="3" t="s">
        <v>591</v>
      </c>
      <c r="I31" s="3" t="s">
        <v>592</v>
      </c>
      <c r="J31" s="3" t="s">
        <v>593</v>
      </c>
      <c r="K31" s="3" t="s">
        <v>594</v>
      </c>
      <c r="L31" s="3" t="s">
        <v>595</v>
      </c>
      <c r="M31" s="3" t="s">
        <v>596</v>
      </c>
    </row>
    <row r="32" spans="3:13" x14ac:dyDescent="0.2">
      <c r="C32" s="3" t="s">
        <v>597</v>
      </c>
      <c r="D32" s="3" t="s">
        <v>598</v>
      </c>
      <c r="E32" s="3" t="s">
        <v>599</v>
      </c>
      <c r="F32" s="3" t="s">
        <v>600</v>
      </c>
      <c r="G32" s="3" t="s">
        <v>601</v>
      </c>
      <c r="H32" s="3" t="s">
        <v>602</v>
      </c>
      <c r="I32" s="3" t="s">
        <v>603</v>
      </c>
      <c r="J32" s="3" t="s">
        <v>604</v>
      </c>
      <c r="K32" s="3" t="s">
        <v>605</v>
      </c>
      <c r="L32" s="3" t="s">
        <v>606</v>
      </c>
      <c r="M32" s="3" t="s">
        <v>607</v>
      </c>
    </row>
    <row r="33" spans="3:13" x14ac:dyDescent="0.2">
      <c r="C33" s="3" t="s">
        <v>608</v>
      </c>
      <c r="D33" s="3">
        <v>-111.548</v>
      </c>
      <c r="E33" s="3" t="s">
        <v>609</v>
      </c>
      <c r="F33" s="3" t="s">
        <v>610</v>
      </c>
      <c r="G33" s="3" t="s">
        <v>601</v>
      </c>
      <c r="H33" s="3" t="s">
        <v>611</v>
      </c>
      <c r="I33" s="3" t="s">
        <v>612</v>
      </c>
      <c r="J33" s="3" t="s">
        <v>613</v>
      </c>
      <c r="K33" s="3" t="s">
        <v>614</v>
      </c>
      <c r="L33" s="3" t="s">
        <v>615</v>
      </c>
      <c r="M33" s="3" t="s">
        <v>616</v>
      </c>
    </row>
    <row r="35" spans="3:13" x14ac:dyDescent="0.2">
      <c r="C35" s="3" t="s">
        <v>617</v>
      </c>
      <c r="D35" s="3" t="s">
        <v>618</v>
      </c>
      <c r="E35" s="3" t="s">
        <v>26</v>
      </c>
      <c r="F35" s="3" t="s">
        <v>27</v>
      </c>
      <c r="G35" s="3" t="s">
        <v>28</v>
      </c>
      <c r="H35" s="3" t="s">
        <v>29</v>
      </c>
      <c r="I35" s="3" t="s">
        <v>30</v>
      </c>
      <c r="J35" s="3" t="s">
        <v>31</v>
      </c>
      <c r="K35" s="3" t="s">
        <v>32</v>
      </c>
      <c r="L35" s="3" t="s">
        <v>33</v>
      </c>
      <c r="M35" s="3" t="s">
        <v>34</v>
      </c>
    </row>
    <row r="36" spans="3:13" x14ac:dyDescent="0.2">
      <c r="C36" s="3" t="s">
        <v>619</v>
      </c>
      <c r="D36" s="3" t="s">
        <v>620</v>
      </c>
      <c r="E36" s="3" t="s">
        <v>621</v>
      </c>
      <c r="F36" s="3" t="s">
        <v>622</v>
      </c>
      <c r="G36" s="3">
        <v>854.03399999999999</v>
      </c>
      <c r="H36" s="3">
        <v>-575.79300000000001</v>
      </c>
      <c r="I36" s="3" t="s">
        <v>623</v>
      </c>
      <c r="J36" s="3" t="s">
        <v>624</v>
      </c>
      <c r="K36" s="3" t="s">
        <v>625</v>
      </c>
      <c r="L36" s="3" t="s">
        <v>626</v>
      </c>
      <c r="M36" s="3" t="s">
        <v>627</v>
      </c>
    </row>
    <row r="37" spans="3:13" x14ac:dyDescent="0.2">
      <c r="C37" s="3" t="s">
        <v>628</v>
      </c>
      <c r="D37" s="3" t="s">
        <v>629</v>
      </c>
      <c r="E37" s="3" t="s">
        <v>630</v>
      </c>
      <c r="F37" s="3" t="s">
        <v>631</v>
      </c>
      <c r="G37" s="3" t="s">
        <v>632</v>
      </c>
      <c r="H37" s="3" t="s">
        <v>633</v>
      </c>
      <c r="I37" s="3" t="s">
        <v>634</v>
      </c>
      <c r="J37" s="3" t="s">
        <v>635</v>
      </c>
      <c r="K37" s="3" t="s">
        <v>636</v>
      </c>
      <c r="L37" s="3" t="s">
        <v>637</v>
      </c>
      <c r="M37" s="3" t="s">
        <v>638</v>
      </c>
    </row>
    <row r="38" spans="3:13" x14ac:dyDescent="0.2">
      <c r="C38" s="3" t="s">
        <v>639</v>
      </c>
      <c r="D38" s="3" t="s">
        <v>26</v>
      </c>
      <c r="E38" s="3" t="s">
        <v>27</v>
      </c>
      <c r="F38" s="3" t="s">
        <v>28</v>
      </c>
      <c r="G38" s="3" t="s">
        <v>29</v>
      </c>
      <c r="H38" s="3" t="s">
        <v>30</v>
      </c>
      <c r="I38" s="3" t="s">
        <v>31</v>
      </c>
      <c r="J38" s="3" t="s">
        <v>32</v>
      </c>
      <c r="K38" s="3" t="s">
        <v>33</v>
      </c>
      <c r="L38" s="3" t="s">
        <v>34</v>
      </c>
      <c r="M38" s="3" t="s">
        <v>35</v>
      </c>
    </row>
    <row r="40" spans="3:13" x14ac:dyDescent="0.2">
      <c r="C40" s="3" t="s">
        <v>640</v>
      </c>
      <c r="D40" s="3" t="s">
        <v>641</v>
      </c>
      <c r="E40" s="3" t="s">
        <v>642</v>
      </c>
      <c r="F40" s="3" t="s">
        <v>643</v>
      </c>
      <c r="G40" s="3" t="s">
        <v>644</v>
      </c>
      <c r="H40" s="3" t="s">
        <v>645</v>
      </c>
      <c r="I40" s="3" t="s">
        <v>646</v>
      </c>
      <c r="J40" s="3" t="s">
        <v>647</v>
      </c>
      <c r="K40" s="3" t="s">
        <v>648</v>
      </c>
      <c r="L40" s="3" t="s">
        <v>649</v>
      </c>
      <c r="M40" s="3" t="s">
        <v>650</v>
      </c>
    </row>
    <row r="41" spans="3:13" x14ac:dyDescent="0.2">
      <c r="C41" s="3" t="s">
        <v>651</v>
      </c>
      <c r="D41" s="3" t="s">
        <v>652</v>
      </c>
      <c r="E41" s="3" t="s">
        <v>653</v>
      </c>
      <c r="F41" s="3" t="s">
        <v>654</v>
      </c>
      <c r="G41" s="3">
        <v>778.83600000000001</v>
      </c>
      <c r="H41" s="3" t="s">
        <v>655</v>
      </c>
      <c r="I41" s="3" t="s">
        <v>656</v>
      </c>
      <c r="J41" s="3" t="s">
        <v>3</v>
      </c>
      <c r="K41" s="3" t="s">
        <v>3</v>
      </c>
      <c r="L41" s="3" t="s">
        <v>3</v>
      </c>
      <c r="M41" s="3" t="s">
        <v>3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FFCE67-E037-4194-9CC6-5A192394D7BF}">
  <dimension ref="C1:M32"/>
  <sheetViews>
    <sheetView workbookViewId="0">
      <selection activeCell="E39" sqref="E39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657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658</v>
      </c>
      <c r="D12" s="3">
        <v>6.58</v>
      </c>
      <c r="E12" s="3">
        <v>7.58</v>
      </c>
      <c r="F12" s="3">
        <v>10.16</v>
      </c>
      <c r="G12" s="3">
        <v>16.899999999999999</v>
      </c>
      <c r="H12" s="3">
        <v>18.16</v>
      </c>
      <c r="I12" s="3">
        <v>16.350000000000001</v>
      </c>
      <c r="J12" s="3">
        <v>24.15</v>
      </c>
      <c r="K12" s="3">
        <v>17.52</v>
      </c>
      <c r="L12" s="3">
        <v>21.61</v>
      </c>
      <c r="M12" s="3">
        <v>20.149999999999999</v>
      </c>
    </row>
    <row r="13" spans="3:13" ht="12.75" x14ac:dyDescent="0.2">
      <c r="C13" s="3" t="s">
        <v>659</v>
      </c>
      <c r="D13" s="3" t="s">
        <v>660</v>
      </c>
      <c r="E13" s="3" t="s">
        <v>661</v>
      </c>
      <c r="F13" s="3" t="s">
        <v>662</v>
      </c>
      <c r="G13" s="3" t="s">
        <v>663</v>
      </c>
      <c r="H13" s="3" t="s">
        <v>664</v>
      </c>
      <c r="I13" s="3" t="s">
        <v>665</v>
      </c>
      <c r="J13" s="3" t="s">
        <v>666</v>
      </c>
      <c r="K13" s="3" t="s">
        <v>667</v>
      </c>
      <c r="L13" s="3" t="s">
        <v>668</v>
      </c>
      <c r="M13" s="3" t="s">
        <v>669</v>
      </c>
    </row>
    <row r="14" spans="3:13" ht="12.75" x14ac:dyDescent="0.2"/>
    <row r="15" spans="3:13" ht="12.75" x14ac:dyDescent="0.2">
      <c r="C15" s="3" t="s">
        <v>670</v>
      </c>
      <c r="D15" s="3" t="s">
        <v>671</v>
      </c>
      <c r="E15" s="3" t="s">
        <v>672</v>
      </c>
      <c r="F15" s="3" t="s">
        <v>673</v>
      </c>
      <c r="G15" s="3" t="s">
        <v>674</v>
      </c>
      <c r="H15" s="3" t="s">
        <v>675</v>
      </c>
      <c r="I15" s="3" t="s">
        <v>676</v>
      </c>
      <c r="J15" s="3" t="s">
        <v>677</v>
      </c>
      <c r="K15" s="3" t="s">
        <v>678</v>
      </c>
      <c r="L15" s="3" t="s">
        <v>679</v>
      </c>
      <c r="M15" s="3" t="s">
        <v>680</v>
      </c>
    </row>
    <row r="16" spans="3:13" ht="12.75" x14ac:dyDescent="0.2">
      <c r="C16" s="3" t="s">
        <v>681</v>
      </c>
      <c r="D16" s="3" t="s">
        <v>671</v>
      </c>
      <c r="E16" s="3" t="s">
        <v>672</v>
      </c>
      <c r="F16" s="3" t="s">
        <v>673</v>
      </c>
      <c r="G16" s="3" t="s">
        <v>674</v>
      </c>
      <c r="H16" s="3" t="s">
        <v>675</v>
      </c>
      <c r="I16" s="3" t="s">
        <v>676</v>
      </c>
      <c r="J16" s="3" t="s">
        <v>677</v>
      </c>
      <c r="K16" s="3" t="s">
        <v>678</v>
      </c>
      <c r="L16" s="3" t="s">
        <v>679</v>
      </c>
      <c r="M16" s="3" t="s">
        <v>682</v>
      </c>
    </row>
    <row r="17" spans="3:13" ht="12.75" x14ac:dyDescent="0.2">
      <c r="C17" s="3" t="s">
        <v>683</v>
      </c>
      <c r="D17" s="3" t="s">
        <v>684</v>
      </c>
      <c r="E17" s="3" t="s">
        <v>685</v>
      </c>
      <c r="F17" s="3" t="s">
        <v>686</v>
      </c>
      <c r="G17" s="3" t="s">
        <v>687</v>
      </c>
      <c r="H17" s="3" t="s">
        <v>688</v>
      </c>
      <c r="I17" s="3" t="s">
        <v>689</v>
      </c>
      <c r="J17" s="3" t="s">
        <v>690</v>
      </c>
      <c r="K17" s="3" t="s">
        <v>691</v>
      </c>
      <c r="L17" s="3" t="s">
        <v>692</v>
      </c>
      <c r="M17" s="3" t="s">
        <v>693</v>
      </c>
    </row>
    <row r="18" spans="3:13" ht="12.75" x14ac:dyDescent="0.2">
      <c r="C18" s="3" t="s">
        <v>694</v>
      </c>
      <c r="D18" s="3" t="s">
        <v>695</v>
      </c>
      <c r="E18" s="3" t="s">
        <v>696</v>
      </c>
      <c r="F18" s="3" t="s">
        <v>697</v>
      </c>
      <c r="G18" s="3" t="s">
        <v>698</v>
      </c>
      <c r="H18" s="3" t="s">
        <v>699</v>
      </c>
      <c r="I18" s="3" t="s">
        <v>700</v>
      </c>
      <c r="J18" s="3" t="s">
        <v>701</v>
      </c>
      <c r="K18" s="3" t="s">
        <v>702</v>
      </c>
      <c r="L18" s="3" t="s">
        <v>703</v>
      </c>
      <c r="M18" s="3" t="s">
        <v>704</v>
      </c>
    </row>
    <row r="19" spans="3:13" ht="12.75" x14ac:dyDescent="0.2">
      <c r="C19" s="3" t="s">
        <v>705</v>
      </c>
      <c r="D19" s="3" t="s">
        <v>706</v>
      </c>
      <c r="E19" s="3" t="s">
        <v>707</v>
      </c>
      <c r="F19" s="3" t="s">
        <v>708</v>
      </c>
      <c r="G19" s="3" t="s">
        <v>709</v>
      </c>
      <c r="H19" s="3" t="s">
        <v>710</v>
      </c>
      <c r="I19" s="3" t="s">
        <v>711</v>
      </c>
      <c r="J19" s="3" t="s">
        <v>712</v>
      </c>
      <c r="K19" s="3" t="s">
        <v>713</v>
      </c>
      <c r="L19" s="3" t="s">
        <v>686</v>
      </c>
      <c r="M19" s="3" t="s">
        <v>714</v>
      </c>
    </row>
    <row r="20" spans="3:13" ht="12.75" x14ac:dyDescent="0.2">
      <c r="C20" s="3" t="s">
        <v>715</v>
      </c>
      <c r="D20" s="3" t="s">
        <v>716</v>
      </c>
      <c r="E20" s="3" t="s">
        <v>717</v>
      </c>
      <c r="F20" s="3" t="s">
        <v>718</v>
      </c>
      <c r="G20" s="3" t="s">
        <v>719</v>
      </c>
      <c r="H20" s="3" t="s">
        <v>720</v>
      </c>
      <c r="I20" s="3" t="s">
        <v>721</v>
      </c>
      <c r="J20" s="3" t="s">
        <v>722</v>
      </c>
      <c r="K20" s="3" t="s">
        <v>723</v>
      </c>
      <c r="L20" s="3" t="s">
        <v>724</v>
      </c>
      <c r="M20" s="3" t="s">
        <v>692</v>
      </c>
    </row>
    <row r="21" spans="3:13" ht="12.75" x14ac:dyDescent="0.2">
      <c r="C21" s="3" t="s">
        <v>725</v>
      </c>
      <c r="D21" s="3" t="s">
        <v>726</v>
      </c>
      <c r="E21" s="3" t="s">
        <v>727</v>
      </c>
      <c r="F21" s="3" t="s">
        <v>726</v>
      </c>
      <c r="G21" s="3" t="s">
        <v>684</v>
      </c>
      <c r="H21" s="3" t="s">
        <v>728</v>
      </c>
      <c r="I21" s="3" t="s">
        <v>729</v>
      </c>
      <c r="J21" s="3" t="s">
        <v>693</v>
      </c>
      <c r="K21" s="3" t="s">
        <v>730</v>
      </c>
      <c r="L21" s="3" t="s">
        <v>726</v>
      </c>
      <c r="M21" s="3" t="s">
        <v>727</v>
      </c>
    </row>
    <row r="22" spans="3:13" ht="12.75" x14ac:dyDescent="0.2">
      <c r="C22" s="3" t="s">
        <v>731</v>
      </c>
      <c r="D22" s="3" t="s">
        <v>726</v>
      </c>
      <c r="E22" s="3" t="s">
        <v>726</v>
      </c>
      <c r="F22" s="3" t="s">
        <v>732</v>
      </c>
      <c r="G22" s="3" t="s">
        <v>733</v>
      </c>
      <c r="H22" s="3" t="s">
        <v>703</v>
      </c>
      <c r="I22" s="3" t="s">
        <v>734</v>
      </c>
      <c r="J22" s="3" t="s">
        <v>684</v>
      </c>
      <c r="K22" s="3" t="s">
        <v>685</v>
      </c>
      <c r="L22" s="3" t="s">
        <v>735</v>
      </c>
      <c r="M22" s="3" t="s">
        <v>726</v>
      </c>
    </row>
    <row r="23" spans="3:13" ht="12.75" x14ac:dyDescent="0.2"/>
    <row r="24" spans="3:13" ht="12.75" x14ac:dyDescent="0.2">
      <c r="C24" s="3" t="s">
        <v>736</v>
      </c>
      <c r="D24" s="3" t="s">
        <v>737</v>
      </c>
      <c r="E24" s="3" t="s">
        <v>738</v>
      </c>
      <c r="F24" s="3" t="s">
        <v>739</v>
      </c>
      <c r="G24" s="3" t="s">
        <v>740</v>
      </c>
      <c r="H24" s="3" t="s">
        <v>741</v>
      </c>
      <c r="I24" s="3" t="s">
        <v>733</v>
      </c>
      <c r="J24" s="3" t="s">
        <v>742</v>
      </c>
      <c r="K24" s="3" t="s">
        <v>743</v>
      </c>
      <c r="L24" s="3" t="s">
        <v>744</v>
      </c>
      <c r="M24" s="3" t="s">
        <v>745</v>
      </c>
    </row>
    <row r="25" spans="3:13" ht="12.75" x14ac:dyDescent="0.2">
      <c r="C25" s="3" t="s">
        <v>746</v>
      </c>
      <c r="D25" s="3" t="s">
        <v>747</v>
      </c>
      <c r="E25" s="3" t="s">
        <v>730</v>
      </c>
      <c r="F25" s="3" t="s">
        <v>747</v>
      </c>
      <c r="G25" s="3" t="s">
        <v>728</v>
      </c>
      <c r="H25" s="3" t="s">
        <v>748</v>
      </c>
      <c r="I25" s="3" t="s">
        <v>747</v>
      </c>
      <c r="J25" s="3" t="s">
        <v>734</v>
      </c>
      <c r="K25" s="3" t="s">
        <v>726</v>
      </c>
      <c r="L25" s="3" t="s">
        <v>747</v>
      </c>
      <c r="M25" s="3" t="s">
        <v>729</v>
      </c>
    </row>
    <row r="26" spans="3:13" ht="12.75" x14ac:dyDescent="0.2">
      <c r="C26" s="3" t="s">
        <v>749</v>
      </c>
      <c r="D26" s="3" t="s">
        <v>750</v>
      </c>
      <c r="E26" s="3" t="s">
        <v>702</v>
      </c>
      <c r="F26" s="3" t="s">
        <v>751</v>
      </c>
      <c r="G26" s="3" t="s">
        <v>752</v>
      </c>
      <c r="H26" s="3" t="s">
        <v>753</v>
      </c>
      <c r="I26" s="3" t="s">
        <v>701</v>
      </c>
      <c r="J26" s="3" t="s">
        <v>754</v>
      </c>
      <c r="K26" s="3" t="s">
        <v>755</v>
      </c>
      <c r="L26" s="3" t="s">
        <v>733</v>
      </c>
      <c r="M26" s="3" t="s">
        <v>704</v>
      </c>
    </row>
    <row r="27" spans="3:13" ht="12.75" x14ac:dyDescent="0.2">
      <c r="C27" s="3" t="s">
        <v>756</v>
      </c>
      <c r="D27" s="3" t="s">
        <v>729</v>
      </c>
      <c r="E27" s="3" t="s">
        <v>726</v>
      </c>
      <c r="F27" s="3" t="s">
        <v>735</v>
      </c>
      <c r="G27" s="3" t="s">
        <v>686</v>
      </c>
      <c r="H27" s="3" t="s">
        <v>757</v>
      </c>
      <c r="I27" s="3" t="s">
        <v>684</v>
      </c>
      <c r="J27" s="3" t="s">
        <v>689</v>
      </c>
      <c r="K27" s="3" t="s">
        <v>758</v>
      </c>
      <c r="L27" s="3" t="s">
        <v>759</v>
      </c>
      <c r="M27" s="3" t="s">
        <v>760</v>
      </c>
    </row>
    <row r="28" spans="3:13" ht="12.75" x14ac:dyDescent="0.2"/>
    <row r="29" spans="3:13" ht="12.75" x14ac:dyDescent="0.2">
      <c r="C29" s="3" t="s">
        <v>761</v>
      </c>
      <c r="D29" s="3">
        <v>5.9</v>
      </c>
      <c r="E29" s="3">
        <v>5.5</v>
      </c>
      <c r="F29" s="3">
        <v>7</v>
      </c>
      <c r="G29" s="3">
        <v>6.6</v>
      </c>
      <c r="H29" s="3">
        <v>9.4</v>
      </c>
      <c r="I29" s="3">
        <v>10.7</v>
      </c>
      <c r="J29" s="3">
        <v>13.1</v>
      </c>
      <c r="K29" s="3">
        <v>13.7</v>
      </c>
      <c r="L29" s="3">
        <v>11.5</v>
      </c>
      <c r="M29" s="3">
        <v>10.3</v>
      </c>
    </row>
    <row r="30" spans="3:13" ht="12.75" x14ac:dyDescent="0.2">
      <c r="C30" s="3" t="s">
        <v>762</v>
      </c>
      <c r="D30" s="3">
        <v>6</v>
      </c>
      <c r="E30" s="3">
        <v>3</v>
      </c>
      <c r="F30" s="3">
        <v>5</v>
      </c>
      <c r="G30" s="3">
        <v>5</v>
      </c>
      <c r="H30" s="3">
        <v>8</v>
      </c>
      <c r="I30" s="3">
        <v>7</v>
      </c>
      <c r="J30" s="3">
        <v>5</v>
      </c>
      <c r="K30" s="3">
        <v>4</v>
      </c>
      <c r="L30" s="3">
        <v>7</v>
      </c>
      <c r="M30" s="3">
        <v>7</v>
      </c>
    </row>
    <row r="31" spans="3:13" ht="12.75" x14ac:dyDescent="0.2">
      <c r="C31" s="3" t="s">
        <v>763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>
        <v>0.5</v>
      </c>
      <c r="M31" s="3">
        <v>1</v>
      </c>
    </row>
    <row r="32" spans="3:13" ht="12.75" x14ac:dyDescent="0.2">
      <c r="C32" s="3" t="s">
        <v>764</v>
      </c>
      <c r="D32" s="3" t="s">
        <v>765</v>
      </c>
      <c r="E32" s="3" t="s">
        <v>765</v>
      </c>
      <c r="F32" s="3" t="s">
        <v>765</v>
      </c>
      <c r="G32" s="3" t="s">
        <v>765</v>
      </c>
      <c r="H32" s="3" t="s">
        <v>765</v>
      </c>
      <c r="I32" s="3" t="s">
        <v>765</v>
      </c>
      <c r="J32" s="3" t="s">
        <v>765</v>
      </c>
      <c r="K32" s="3" t="s">
        <v>765</v>
      </c>
      <c r="L32" s="3" t="s">
        <v>766</v>
      </c>
      <c r="M32" s="3" t="s">
        <v>767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B1500-F7DA-480A-9583-1C666F517B16}">
  <dimension ref="A3:BJ22"/>
  <sheetViews>
    <sheetView showGridLines="0" tabSelected="1" topLeftCell="X1" workbookViewId="0">
      <selection activeCell="AN21" sqref="AN21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768</v>
      </c>
      <c r="C3" s="9"/>
      <c r="D3" s="9"/>
      <c r="E3" s="9"/>
      <c r="F3" s="9"/>
      <c r="H3" s="9" t="s">
        <v>769</v>
      </c>
      <c r="I3" s="9"/>
      <c r="J3" s="9"/>
      <c r="K3" s="9"/>
      <c r="L3" s="9"/>
      <c r="N3" s="11" t="s">
        <v>770</v>
      </c>
      <c r="O3" s="11"/>
      <c r="P3" s="11"/>
      <c r="Q3" s="11"/>
      <c r="R3" s="11"/>
      <c r="S3" s="11"/>
      <c r="T3" s="11"/>
      <c r="V3" s="9" t="s">
        <v>771</v>
      </c>
      <c r="W3" s="9"/>
      <c r="X3" s="9"/>
      <c r="Y3" s="9"/>
      <c r="AA3" s="9" t="s">
        <v>772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773</v>
      </c>
      <c r="C4" s="15" t="s">
        <v>774</v>
      </c>
      <c r="D4" s="14" t="s">
        <v>775</v>
      </c>
      <c r="E4" s="15" t="s">
        <v>776</v>
      </c>
      <c r="F4" s="14" t="s">
        <v>777</v>
      </c>
      <c r="H4" s="16" t="s">
        <v>778</v>
      </c>
      <c r="I4" s="17" t="s">
        <v>779</v>
      </c>
      <c r="J4" s="16" t="s">
        <v>780</v>
      </c>
      <c r="K4" s="17" t="s">
        <v>781</v>
      </c>
      <c r="L4" s="16" t="s">
        <v>782</v>
      </c>
      <c r="N4" s="18" t="s">
        <v>783</v>
      </c>
      <c r="O4" s="19" t="s">
        <v>784</v>
      </c>
      <c r="P4" s="18" t="s">
        <v>785</v>
      </c>
      <c r="Q4" s="19" t="s">
        <v>786</v>
      </c>
      <c r="R4" s="18" t="s">
        <v>787</v>
      </c>
      <c r="S4" s="19" t="s">
        <v>788</v>
      </c>
      <c r="T4" s="18" t="s">
        <v>789</v>
      </c>
      <c r="V4" s="19" t="s">
        <v>790</v>
      </c>
      <c r="W4" s="18" t="s">
        <v>791</v>
      </c>
      <c r="X4" s="19" t="s">
        <v>792</v>
      </c>
      <c r="Y4" s="18" t="s">
        <v>793</v>
      </c>
      <c r="AA4" s="20" t="s">
        <v>451</v>
      </c>
      <c r="AB4" s="21" t="s">
        <v>683</v>
      </c>
      <c r="AC4" s="20" t="s">
        <v>694</v>
      </c>
      <c r="AD4" s="21" t="s">
        <v>715</v>
      </c>
      <c r="AE4" s="20" t="s">
        <v>725</v>
      </c>
      <c r="AF4" s="21" t="s">
        <v>731</v>
      </c>
      <c r="AG4" s="20" t="s">
        <v>736</v>
      </c>
      <c r="AH4" s="21" t="s">
        <v>746</v>
      </c>
      <c r="AI4" s="20" t="s">
        <v>763</v>
      </c>
      <c r="AJ4" s="22"/>
      <c r="AK4" s="21" t="s">
        <v>761</v>
      </c>
      <c r="AL4" s="20" t="s">
        <v>762</v>
      </c>
    </row>
    <row r="5" spans="1:62" ht="63" x14ac:dyDescent="0.2">
      <c r="A5" s="23" t="s">
        <v>794</v>
      </c>
      <c r="B5" s="18" t="s">
        <v>795</v>
      </c>
      <c r="C5" s="24" t="s">
        <v>796</v>
      </c>
      <c r="D5" s="25" t="s">
        <v>797</v>
      </c>
      <c r="E5" s="19" t="s">
        <v>798</v>
      </c>
      <c r="F5" s="18" t="s">
        <v>795</v>
      </c>
      <c r="H5" s="19" t="s">
        <v>799</v>
      </c>
      <c r="I5" s="18" t="s">
        <v>800</v>
      </c>
      <c r="J5" s="19" t="s">
        <v>801</v>
      </c>
      <c r="K5" s="18" t="s">
        <v>802</v>
      </c>
      <c r="L5" s="19" t="s">
        <v>803</v>
      </c>
      <c r="N5" s="18" t="s">
        <v>804</v>
      </c>
      <c r="O5" s="19" t="s">
        <v>805</v>
      </c>
      <c r="P5" s="18" t="s">
        <v>806</v>
      </c>
      <c r="Q5" s="19" t="s">
        <v>807</v>
      </c>
      <c r="R5" s="18" t="s">
        <v>808</v>
      </c>
      <c r="S5" s="19" t="s">
        <v>809</v>
      </c>
      <c r="T5" s="18" t="s">
        <v>810</v>
      </c>
      <c r="V5" s="19" t="s">
        <v>811</v>
      </c>
      <c r="W5" s="18" t="s">
        <v>812</v>
      </c>
      <c r="X5" s="19" t="s">
        <v>813</v>
      </c>
      <c r="Y5" s="18" t="s">
        <v>814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1.1428605448386073</v>
      </c>
      <c r="C7" s="31">
        <f>(sheet!D18-sheet!D15)/sheet!D35</f>
        <v>1.091114141975247</v>
      </c>
      <c r="D7" s="31">
        <f>sheet!D12/sheet!D35</f>
        <v>0.33619986751062814</v>
      </c>
      <c r="E7" s="31">
        <f>Sheet2!D20/sheet!D35</f>
        <v>1.2411340795793218</v>
      </c>
      <c r="F7" s="31">
        <f>sheet!D18/sheet!D35</f>
        <v>1.1428605448386073</v>
      </c>
      <c r="G7" s="29"/>
      <c r="H7" s="32">
        <f>Sheet1!D33/sheet!D51</f>
        <v>2.612444170640708E-2</v>
      </c>
      <c r="I7" s="32">
        <f>Sheet1!D33/Sheet1!D12</f>
        <v>2.2662889642406564E-2</v>
      </c>
      <c r="J7" s="32">
        <f>Sheet1!D12/sheet!D27</f>
        <v>0.65412583900674381</v>
      </c>
      <c r="K7" s="32">
        <f>Sheet1!D30/sheet!D27</f>
        <v>1.4824381701656437E-2</v>
      </c>
      <c r="L7" s="32">
        <f>Sheet1!D38</f>
        <v>0.51</v>
      </c>
      <c r="M7" s="29"/>
      <c r="N7" s="32">
        <f>sheet!D40/sheet!D27</f>
        <v>0.43254742557730042</v>
      </c>
      <c r="O7" s="32">
        <f>sheet!D51/sheet!D27</f>
        <v>0.56745257442269947</v>
      </c>
      <c r="P7" s="32">
        <f>sheet!D40/sheet!D51</f>
        <v>0.76226180842928515</v>
      </c>
      <c r="Q7" s="31">
        <f>Sheet1!D24/Sheet1!D26</f>
        <v>-7.1454780260970292</v>
      </c>
      <c r="R7" s="31">
        <f>ABS(Sheet2!D20/(Sheet1!D26+Sheet2!D30))</f>
        <v>12.905260372989174</v>
      </c>
      <c r="S7" s="31">
        <f>sheet!D40/Sheet1!D43</f>
        <v>1.1597951063859684</v>
      </c>
      <c r="T7" s="31">
        <f>Sheet2!D20/sheet!D40</f>
        <v>0.5640346737482681</v>
      </c>
      <c r="V7" s="31">
        <f>ABS(Sheet1!D15/sheet!D15)</f>
        <v>23.165497952847289</v>
      </c>
      <c r="W7" s="31">
        <f>Sheet1!D12/sheet!D14</f>
        <v>6.0956949578457378</v>
      </c>
      <c r="X7" s="31">
        <f>Sheet1!D12/sheet!D27</f>
        <v>0.65412583900674381</v>
      </c>
      <c r="Y7" s="31">
        <f>Sheet1!D12/(sheet!D18-sheet!D35)</f>
        <v>23.293147089289491</v>
      </c>
      <c r="AA7" s="17" t="str">
        <f>Sheet1!D43</f>
        <v>338,682.493</v>
      </c>
      <c r="AB7" s="17" t="str">
        <f>Sheet3!D17</f>
        <v>2.4x</v>
      </c>
      <c r="AC7" s="17" t="str">
        <f>Sheet3!D18</f>
        <v>24.0x</v>
      </c>
      <c r="AD7" s="17" t="str">
        <f>Sheet3!D20</f>
        <v>21.2x</v>
      </c>
      <c r="AE7" s="17" t="str">
        <f>Sheet3!D21</f>
        <v>1.3x</v>
      </c>
      <c r="AF7" s="17" t="str">
        <f>Sheet3!D22</f>
        <v>1.3x</v>
      </c>
      <c r="AG7" s="17" t="str">
        <f>Sheet3!D24</f>
        <v>-26.8x</v>
      </c>
      <c r="AH7" s="17" t="str">
        <f>Sheet3!D25</f>
        <v>1.5x</v>
      </c>
      <c r="AI7" s="17" t="str">
        <f>Sheet3!D31</f>
        <v/>
      </c>
      <c r="AK7" s="17">
        <f>Sheet3!D29</f>
        <v>5.9</v>
      </c>
      <c r="AL7" s="17">
        <f>Sheet3!D30</f>
        <v>6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1.0177757656571074</v>
      </c>
      <c r="C8" s="34">
        <f>(sheet!E18-sheet!E15)/sheet!E35</f>
        <v>0.95803806931597135</v>
      </c>
      <c r="D8" s="34">
        <f>sheet!E12/sheet!E35</f>
        <v>0.21258966887204253</v>
      </c>
      <c r="E8" s="34">
        <f>Sheet2!E20/sheet!E35</f>
        <v>1.3567690701509998</v>
      </c>
      <c r="F8" s="34">
        <f>sheet!E18/sheet!E35</f>
        <v>1.0177757656571074</v>
      </c>
      <c r="G8" s="29"/>
      <c r="H8" s="35">
        <f>Sheet1!E33/sheet!E51</f>
        <v>-0.16464841540552458</v>
      </c>
      <c r="I8" s="35">
        <f>Sheet1!E33/Sheet1!E12</f>
        <v>-0.16452489201735243</v>
      </c>
      <c r="J8" s="35">
        <f>Sheet1!E12/sheet!E27</f>
        <v>0.63913806325262379</v>
      </c>
      <c r="K8" s="35">
        <f>Sheet1!E30/sheet!E27</f>
        <v>-0.1051541208408177</v>
      </c>
      <c r="L8" s="35">
        <f>Sheet1!E38</f>
        <v>-0.83</v>
      </c>
      <c r="M8" s="29"/>
      <c r="N8" s="35">
        <f>sheet!E40/sheet!E27</f>
        <v>0.36134143422014742</v>
      </c>
      <c r="O8" s="35">
        <f>sheet!E51/sheet!E27</f>
        <v>0.63865856577985258</v>
      </c>
      <c r="P8" s="35">
        <f>sheet!E40/sheet!E51</f>
        <v>0.56578186464769475</v>
      </c>
      <c r="Q8" s="34">
        <f>Sheet1!E24/Sheet1!E26</f>
        <v>0.40804552760214463</v>
      </c>
      <c r="R8" s="34">
        <f>ABS(Sheet2!E20/(Sheet1!E26+Sheet2!E30))</f>
        <v>6.4443985002102826</v>
      </c>
      <c r="S8" s="34">
        <f>sheet!E40/Sheet1!E43</f>
        <v>1.0604475251460737</v>
      </c>
      <c r="T8" s="34">
        <f>Sheet2!E20/sheet!E40</f>
        <v>0.66591042280120505</v>
      </c>
      <c r="U8" s="12"/>
      <c r="V8" s="34">
        <f>ABS(Sheet1!E15/sheet!E15)</f>
        <v>24.897709917408704</v>
      </c>
      <c r="W8" s="34">
        <f>Sheet1!E12/sheet!E14</f>
        <v>8.9265230526538861</v>
      </c>
      <c r="X8" s="34">
        <f>Sheet1!E12/sheet!E27</f>
        <v>0.63913806325262379</v>
      </c>
      <c r="Y8" s="34">
        <f>Sheet1!E12/(sheet!E18-sheet!E35)</f>
        <v>202.73966480831626</v>
      </c>
      <c r="Z8" s="12"/>
      <c r="AA8" s="36" t="str">
        <f>Sheet1!E43</f>
        <v>408,186.091</v>
      </c>
      <c r="AB8" s="36" t="str">
        <f>Sheet3!E17</f>
        <v>2.3x</v>
      </c>
      <c r="AC8" s="36" t="str">
        <f>Sheet3!E18</f>
        <v>4.5x</v>
      </c>
      <c r="AD8" s="36" t="str">
        <f>Sheet3!E20</f>
        <v>32.0x</v>
      </c>
      <c r="AE8" s="36" t="str">
        <f>Sheet3!E21</f>
        <v>1.0x</v>
      </c>
      <c r="AF8" s="36" t="str">
        <f>Sheet3!E22</f>
        <v>1.3x</v>
      </c>
      <c r="AG8" s="36" t="str">
        <f>Sheet3!E24</f>
        <v>8.7x</v>
      </c>
      <c r="AH8" s="36" t="str">
        <f>Sheet3!E25</f>
        <v>1.1x</v>
      </c>
      <c r="AI8" s="36" t="str">
        <f>Sheet3!E31</f>
        <v/>
      </c>
      <c r="AK8" s="36">
        <f>Sheet3!E29</f>
        <v>5.5</v>
      </c>
      <c r="AL8" s="36">
        <f>Sheet3!E30</f>
        <v>3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1.6840439095878659</v>
      </c>
      <c r="C9" s="31">
        <f>(sheet!F18-sheet!F15)/sheet!F35</f>
        <v>1.6554454760833268</v>
      </c>
      <c r="D9" s="31">
        <f>sheet!F12/sheet!F35</f>
        <v>0.84558449603195873</v>
      </c>
      <c r="E9" s="31">
        <f>Sheet2!F20/sheet!F35</f>
        <v>1.4349512650569809</v>
      </c>
      <c r="F9" s="31">
        <f>sheet!F18/sheet!F35</f>
        <v>1.6840439095878659</v>
      </c>
      <c r="G9" s="29"/>
      <c r="H9" s="32">
        <f>Sheet1!F33/sheet!F51</f>
        <v>-6.0142116549558491E-2</v>
      </c>
      <c r="I9" s="32">
        <f>Sheet1!F33/Sheet1!F12</f>
        <v>-9.2437375021798149E-2</v>
      </c>
      <c r="J9" s="32">
        <f>Sheet1!F12/sheet!F27</f>
        <v>0.5038967981268837</v>
      </c>
      <c r="K9" s="32">
        <f>Sheet1!F30/sheet!F27</f>
        <v>-4.6578897300738061E-2</v>
      </c>
      <c r="L9" s="32">
        <f>Sheet1!F38</f>
        <v>-0.42</v>
      </c>
      <c r="M9" s="29"/>
      <c r="N9" s="32">
        <f>sheet!F40/sheet!F27</f>
        <v>0.2255194858730282</v>
      </c>
      <c r="O9" s="32">
        <f>sheet!F51/sheet!F27</f>
        <v>0.77448051337461621</v>
      </c>
      <c r="P9" s="32">
        <f>sheet!F40/sheet!F51</f>
        <v>0.29118806991073309</v>
      </c>
      <c r="Q9" s="31">
        <f>Sheet1!F24/Sheet1!F26</f>
        <v>-86.90327266661771</v>
      </c>
      <c r="R9" s="31">
        <f>ABS(Sheet2!F20/(Sheet1!F26+Sheet2!F30))</f>
        <v>4.6748787214593168</v>
      </c>
      <c r="S9" s="31">
        <f>sheet!F40/Sheet1!F43</f>
        <v>1.1997289971945224</v>
      </c>
      <c r="T9" s="31">
        <f>Sheet2!F20/sheet!F40</f>
        <v>0.74483429137738266</v>
      </c>
      <c r="V9" s="31">
        <f>ABS(Sheet1!F15/sheet!F15)</f>
        <v>81.978803042397956</v>
      </c>
      <c r="W9" s="31">
        <f>Sheet1!F12/sheet!F14</f>
        <v>18.288160445474347</v>
      </c>
      <c r="X9" s="31">
        <f>Sheet1!F12/sheet!F27</f>
        <v>0.5038967981268837</v>
      </c>
      <c r="Y9" s="31">
        <f>Sheet1!F12/(sheet!F18-sheet!F35)</f>
        <v>6.2929029502132163</v>
      </c>
      <c r="AA9" s="17" t="str">
        <f>Sheet1!F43</f>
        <v>249,849.074</v>
      </c>
      <c r="AB9" s="17" t="str">
        <f>Sheet3!F17</f>
        <v>4.9x</v>
      </c>
      <c r="AC9" s="17" t="str">
        <f>Sheet3!F18</f>
        <v>-66.8x</v>
      </c>
      <c r="AD9" s="17" t="str">
        <f>Sheet3!F20</f>
        <v>12.1x</v>
      </c>
      <c r="AE9" s="17" t="str">
        <f>Sheet3!F21</f>
        <v>1.3x</v>
      </c>
      <c r="AF9" s="17" t="str">
        <f>Sheet3!F22</f>
        <v>1.9x</v>
      </c>
      <c r="AG9" s="17" t="str">
        <f>Sheet3!F24</f>
        <v>-6.6x</v>
      </c>
      <c r="AH9" s="17" t="str">
        <f>Sheet3!F25</f>
        <v>1.5x</v>
      </c>
      <c r="AI9" s="17" t="str">
        <f>Sheet3!F31</f>
        <v/>
      </c>
      <c r="AK9" s="17">
        <f>Sheet3!F29</f>
        <v>7</v>
      </c>
      <c r="AL9" s="17">
        <f>Sheet3!F30</f>
        <v>5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1.8693423802022933</v>
      </c>
      <c r="C10" s="34">
        <f>(sheet!G18-sheet!G15)/sheet!G35</f>
        <v>1.842933157571272</v>
      </c>
      <c r="D10" s="34">
        <f>sheet!G12/sheet!G35</f>
        <v>1.3907800712809566</v>
      </c>
      <c r="E10" s="34">
        <f>Sheet2!G20/sheet!G35</f>
        <v>1.4353514568423786</v>
      </c>
      <c r="F10" s="34">
        <f>sheet!G18/sheet!G35</f>
        <v>1.8693423802022933</v>
      </c>
      <c r="G10" s="29"/>
      <c r="H10" s="35">
        <f>Sheet1!G33/sheet!G51</f>
        <v>-6.5066573962364607E-2</v>
      </c>
      <c r="I10" s="35">
        <f>Sheet1!G33/Sheet1!G12</f>
        <v>-0.11295818412277984</v>
      </c>
      <c r="J10" s="35">
        <f>Sheet1!G12/sheet!G27</f>
        <v>0.4475606610619382</v>
      </c>
      <c r="K10" s="35">
        <f>Sheet1!G30/sheet!G27</f>
        <v>-5.0555639558347479E-2</v>
      </c>
      <c r="L10" s="35">
        <f>Sheet1!G38</f>
        <v>-0.41</v>
      </c>
      <c r="M10" s="29"/>
      <c r="N10" s="35">
        <f>sheet!G40/sheet!G27</f>
        <v>0.22301672764283637</v>
      </c>
      <c r="O10" s="35">
        <f>sheet!G51/sheet!G27</f>
        <v>0.77698327235716369</v>
      </c>
      <c r="P10" s="35">
        <f>sheet!G40/sheet!G51</f>
        <v>0.28702899480224592</v>
      </c>
      <c r="Q10" s="34">
        <f>Sheet1!G24/Sheet1!G26</f>
        <v>-57.440483275835675</v>
      </c>
      <c r="R10" s="34">
        <f>ABS(Sheet2!G20/(Sheet1!G26+Sheet2!G30))</f>
        <v>13.957162666780871</v>
      </c>
      <c r="S10" s="34">
        <f>sheet!G40/Sheet1!G43</f>
        <v>1.5216009242136153</v>
      </c>
      <c r="T10" s="34">
        <f>Sheet2!G20/sheet!G40</f>
        <v>0.75180472396225528</v>
      </c>
      <c r="U10" s="12"/>
      <c r="V10" s="34">
        <f>ABS(Sheet1!G15/sheet!G15)</f>
        <v>73.849327246086773</v>
      </c>
      <c r="W10" s="34">
        <f>Sheet1!G12/sheet!G14</f>
        <v>26.579674941603116</v>
      </c>
      <c r="X10" s="34">
        <f>Sheet1!G12/sheet!G27</f>
        <v>0.4475606610619382</v>
      </c>
      <c r="Y10" s="34">
        <f>Sheet1!G12/(sheet!G18-sheet!G35)</f>
        <v>4.407342687626489</v>
      </c>
      <c r="Z10" s="12"/>
      <c r="AA10" s="36" t="str">
        <f>Sheet1!G43</f>
        <v>180,806.685</v>
      </c>
      <c r="AB10" s="36" t="str">
        <f>Sheet3!G17</f>
        <v>15.8x</v>
      </c>
      <c r="AC10" s="36" t="str">
        <f>Sheet3!G18</f>
        <v>-46.1x</v>
      </c>
      <c r="AD10" s="36" t="str">
        <f>Sheet3!G20</f>
        <v>71.9x</v>
      </c>
      <c r="AE10" s="36" t="str">
        <f>Sheet3!G21</f>
        <v>2.4x</v>
      </c>
      <c r="AF10" s="36" t="str">
        <f>Sheet3!G22</f>
        <v>4.6x</v>
      </c>
      <c r="AG10" s="36" t="str">
        <f>Sheet3!G24</f>
        <v>-429.4x</v>
      </c>
      <c r="AH10" s="36" t="str">
        <f>Sheet3!G25</f>
        <v>2.5x</v>
      </c>
      <c r="AI10" s="36" t="str">
        <f>Sheet3!G31</f>
        <v/>
      </c>
      <c r="AK10" s="36">
        <f>Sheet3!G29</f>
        <v>6.6</v>
      </c>
      <c r="AL10" s="36">
        <f>Sheet3!G30</f>
        <v>5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2.0497369251004858</v>
      </c>
      <c r="C11" s="31">
        <f>(sheet!H18-sheet!H15)/sheet!H35</f>
        <v>2.0302199050228378</v>
      </c>
      <c r="D11" s="31">
        <f>sheet!H12/sheet!H35</f>
        <v>1.5099801506378323</v>
      </c>
      <c r="E11" s="31">
        <f>Sheet2!H20/sheet!H35</f>
        <v>1.831111600971518</v>
      </c>
      <c r="F11" s="31">
        <f>sheet!H18/sheet!H35</f>
        <v>2.0497369251004858</v>
      </c>
      <c r="G11" s="29"/>
      <c r="H11" s="32">
        <f>Sheet1!H33/sheet!H51</f>
        <v>0.17458351831924443</v>
      </c>
      <c r="I11" s="32">
        <f>Sheet1!H33/Sheet1!H12</f>
        <v>0.3015743993324711</v>
      </c>
      <c r="J11" s="32">
        <f>Sheet1!H12/sheet!H27</f>
        <v>0.45835130828059323</v>
      </c>
      <c r="K11" s="32">
        <f>Sheet1!H30/sheet!H27</f>
        <v>0.1382270204779722</v>
      </c>
      <c r="L11" s="32">
        <f>Sheet1!H38</f>
        <v>1.26</v>
      </c>
      <c r="M11" s="29"/>
      <c r="N11" s="32">
        <f>sheet!H40/sheet!H27</f>
        <v>0.20824702164045097</v>
      </c>
      <c r="O11" s="32">
        <f>sheet!H51/sheet!H27</f>
        <v>0.79175297765055608</v>
      </c>
      <c r="P11" s="32">
        <f>sheet!H40/sheet!H51</f>
        <v>0.26302019382156561</v>
      </c>
      <c r="Q11" s="31">
        <f>Sheet1!H24/Sheet1!H26</f>
        <v>70.883497639411701</v>
      </c>
      <c r="R11" s="31">
        <f>ABS(Sheet2!H20/(Sheet1!H26+Sheet2!H30))</f>
        <v>19.025322803404155</v>
      </c>
      <c r="S11" s="31">
        <f>sheet!H40/Sheet1!H43</f>
        <v>0.73366912909056547</v>
      </c>
      <c r="T11" s="31">
        <f>Sheet2!H20/sheet!H40</f>
        <v>1.2199808282875928</v>
      </c>
      <c r="V11" s="31">
        <f>ABS(Sheet1!H15/sheet!H15)</f>
        <v>42.678738463657233</v>
      </c>
      <c r="W11" s="31">
        <f>Sheet1!H12/sheet!H14</f>
        <v>18.12832239696802</v>
      </c>
      <c r="X11" s="31">
        <f>Sheet1!H12/sheet!H27</f>
        <v>0.45835130828059323</v>
      </c>
      <c r="Y11" s="31">
        <f>Sheet1!H12/(sheet!H18-sheet!H35)</f>
        <v>3.1470309252763262</v>
      </c>
      <c r="AA11" s="17" t="str">
        <f>Sheet1!H43</f>
        <v>400,347.127</v>
      </c>
      <c r="AB11" s="17" t="str">
        <f>Sheet3!H17</f>
        <v>7.5x</v>
      </c>
      <c r="AC11" s="17" t="str">
        <f>Sheet3!H18</f>
        <v>21.1x</v>
      </c>
      <c r="AD11" s="17" t="str">
        <f>Sheet3!H20</f>
        <v>27.7x</v>
      </c>
      <c r="AE11" s="17" t="str">
        <f>Sheet3!H21</f>
        <v>2.5x</v>
      </c>
      <c r="AF11" s="17" t="str">
        <f>Sheet3!H22</f>
        <v>4.3x</v>
      </c>
      <c r="AG11" s="17" t="str">
        <f>Sheet3!H24</f>
        <v>41.7x</v>
      </c>
      <c r="AH11" s="17" t="str">
        <f>Sheet3!H25</f>
        <v>2.7x</v>
      </c>
      <c r="AI11" s="17" t="str">
        <f>Sheet3!H31</f>
        <v/>
      </c>
      <c r="AK11" s="17">
        <f>Sheet3!H29</f>
        <v>9.4</v>
      </c>
      <c r="AL11" s="17">
        <f>Sheet3!H30</f>
        <v>8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1.6957100319873226</v>
      </c>
      <c r="C12" s="34">
        <f>(sheet!I18-sheet!I15)/sheet!I35</f>
        <v>1.6911064760392993</v>
      </c>
      <c r="D12" s="34">
        <f>sheet!I12/sheet!I35</f>
        <v>1.4736823665976864</v>
      </c>
      <c r="E12" s="34">
        <f>Sheet2!I20/sheet!I35</f>
        <v>1.6922844270205264</v>
      </c>
      <c r="F12" s="34">
        <f>sheet!I18/sheet!I35</f>
        <v>1.6957100319873226</v>
      </c>
      <c r="G12" s="29"/>
      <c r="H12" s="35">
        <f>Sheet1!I33/sheet!I51</f>
        <v>0.31649165153906617</v>
      </c>
      <c r="I12" s="35">
        <f>Sheet1!I33/Sheet1!I12</f>
        <v>0.48368523933556512</v>
      </c>
      <c r="J12" s="35">
        <f>Sheet1!I12/sheet!I27</f>
        <v>0.50726378076847145</v>
      </c>
      <c r="K12" s="35">
        <f>Sheet1!I30/sheet!I27</f>
        <v>0.24535600320726175</v>
      </c>
      <c r="L12" s="35">
        <f>Sheet1!I38</f>
        <v>3.54</v>
      </c>
      <c r="M12" s="29"/>
      <c r="N12" s="35">
        <f>sheet!I40/sheet!I27</f>
        <v>0.22476311095310186</v>
      </c>
      <c r="O12" s="35">
        <f>sheet!I51/sheet!I27</f>
        <v>0.77523688860076057</v>
      </c>
      <c r="P12" s="35">
        <f>sheet!I40/sheet!I51</f>
        <v>0.28992829708965601</v>
      </c>
      <c r="Q12" s="34">
        <f>Sheet1!I24/Sheet1!I26</f>
        <v>47.186783138947376</v>
      </c>
      <c r="R12" s="34">
        <f>ABS(Sheet2!I20/(Sheet1!I26+Sheet2!I30))</f>
        <v>49.813716111136053</v>
      </c>
      <c r="S12" s="34">
        <f>sheet!I40/Sheet1!I43</f>
        <v>0.59283150084641911</v>
      </c>
      <c r="T12" s="34">
        <f>Sheet2!I20/sheet!I40</f>
        <v>1.4401849974165624</v>
      </c>
      <c r="U12" s="12"/>
      <c r="V12" s="34">
        <f>ABS(Sheet1!I15/sheet!I15)</f>
        <v>110.34509446685794</v>
      </c>
      <c r="W12" s="34">
        <f>Sheet1!I12/sheet!I14</f>
        <v>14.87823963881196</v>
      </c>
      <c r="X12" s="34">
        <f>Sheet1!I12/sheet!I27</f>
        <v>0.50726378076847145</v>
      </c>
      <c r="Y12" s="34">
        <f>Sheet1!I12/(sheet!I18-sheet!I35)</f>
        <v>3.8118484810257045</v>
      </c>
      <c r="Z12" s="12"/>
      <c r="AA12" s="36" t="str">
        <f>Sheet1!I43</f>
        <v>849,816.073</v>
      </c>
      <c r="AB12" s="36" t="str">
        <f>Sheet3!I17</f>
        <v>2.8x</v>
      </c>
      <c r="AC12" s="36" t="str">
        <f>Sheet3!I18</f>
        <v>3.6x</v>
      </c>
      <c r="AD12" s="36" t="str">
        <f>Sheet3!I20</f>
        <v>5.3x</v>
      </c>
      <c r="AE12" s="36" t="str">
        <f>Sheet3!I21</f>
        <v>1.2x</v>
      </c>
      <c r="AF12" s="36" t="str">
        <f>Sheet3!I22</f>
        <v>2.0x</v>
      </c>
      <c r="AG12" s="36" t="str">
        <f>Sheet3!I24</f>
        <v>4.6x</v>
      </c>
      <c r="AH12" s="36" t="str">
        <f>Sheet3!I25</f>
        <v>1.5x</v>
      </c>
      <c r="AI12" s="36" t="str">
        <f>Sheet3!I31</f>
        <v/>
      </c>
      <c r="AK12" s="36">
        <f>Sheet3!I29</f>
        <v>10.7</v>
      </c>
      <c r="AL12" s="36">
        <f>Sheet3!I30</f>
        <v>7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2.6239750757214444</v>
      </c>
      <c r="C13" s="31">
        <f>(sheet!J18-sheet!J15)/sheet!J35</f>
        <v>2.6208926332601052</v>
      </c>
      <c r="D13" s="31">
        <f>sheet!J12/sheet!J35</f>
        <v>1.8732516697935666</v>
      </c>
      <c r="E13" s="31">
        <f>Sheet2!J20/sheet!J35</f>
        <v>1.7232740928380568</v>
      </c>
      <c r="F13" s="31">
        <f>sheet!J18/sheet!J35</f>
        <v>2.6239750757214444</v>
      </c>
      <c r="G13" s="29"/>
      <c r="H13" s="32">
        <f>Sheet1!J33/sheet!J51</f>
        <v>0.23387298607988055</v>
      </c>
      <c r="I13" s="32">
        <f>Sheet1!J33/Sheet1!J12</f>
        <v>0.3355251986822772</v>
      </c>
      <c r="J13" s="32">
        <f>Sheet1!J12/sheet!J27</f>
        <v>0.58029504043272684</v>
      </c>
      <c r="K13" s="32">
        <f>Sheet1!J30/sheet!J27</f>
        <v>0.19470360873553078</v>
      </c>
      <c r="L13" s="32">
        <f>Sheet1!J38</f>
        <v>2.91</v>
      </c>
      <c r="M13" s="29"/>
      <c r="N13" s="32">
        <f>sheet!J40/sheet!J27</f>
        <v>0.16748140946458542</v>
      </c>
      <c r="O13" s="32">
        <f>sheet!J51/sheet!J27</f>
        <v>0.83251859053541455</v>
      </c>
      <c r="P13" s="32">
        <f>sheet!J40/sheet!J51</f>
        <v>0.2011743778080364</v>
      </c>
      <c r="Q13" s="31">
        <f>Sheet1!J24/Sheet1!J26</f>
        <v>68.156114639221741</v>
      </c>
      <c r="R13" s="31">
        <f>ABS(Sheet2!J20/(Sheet1!J26+Sheet2!J30))</f>
        <v>54.560900149939044</v>
      </c>
      <c r="S13" s="31">
        <f>sheet!J40/Sheet1!J43</f>
        <v>0.42614675678082126</v>
      </c>
      <c r="T13" s="31">
        <f>Sheet2!J20/sheet!J40</f>
        <v>1.2939398012737928</v>
      </c>
      <c r="V13" s="31">
        <f>ABS(Sheet1!J15/sheet!J15)</f>
        <v>387.17609686831446</v>
      </c>
      <c r="W13" s="31">
        <f>Sheet1!J12/sheet!J14</f>
        <v>6.8085696053686213</v>
      </c>
      <c r="X13" s="31">
        <f>Sheet1!J12/sheet!J27</f>
        <v>0.58029504043272684</v>
      </c>
      <c r="Y13" s="31">
        <f>Sheet1!J12/(sheet!J18-sheet!J35)</f>
        <v>2.8414706815999637</v>
      </c>
      <c r="AA13" s="17" t="str">
        <f>Sheet1!J43</f>
        <v>859,682.185</v>
      </c>
      <c r="AB13" s="17" t="str">
        <f>Sheet3!J17</f>
        <v>3.4x</v>
      </c>
      <c r="AC13" s="17" t="str">
        <f>Sheet3!J18</f>
        <v>4.4x</v>
      </c>
      <c r="AD13" s="17" t="str">
        <f>Sheet3!J20</f>
        <v>17.5x</v>
      </c>
      <c r="AE13" s="17" t="str">
        <f>Sheet3!J21</f>
        <v>1.7x</v>
      </c>
      <c r="AF13" s="17" t="str">
        <f>Sheet3!J22</f>
        <v>2.4x</v>
      </c>
      <c r="AG13" s="17" t="str">
        <f>Sheet3!J24</f>
        <v>9.0x</v>
      </c>
      <c r="AH13" s="17" t="str">
        <f>Sheet3!J25</f>
        <v>2.0x</v>
      </c>
      <c r="AI13" s="17" t="str">
        <f>Sheet3!J31</f>
        <v/>
      </c>
      <c r="AK13" s="17">
        <f>Sheet3!J29</f>
        <v>13.1</v>
      </c>
      <c r="AL13" s="17">
        <f>Sheet3!J30</f>
        <v>5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3.6139156274238071</v>
      </c>
      <c r="C14" s="34">
        <f>(sheet!K18-sheet!K15)/sheet!K35</f>
        <v>3.5982805512530169</v>
      </c>
      <c r="D14" s="34">
        <f>sheet!K12/sheet!K35</f>
        <v>2.6989002387042071</v>
      </c>
      <c r="E14" s="34">
        <f>Sheet2!K20/sheet!K35</f>
        <v>2.3678611407729853</v>
      </c>
      <c r="F14" s="34">
        <f>sheet!K18/sheet!K35</f>
        <v>3.6139156274238071</v>
      </c>
      <c r="G14" s="29"/>
      <c r="H14" s="35">
        <f>Sheet1!K33/sheet!K51</f>
        <v>7.409446465917946E-2</v>
      </c>
      <c r="I14" s="35">
        <f>Sheet1!K33/Sheet1!K12</f>
        <v>0.18674287620996236</v>
      </c>
      <c r="J14" s="35">
        <f>Sheet1!K12/sheet!K27</f>
        <v>0.34512462341022532</v>
      </c>
      <c r="K14" s="35">
        <f>Sheet1!K30/sheet!K27</f>
        <v>6.4449564826505587E-2</v>
      </c>
      <c r="L14" s="35">
        <f>Sheet1!K38</f>
        <v>0.91</v>
      </c>
      <c r="M14" s="29"/>
      <c r="N14" s="35">
        <f>sheet!K40/sheet!K27</f>
        <v>0.13017031538102863</v>
      </c>
      <c r="O14" s="35">
        <f>sheet!K51/sheet!K27</f>
        <v>0.86982968461897137</v>
      </c>
      <c r="P14" s="35">
        <f>sheet!K40/sheet!K51</f>
        <v>0.14965034843349787</v>
      </c>
      <c r="Q14" s="34">
        <f>Sheet1!K24/Sheet1!K26</f>
        <v>82.542666264182728</v>
      </c>
      <c r="R14" s="34">
        <f>ABS(Sheet2!K20/(Sheet1!K26+Sheet2!K30))</f>
        <v>241.0790104793754</v>
      </c>
      <c r="S14" s="34">
        <f>sheet!K40/Sheet1!K43</f>
        <v>0.65356195640526582</v>
      </c>
      <c r="T14" s="34">
        <f>Sheet2!K20/sheet!K40</f>
        <v>1.4457311238675958</v>
      </c>
      <c r="U14" s="12"/>
      <c r="V14" s="34">
        <f>ABS(Sheet1!K15/sheet!K15)</f>
        <v>91.206277465604899</v>
      </c>
      <c r="W14" s="34">
        <f>Sheet1!K12/sheet!K14</f>
        <v>6.6345457962761794</v>
      </c>
      <c r="X14" s="34">
        <f>Sheet1!K12/sheet!K27</f>
        <v>0.34512462341022532</v>
      </c>
      <c r="Y14" s="34">
        <f>Sheet1!K12/(sheet!K18-sheet!K35)</f>
        <v>1.6612734453461258</v>
      </c>
      <c r="Z14" s="12"/>
      <c r="AA14" s="36" t="str">
        <f>Sheet1!K43</f>
        <v>390,554.05</v>
      </c>
      <c r="AB14" s="36" t="str">
        <f>Sheet3!K17</f>
        <v>3.7x</v>
      </c>
      <c r="AC14" s="36" t="str">
        <f>Sheet3!K18</f>
        <v>5.7x</v>
      </c>
      <c r="AD14" s="36" t="str">
        <f>Sheet3!K20</f>
        <v>22.2x</v>
      </c>
      <c r="AE14" s="36" t="str">
        <f>Sheet3!K21</f>
        <v>1.1x</v>
      </c>
      <c r="AF14" s="36" t="str">
        <f>Sheet3!K22</f>
        <v>2.3x</v>
      </c>
      <c r="AG14" s="36" t="str">
        <f>Sheet3!K24</f>
        <v>13.9x</v>
      </c>
      <c r="AH14" s="36" t="str">
        <f>Sheet3!K25</f>
        <v>1.3x</v>
      </c>
      <c r="AI14" s="36" t="str">
        <f>Sheet3!K31</f>
        <v/>
      </c>
      <c r="AK14" s="36">
        <f>Sheet3!K29</f>
        <v>13.7</v>
      </c>
      <c r="AL14" s="36">
        <f>Sheet3!K30</f>
        <v>4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2.3122638521774217</v>
      </c>
      <c r="C15" s="31">
        <f>(sheet!L18-sheet!L15)/sheet!L35</f>
        <v>2.3066849787501305</v>
      </c>
      <c r="D15" s="31">
        <f>sheet!L12/sheet!L35</f>
        <v>1.5239710284298722</v>
      </c>
      <c r="E15" s="31">
        <f>Sheet2!L20/sheet!L35</f>
        <v>2.1522005330308214</v>
      </c>
      <c r="F15" s="31">
        <f>sheet!L18/sheet!L35</f>
        <v>2.3122638521774217</v>
      </c>
      <c r="G15" s="29"/>
      <c r="H15" s="32">
        <f>Sheet1!L33/sheet!L51</f>
        <v>0.21748364617145394</v>
      </c>
      <c r="I15" s="32">
        <f>Sheet1!L33/Sheet1!L12</f>
        <v>0.33670888370452584</v>
      </c>
      <c r="J15" s="32">
        <f>Sheet1!L12/sheet!L27</f>
        <v>0.50453335079017059</v>
      </c>
      <c r="K15" s="32">
        <f>Sheet1!L30/sheet!L27</f>
        <v>0.16988086133626229</v>
      </c>
      <c r="L15" s="32">
        <f>Sheet1!L38</f>
        <v>3.06</v>
      </c>
      <c r="M15" s="29"/>
      <c r="N15" s="32">
        <f>sheet!L40/sheet!L27</f>
        <v>0.21887983613105252</v>
      </c>
      <c r="O15" s="32">
        <f>sheet!L51/sheet!L27</f>
        <v>0.78112016386894745</v>
      </c>
      <c r="P15" s="32">
        <f>sheet!L40/sheet!L51</f>
        <v>0.28021275887556674</v>
      </c>
      <c r="Q15" s="31">
        <f>Sheet1!L24/Sheet1!L26</f>
        <v>313.68762215900813</v>
      </c>
      <c r="R15" s="31">
        <f>ABS(Sheet2!L20/(Sheet1!L26+Sheet2!L30))</f>
        <v>621.28011873147125</v>
      </c>
      <c r="S15" s="31">
        <f>sheet!L40/Sheet1!L43</f>
        <v>0.59369109163739853</v>
      </c>
      <c r="T15" s="31">
        <f>Sheet2!L20/sheet!L40</f>
        <v>1.3681432931234112</v>
      </c>
      <c r="V15" s="31">
        <f>ABS(Sheet1!L15/sheet!L15)</f>
        <v>123.92130293129851</v>
      </c>
      <c r="W15" s="31">
        <f>Sheet1!L12/sheet!L14</f>
        <v>5.006696374780768</v>
      </c>
      <c r="X15" s="31">
        <f>Sheet1!L12/sheet!L27</f>
        <v>0.50453335079017059</v>
      </c>
      <c r="Y15" s="31">
        <f>Sheet1!L12/(sheet!L18-sheet!L35)</f>
        <v>2.7632113711780586</v>
      </c>
      <c r="AA15" s="17" t="str">
        <f>Sheet1!L43</f>
        <v>831,807.834</v>
      </c>
      <c r="AB15" s="17" t="str">
        <f>Sheet3!L17</f>
        <v>3.1x</v>
      </c>
      <c r="AC15" s="17" t="str">
        <f>Sheet3!L18</f>
        <v>4.3x</v>
      </c>
      <c r="AD15" s="17" t="str">
        <f>Sheet3!L20</f>
        <v>6.9x</v>
      </c>
      <c r="AE15" s="17" t="str">
        <f>Sheet3!L21</f>
        <v>1.3x</v>
      </c>
      <c r="AF15" s="17" t="str">
        <f>Sheet3!L22</f>
        <v>2.1x</v>
      </c>
      <c r="AG15" s="17" t="str">
        <f>Sheet3!L24</f>
        <v>7.8x</v>
      </c>
      <c r="AH15" s="17" t="str">
        <f>Sheet3!L25</f>
        <v>1.5x</v>
      </c>
      <c r="AI15" s="17">
        <f>Sheet3!L31</f>
        <v>0.5</v>
      </c>
      <c r="AK15" s="17">
        <f>Sheet3!L29</f>
        <v>11.5</v>
      </c>
      <c r="AL15" s="17">
        <f>Sheet3!L30</f>
        <v>7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1.1670972492547516</v>
      </c>
      <c r="C16" s="34">
        <f>(sheet!M18-sheet!M15)/sheet!M35</f>
        <v>1.1579881807990751</v>
      </c>
      <c r="D16" s="34">
        <f>sheet!M12/sheet!M35</f>
        <v>0.82381137809103377</v>
      </c>
      <c r="E16" s="34">
        <f>Sheet2!M20/sheet!M35</f>
        <v>1.9338869958403757</v>
      </c>
      <c r="F16" s="34">
        <f>sheet!M18/sheet!M35</f>
        <v>1.1670972492547516</v>
      </c>
      <c r="G16" s="29"/>
      <c r="H16" s="35">
        <f>Sheet1!M33/sheet!M51</f>
        <v>0.35648446196877231</v>
      </c>
      <c r="I16" s="35">
        <f>Sheet1!M33/Sheet1!M12</f>
        <v>0.46644602050423983</v>
      </c>
      <c r="J16" s="35">
        <f>Sheet1!M12/sheet!M27</f>
        <v>0.56632789957574847</v>
      </c>
      <c r="K16" s="35">
        <f>Sheet1!M30/sheet!M27</f>
        <v>0.26416139505763264</v>
      </c>
      <c r="L16" s="35">
        <f>Sheet1!M38</f>
        <v>7.29</v>
      </c>
      <c r="M16" s="29"/>
      <c r="N16" s="35">
        <f>sheet!M40/sheet!M27</f>
        <v>0.25898202238959606</v>
      </c>
      <c r="O16" s="35">
        <f>sheet!M51/sheet!M27</f>
        <v>0.741017977610404</v>
      </c>
      <c r="P16" s="35">
        <f>sheet!M40/sheet!M51</f>
        <v>0.34949492483940503</v>
      </c>
      <c r="Q16" s="34">
        <f>Sheet1!M24/Sheet1!M26</f>
        <v>88.88987309241223</v>
      </c>
      <c r="R16" s="34">
        <f>ABS(Sheet2!M20/(Sheet1!M26+Sheet2!M30))</f>
        <v>119.22449019421246</v>
      </c>
      <c r="S16" s="34">
        <f>sheet!M40/Sheet1!M43</f>
        <v>0.57718811714582186</v>
      </c>
      <c r="T16" s="34">
        <f>Sheet2!M20/sheet!M40</f>
        <v>1.6410296622903568</v>
      </c>
      <c r="U16" s="12"/>
      <c r="V16" s="34">
        <f>ABS(Sheet1!M15/sheet!M15)</f>
        <v>43.415715822951285</v>
      </c>
      <c r="W16" s="34">
        <f>Sheet1!M12/sheet!M14</f>
        <v>11.58102425858069</v>
      </c>
      <c r="X16" s="34">
        <f>Sheet1!M12/sheet!M27</f>
        <v>0.56632789957574847</v>
      </c>
      <c r="Y16" s="34">
        <f>Sheet1!M12/(sheet!M18-sheet!M35)</f>
        <v>15.422106594133821</v>
      </c>
      <c r="Z16" s="12"/>
      <c r="AA16" s="36" t="str">
        <f>Sheet1!M43</f>
        <v>1,406,009.377</v>
      </c>
      <c r="AB16" s="36" t="str">
        <f>Sheet3!M17</f>
        <v>1.7x</v>
      </c>
      <c r="AC16" s="36" t="str">
        <f>Sheet3!M18</f>
        <v>2.2x</v>
      </c>
      <c r="AD16" s="36" t="str">
        <f>Sheet3!M20</f>
        <v>3.1x</v>
      </c>
      <c r="AE16" s="36" t="str">
        <f>Sheet3!M21</f>
        <v>1.0x</v>
      </c>
      <c r="AF16" s="36" t="str">
        <f>Sheet3!M22</f>
        <v>1.3x</v>
      </c>
      <c r="AG16" s="36" t="str">
        <f>Sheet3!M24</f>
        <v>3.5x</v>
      </c>
      <c r="AH16" s="36" t="str">
        <f>Sheet3!M25</f>
        <v>1.2x</v>
      </c>
      <c r="AI16" s="36">
        <f>Sheet3!M31</f>
        <v>1</v>
      </c>
      <c r="AK16" s="36">
        <f>Sheet3!M29</f>
        <v>10.3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2023-05-04T12:20:14Z</dcterms:created>
  <dcterms:modified xsi:type="dcterms:W3CDTF">2023-05-06T17:43:22Z</dcterms:modified>
  <cp:category/>
  <dc:identifier/>
  <cp:version/>
</cp:coreProperties>
</file>