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Healthcare/"/>
    </mc:Choice>
  </mc:AlternateContent>
  <xr:revisionPtr revIDLastSave="21" documentId="8_{8B5F45F6-01E0-433B-B3E8-3B170D4FE046}" xr6:coauthVersionLast="47" xr6:coauthVersionMax="47" xr10:uidLastSave="{7444ADFF-9D68-41D2-B81E-B1845E3DEADA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<sst xmlns="http://schemas.openxmlformats.org/spreadsheetml/2006/main" count="1109" uniqueCount="473">
  <si>
    <t>Fennec Pharmaceuticals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</si>
  <si>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</si>
  <si>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</si>
  <si>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</si>
  <si>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</si>
  <si>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</si>
  <si>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</si>
  <si>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</si>
  <si>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</si>
  <si>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</si>
  <si>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</si>
  <si>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</si>
  <si>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</si>
  <si>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</si>
  <si>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</si>
  <si>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</si>
  <si>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</si>
  <si>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</si>
  <si>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</si>
  <si>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</si>
  <si>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</si>
  <si>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</si>
  <si>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</si>
  <si>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</si>
  <si>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</si>
  <si>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</si>
  <si>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1,766.705</t>
  </si>
  <si>
    <t>2,671.667</t>
  </si>
  <si>
    <t>1,307.006</t>
  </si>
  <si>
    <t>5,271.911</t>
  </si>
  <si>
    <t>35,528.189</t>
  </si>
  <si>
    <t>31,095.609</t>
  </si>
  <si>
    <t>17,724.389</t>
  </si>
  <si>
    <t>38,610.312</t>
  </si>
  <si>
    <t>26,681.583</t>
  </si>
  <si>
    <t>32,188.807</t>
  </si>
  <si>
    <t>Short Term Investments</t>
  </si>
  <si>
    <t/>
  </si>
  <si>
    <t>Accounts Receivable, Net</t>
  </si>
  <si>
    <t>2,091.853</t>
  </si>
  <si>
    <t>Inventory</t>
  </si>
  <si>
    <t>Prepaid Expenses</t>
  </si>
  <si>
    <t>1,014.119</t>
  </si>
  <si>
    <t>1,307.524</t>
  </si>
  <si>
    <t>1,042.542</t>
  </si>
  <si>
    <t>Other Current Assets</t>
  </si>
  <si>
    <t>Total Current Assets</t>
  </si>
  <si>
    <t>1,861.255</t>
  </si>
  <si>
    <t>2,746.942</t>
  </si>
  <si>
    <t>1,413.842</t>
  </si>
  <si>
    <t>5,333.681</t>
  </si>
  <si>
    <t>35,705.453</t>
  </si>
  <si>
    <t>31,326.291</t>
  </si>
  <si>
    <t>18,028.235</t>
  </si>
  <si>
    <t>39,975.619</t>
  </si>
  <si>
    <t>28,309.033</t>
  </si>
  <si>
    <t>36,188.376</t>
  </si>
  <si>
    <t>Property Plant And Equipment, Net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</si>
  <si>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</si>
  <si>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</si>
  <si>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</si>
  <si>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</si>
  <si>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</si>
  <si>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</si>
  <si>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</si>
  <si>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18,368.44</t>
  </si>
  <si>
    <t>28,343.175</t>
  </si>
  <si>
    <t>36,474.059</t>
  </si>
  <si>
    <t>Accounts Payable</t>
  </si>
  <si>
    <t>1,074.897</t>
  </si>
  <si>
    <t>1,408.659</t>
  </si>
  <si>
    <t>2,093.166</t>
  </si>
  <si>
    <t>1,998.972</t>
  </si>
  <si>
    <t>3,235.941</t>
  </si>
  <si>
    <t>Accrued Expenses</t>
  </si>
  <si>
    <t>1,108.993</t>
  </si>
  <si>
    <t>3,004.415</t>
  </si>
  <si>
    <t>Short-term Borrowings</t>
  </si>
  <si>
    <t>Current Portion of LT Debt</t>
  </si>
  <si>
    <t>Current Portion of Capital Lease Obligations</t>
  </si>
  <si>
    <t>Other Current Liabilities</t>
  </si>
  <si>
    <t>3,041.537</t>
  </si>
  <si>
    <t>1,527.494</t>
  </si>
  <si>
    <t>Total Current Liabilities</t>
  </si>
  <si>
    <t>3,406.989</t>
  </si>
  <si>
    <t>2,037.045</t>
  </si>
  <si>
    <t>2,066.82</t>
  </si>
  <si>
    <t>2,234.472</t>
  </si>
  <si>
    <t>2,948.871</t>
  </si>
  <si>
    <t>2,986.37</t>
  </si>
  <si>
    <t>2,091.533</t>
  </si>
  <si>
    <t>6,240.356</t>
  </si>
  <si>
    <t>Long-term Debt</t>
  </si>
  <si>
    <t>6,307.476</t>
  </si>
  <si>
    <t>33,712.001</t>
  </si>
  <si>
    <t>Capital Leases</t>
  </si>
  <si>
    <t>Other Non-current Liabilities</t>
  </si>
  <si>
    <t>Total Liabilities</t>
  </si>
  <si>
    <t>8,399.008</t>
  </si>
  <si>
    <t>39,952.357</t>
  </si>
  <si>
    <t>Common Stock</t>
  </si>
  <si>
    <t>70,955.024</t>
  </si>
  <si>
    <t>79,508.454</t>
  </si>
  <si>
    <t>96,292.499</t>
  </si>
  <si>
    <t>100,060.232</t>
  </si>
  <si>
    <t>129,547.144</t>
  </si>
  <si>
    <t>145,222.952</t>
  </si>
  <si>
    <t>138,148.948</t>
  </si>
  <si>
    <t>179,071.484</t>
  </si>
  <si>
    <t>178,047.089</t>
  </si>
  <si>
    <t>193,061.084</t>
  </si>
  <si>
    <t>Additional Paid In Capital</t>
  </si>
  <si>
    <t>41,655.136</t>
  </si>
  <si>
    <t>48,161.815</t>
  </si>
  <si>
    <t>57,493.009</t>
  </si>
  <si>
    <t>56,578.378</t>
  </si>
  <si>
    <t>55,111.438</t>
  </si>
  <si>
    <t>61,334.011</t>
  </si>
  <si>
    <t>62,679.411</t>
  </si>
  <si>
    <t>62,646.326</t>
  </si>
  <si>
    <t>67,290.699</t>
  </si>
  <si>
    <t>76,900.298</t>
  </si>
  <si>
    <t>Retained Earnings</t>
  </si>
  <si>
    <t>-115,476.407</t>
  </si>
  <si>
    <t>-128,399.853</t>
  </si>
  <si>
    <t>-154,749.807</t>
  </si>
  <si>
    <t>-153,513.868</t>
  </si>
  <si>
    <t>-152,582.636</t>
  </si>
  <si>
    <t>-179,161.815</t>
  </si>
  <si>
    <t>-187,022.813</t>
  </si>
  <si>
    <t>-206,310.179</t>
  </si>
  <si>
    <t>-226,965.432</t>
  </si>
  <si>
    <t>-275,122.64</t>
  </si>
  <si>
    <t>Treasury Stock</t>
  </si>
  <si>
    <t>Other Common Equity Adj</t>
  </si>
  <si>
    <t>1,320.513</t>
  </si>
  <si>
    <t>1,439.481</t>
  </si>
  <si>
    <t>1,724.638</t>
  </si>
  <si>
    <t>1,669.125</t>
  </si>
  <si>
    <t>1,562.687</t>
  </si>
  <si>
    <t>1,696.67</t>
  </si>
  <si>
    <t>1,614.023</t>
  </si>
  <si>
    <t>1,581.618</t>
  </si>
  <si>
    <t>1,571.811</t>
  </si>
  <si>
    <t>1,682.96</t>
  </si>
  <si>
    <t>Common Equity</t>
  </si>
  <si>
    <t>-1,545.734</t>
  </si>
  <si>
    <t>4,793.867</t>
  </si>
  <si>
    <t>33,638.633</t>
  </si>
  <si>
    <t>29,091.819</t>
  </si>
  <si>
    <t>15,419.569</t>
  </si>
  <si>
    <t>36,989.249</t>
  </si>
  <si>
    <t>19,944.167</t>
  </si>
  <si>
    <t>-3,478.298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</si>
  <si>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</si>
  <si>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</si>
  <si>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</si>
  <si>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</si>
  <si>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</si>
  <si>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</si>
  <si>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</si>
  <si>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Income Statement</t>
  </si>
  <si>
    <t>Revenue</t>
  </si>
  <si>
    <t>2,078.313</t>
  </si>
  <si>
    <t>Revenue Growth (YoY)</t>
  </si>
  <si>
    <t>NM</t>
  </si>
  <si>
    <t>Cost of Revenues</t>
  </si>
  <si>
    <t>Gross Profit</t>
  </si>
  <si>
    <t>1,961.874</t>
  </si>
  <si>
    <t>Gross Profit Margin</t>
  </si>
  <si>
    <t>100.0%</t>
  </si>
  <si>
    <t>94.4%</t>
  </si>
  <si>
    <t>R&amp;D Expenses</t>
  </si>
  <si>
    <t>-2,433.92</t>
  </si>
  <si>
    <t>-6,835.82</t>
  </si>
  <si>
    <t>-7,280.633</t>
  </si>
  <si>
    <t>-6,495.704</t>
  </si>
  <si>
    <t>-6,298.624</t>
  </si>
  <si>
    <t>-4,780.797</t>
  </si>
  <si>
    <t>Selling and Marketing Expense</t>
  </si>
  <si>
    <t>-3,770.751</t>
  </si>
  <si>
    <t>General &amp; Admin Expenses</t>
  </si>
  <si>
    <t>-1,417.188</t>
  </si>
  <si>
    <t>-2,918.336</t>
  </si>
  <si>
    <t>-2,267.142</t>
  </si>
  <si>
    <t>-3,221.425</t>
  </si>
  <si>
    <t>-6,304.808</t>
  </si>
  <si>
    <t>-7,372.257</t>
  </si>
  <si>
    <t>-9,611.423</t>
  </si>
  <si>
    <t>-16,477.839</t>
  </si>
  <si>
    <t>-15,480.376</t>
  </si>
  <si>
    <t>-23,994.702</t>
  </si>
  <si>
    <t>Other Inc / (Exp)</t>
  </si>
  <si>
    <t>4,009.347</t>
  </si>
  <si>
    <t>1,703.825</t>
  </si>
  <si>
    <t>Operating Expenses</t>
  </si>
  <si>
    <t>1,957.929</t>
  </si>
  <si>
    <t>-2,522.276</t>
  </si>
  <si>
    <t>-3,755.868</t>
  </si>
  <si>
    <t>-8,917.249</t>
  </si>
  <si>
    <t>-13,971.935</t>
  </si>
  <si>
    <t>-16,914.131</t>
  </si>
  <si>
    <t>-22,846.301</t>
  </si>
  <si>
    <t>-21,823.259</t>
  </si>
  <si>
    <t>-32,807.562</t>
  </si>
  <si>
    <t>Operating Income</t>
  </si>
  <si>
    <t>-22,629.99</t>
  </si>
  <si>
    <t>-30,845.689</t>
  </si>
  <si>
    <t>Net Interest Expenses</t>
  </si>
  <si>
    <t>-1,261.881</t>
  </si>
  <si>
    <t>EBT, Incl. Unusual Items</t>
  </si>
  <si>
    <t>1,960.054</t>
  </si>
  <si>
    <t>-2,519.96</t>
  </si>
  <si>
    <t>-3,745.125</t>
  </si>
  <si>
    <t>-8,858.161</t>
  </si>
  <si>
    <t>-13,496.922</t>
  </si>
  <si>
    <t>-16,588.21</t>
  </si>
  <si>
    <t>-23,042.254</t>
  </si>
  <si>
    <t>-21,934.537</t>
  </si>
  <si>
    <t>-32,107.57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</si>
  <si>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</si>
  <si>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</si>
  <si>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</si>
  <si>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</si>
  <si>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</si>
  <si>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</si>
  <si>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</si>
  <si>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</si>
  <si>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</si>
  <si>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</si>
  <si>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9,719</t>
  </si>
  <si>
    <t>9,871</t>
  </si>
  <si>
    <t>10,827</t>
  </si>
  <si>
    <t>12,765</t>
  </si>
  <si>
    <t>15,014</t>
  </si>
  <si>
    <t>18,942</t>
  </si>
  <si>
    <t>19,896</t>
  </si>
  <si>
    <t>23,704</t>
  </si>
  <si>
    <t>26,006</t>
  </si>
  <si>
    <t>26,275</t>
  </si>
  <si>
    <t>Weighted Average Diluted Shares Out.</t>
  </si>
  <si>
    <t>10,571</t>
  </si>
  <si>
    <t>EBITDA</t>
  </si>
  <si>
    <t>EBIT</t>
  </si>
  <si>
    <t>-2,051.417</t>
  </si>
  <si>
    <t>-3,331.767</t>
  </si>
  <si>
    <t>-2,622.337</t>
  </si>
  <si>
    <t>-3,855.236</t>
  </si>
  <si>
    <t>-8,738.728</t>
  </si>
  <si>
    <t>-14,208.077</t>
  </si>
  <si>
    <t>-16,892.056</t>
  </si>
  <si>
    <t>-22,757.232</t>
  </si>
  <si>
    <t>-21,779</t>
  </si>
  <si>
    <t>-30,584.377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</si>
  <si>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</si>
  <si>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</si>
  <si>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</si>
  <si>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</si>
  <si>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</si>
  <si>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</si>
  <si>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</si>
  <si>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1,228.712</t>
  </si>
  <si>
    <t>2,838.735</t>
  </si>
  <si>
    <t>2,862.363</t>
  </si>
  <si>
    <t>4,001.946</t>
  </si>
  <si>
    <t>3,658.207</t>
  </si>
  <si>
    <t>5,077.088</t>
  </si>
  <si>
    <t>5,713.669</t>
  </si>
  <si>
    <t>Change In Accounts Receivable</t>
  </si>
  <si>
    <t>-2,091.853</t>
  </si>
  <si>
    <t>Change In Inventories</t>
  </si>
  <si>
    <t>Change in Other Net Operating Assets</t>
  </si>
  <si>
    <t>2,182.567</t>
  </si>
  <si>
    <t>Other Operating Activities</t>
  </si>
  <si>
    <t>-4,012.534</t>
  </si>
  <si>
    <t>-1,731.575</t>
  </si>
  <si>
    <t>2,431.694</t>
  </si>
  <si>
    <t>Cash from Operations</t>
  </si>
  <si>
    <t>-2,347.816</t>
  </si>
  <si>
    <t>-1,967.561</t>
  </si>
  <si>
    <t>-2,583.488</t>
  </si>
  <si>
    <t>-2,852.15</t>
  </si>
  <si>
    <t>-4,577.429</t>
  </si>
  <si>
    <t>-10,682.333</t>
  </si>
  <si>
    <t>-11,764.319</t>
  </si>
  <si>
    <t>-19,843.39</t>
  </si>
  <si>
    <t>-17,984.146</t>
  </si>
  <si>
    <t>-24,449.629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</si>
  <si>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</si>
  <si>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</si>
  <si>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</si>
  <si>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</si>
  <si>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</si>
  <si>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</si>
  <si>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</si>
  <si>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6,322.65</t>
  </si>
  <si>
    <t>34,082.983</t>
  </si>
  <si>
    <t>Long-Term Debt Repaid</t>
  </si>
  <si>
    <t>-6,769.75</t>
  </si>
  <si>
    <t>Repurchase of Common Stock</t>
  </si>
  <si>
    <t>Other Financing Activities</t>
  </si>
  <si>
    <t>1,667.905</t>
  </si>
  <si>
    <t>2,713.358</t>
  </si>
  <si>
    <t>6,859.125</t>
  </si>
  <si>
    <t>35,169.89</t>
  </si>
  <si>
    <t>3,203.608</t>
  </si>
  <si>
    <t>41,085.169</t>
  </si>
  <si>
    <t>1,019.524</t>
  </si>
  <si>
    <t>Cash from Financing</t>
  </si>
  <si>
    <t>6,294.83</t>
  </si>
  <si>
    <t>28,070.091</t>
  </si>
  <si>
    <t>Beginning Cash (CF)</t>
  </si>
  <si>
    <t>2,295.515</t>
  </si>
  <si>
    <t>Foreign Exchange Rate Adjustments</t>
  </si>
  <si>
    <t>Additions / Reductions</t>
  </si>
  <si>
    <t>-1,364.661</t>
  </si>
  <si>
    <t>3,964.905</t>
  </si>
  <si>
    <t>30,256.278</t>
  </si>
  <si>
    <t>-4,432.58</t>
  </si>
  <si>
    <t>-13,371.221</t>
  </si>
  <si>
    <t>20,885.924</t>
  </si>
  <si>
    <t>-11,928.729</t>
  </si>
  <si>
    <t>5,507.224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</si>
  <si>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</si>
  <si>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</si>
  <si>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</si>
  <si>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</si>
  <si>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</si>
  <si>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</si>
  <si>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10,407.983</t>
  </si>
  <si>
    <t>32,714.524</t>
  </si>
  <si>
    <t>26,473.392</t>
  </si>
  <si>
    <t>39,176.275</t>
  </si>
  <si>
    <t>231,928.872</t>
  </si>
  <si>
    <t>171,812.853</t>
  </si>
  <si>
    <t>167,666.14</t>
  </si>
  <si>
    <t>244,663.647</t>
  </si>
  <si>
    <t>144,700.361</t>
  </si>
  <si>
    <t>341,333.724</t>
  </si>
  <si>
    <t>Total Enterprise Value (TEV)</t>
  </si>
  <si>
    <t>9,836.434</t>
  </si>
  <si>
    <t>32,027.789</t>
  </si>
  <si>
    <t>24,578.094</t>
  </si>
  <si>
    <t>33,083.901</t>
  </si>
  <si>
    <t>219,749.215</t>
  </si>
  <si>
    <t>138,338.083</t>
  </si>
  <si>
    <t>147,877.152</t>
  </si>
  <si>
    <t>202,462.565</t>
  </si>
  <si>
    <t>120,234.235</t>
  </si>
  <si>
    <t>334,477.321</t>
  </si>
  <si>
    <t>Enterprise Value (EV)</t>
  </si>
  <si>
    <t>293,323.789</t>
  </si>
  <si>
    <t>EV/EBITDA</t>
  </si>
  <si>
    <t>NA</t>
  </si>
  <si>
    <t>EV / EBIT</t>
  </si>
  <si>
    <t>-3.5x</t>
  </si>
  <si>
    <t>-11.1x</t>
  </si>
  <si>
    <t>-8.3x</t>
  </si>
  <si>
    <t>-10.8x</t>
  </si>
  <si>
    <t>-31.3x</t>
  </si>
  <si>
    <t>-10.3x</t>
  </si>
  <si>
    <t>-9.1x</t>
  </si>
  <si>
    <t>-8.7x</t>
  </si>
  <si>
    <t>-5.8x</t>
  </si>
  <si>
    <t>-9.6x</t>
  </si>
  <si>
    <t>EV / LTM EBITDA - CAPEX</t>
  </si>
  <si>
    <t>EV / Free Cash Flow</t>
  </si>
  <si>
    <t>11.3x</t>
  </si>
  <si>
    <t>-9.2x</t>
  </si>
  <si>
    <t>-3.3x</t>
  </si>
  <si>
    <t>-12.4x</t>
  </si>
  <si>
    <t>-40.8x</t>
  </si>
  <si>
    <t>-13.3x</t>
  </si>
  <si>
    <t>-11.2x</t>
  </si>
  <si>
    <t>-6.1x</t>
  </si>
  <si>
    <t>-11.9x</t>
  </si>
  <si>
    <t>EV / Invested Capital</t>
  </si>
  <si>
    <t>-2.2x</t>
  </si>
  <si>
    <t>-8.6x</t>
  </si>
  <si>
    <t>17.4x</t>
  </si>
  <si>
    <t>5.8x</t>
  </si>
  <si>
    <t>19.7x</t>
  </si>
  <si>
    <t>4.4x</t>
  </si>
  <si>
    <t>7.6x</t>
  </si>
  <si>
    <t>5.1x</t>
  </si>
  <si>
    <t>4.0x</t>
  </si>
  <si>
    <t>9.7x</t>
  </si>
  <si>
    <t>EV / Revenue</t>
  </si>
  <si>
    <t>559.3x</t>
  </si>
  <si>
    <t>141.1x</t>
  </si>
  <si>
    <t>P/E Ratio</t>
  </si>
  <si>
    <t>-1.7x</t>
  </si>
  <si>
    <t>-11.5x</t>
  </si>
  <si>
    <t>15.0x</t>
  </si>
  <si>
    <t>-13.7x</t>
  </si>
  <si>
    <t>-10.6x</t>
  </si>
  <si>
    <t>-10.4x</t>
  </si>
  <si>
    <t>-7.1x</t>
  </si>
  <si>
    <t>Price/Book</t>
  </si>
  <si>
    <t>-2.4x</t>
  </si>
  <si>
    <t>-8.8x</t>
  </si>
  <si>
    <t>18.7x</t>
  </si>
  <si>
    <t>6.9x</t>
  </si>
  <si>
    <t>20.8x</t>
  </si>
  <si>
    <t>5.5x</t>
  </si>
  <si>
    <t>8.6x</t>
  </si>
  <si>
    <t>6.2x</t>
  </si>
  <si>
    <t>6.0x</t>
  </si>
  <si>
    <t>-83.9x</t>
  </si>
  <si>
    <t>Price / Operating Cash Flow</t>
  </si>
  <si>
    <t>-4.2x</t>
  </si>
  <si>
    <t>-16.9x</t>
  </si>
  <si>
    <t>-10.0x</t>
  </si>
  <si>
    <t>-15.1x</t>
  </si>
  <si>
    <t>-62.9x</t>
  </si>
  <si>
    <t>-20.2x</t>
  </si>
  <si>
    <t>-13.8x</t>
  </si>
  <si>
    <t>-8.0x</t>
  </si>
  <si>
    <t>Price / LTM Sales</t>
  </si>
  <si>
    <t>673.1x</t>
  </si>
  <si>
    <t>140.4x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</si>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</sst>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5" borderId="0" xfId="0" applyFont="1" applyFill="1"/>
    <xf numFmtId="0" fontId="6" fillId="0" borderId="0" xfId="0" applyFont="1"/>
    <xf numFmtId="0" fontId="10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6" fillId="6" borderId="1" xfId="0" applyFont="1" applyFill="1" applyBorder="1"/>
    <xf numFmtId="0" fontId="6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4" fontId="8" fillId="8" borderId="1" xfId="0" applyNumberFormat="1" applyFont="1" applyFill="1" applyBorder="1" applyAlignment="1">
      <alignment horizontal="center" vertical="center"/>
    </xf>
    <xf numFmtId="164" fontId="8" fillId="8" borderId="1" xfId="0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0" xfId="0" applyFont="1" applyFill="1"/>
    <xf numFmtId="0" fontId="1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CD5018BD-9FE7-D787-2B07-E2DB5F64AF9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N20" sqref="N20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3" t="s">
        <v>39</v>
      </c>
    </row>
    <row r="15" spans="3:13" ht="12.75" x14ac:dyDescent="0.2">
      <c r="C15" s="3" t="s">
        <v>40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3">
        <v>779.875</v>
      </c>
    </row>
    <row r="16" spans="3:13" ht="12.75" x14ac:dyDescent="0.2">
      <c r="C16" s="3" t="s">
        <v>41</v>
      </c>
      <c r="D16" s="3">
        <v>86.051000000000002</v>
      </c>
      <c r="E16" s="3">
        <v>55.587000000000003</v>
      </c>
      <c r="F16" s="3">
        <v>105.44799999999999</v>
      </c>
      <c r="G16" s="3">
        <v>57.741</v>
      </c>
      <c r="H16" s="3">
        <v>160.91999999999999</v>
      </c>
      <c r="I16" s="3">
        <v>229.31700000000001</v>
      </c>
      <c r="J16" s="3">
        <v>293.459</v>
      </c>
      <c r="K16" s="3" t="s">
        <v>42</v>
      </c>
      <c r="L16" s="3" t="s">
        <v>43</v>
      </c>
      <c r="M16" s="3" t="s">
        <v>44</v>
      </c>
    </row>
    <row r="17" spans="3:13" ht="12.75" x14ac:dyDescent="0.2">
      <c r="C17" s="3" t="s">
        <v>45</v>
      </c>
      <c r="D17" s="3">
        <v>8.4990000000000006</v>
      </c>
      <c r="E17" s="3">
        <v>19.687000000000001</v>
      </c>
      <c r="F17" s="3">
        <v>1.387</v>
      </c>
      <c r="G17" s="3">
        <v>4.0279999999999996</v>
      </c>
      <c r="H17" s="3">
        <v>16.343</v>
      </c>
      <c r="I17" s="3">
        <v>1.365</v>
      </c>
      <c r="J17" s="3">
        <v>10.388</v>
      </c>
      <c r="K17" s="3">
        <v>351.18799999999999</v>
      </c>
      <c r="L17" s="3">
        <v>319.92599999999999</v>
      </c>
      <c r="M17" s="3">
        <v>85.299000000000007</v>
      </c>
    </row>
    <row r="18" spans="3:13" ht="12.75" x14ac:dyDescent="0.2">
      <c r="C18" s="3" t="s">
        <v>46</v>
      </c>
      <c r="D18" s="3" t="s">
        <v>47</v>
      </c>
      <c r="E18" s="3" t="s">
        <v>48</v>
      </c>
      <c r="F18" s="3" t="s">
        <v>49</v>
      </c>
      <c r="G18" s="3" t="s">
        <v>50</v>
      </c>
      <c r="H18" s="3" t="s">
        <v>51</v>
      </c>
      <c r="I18" s="3" t="s">
        <v>52</v>
      </c>
      <c r="J18" s="3" t="s">
        <v>53</v>
      </c>
      <c r="K18" s="3" t="s">
        <v>54</v>
      </c>
      <c r="L18" s="3" t="s">
        <v>55</v>
      </c>
      <c r="M18" s="3" t="s">
        <v>56</v>
      </c>
    </row>
    <row r="19" spans="3:13" ht="12.75" x14ac:dyDescent="0.2"/>
    <row r="20" spans="3:13" ht="12.75" x14ac:dyDescent="0.2">
      <c r="C20" s="3" t="s">
        <v>57</v>
      </c>
      <c r="D20" s="3" t="s">
        <v>37</v>
      </c>
      <c r="E20" s="3" t="s">
        <v>37</v>
      </c>
      <c r="F20" s="3" t="s">
        <v>37</v>
      </c>
      <c r="G20" s="3" t="s">
        <v>37</v>
      </c>
      <c r="H20" s="3" t="s">
        <v>37</v>
      </c>
      <c r="I20" s="3" t="s">
        <v>37</v>
      </c>
      <c r="J20" s="3" t="s">
        <v>37</v>
      </c>
      <c r="K20" s="3" t="s">
        <v>37</v>
      </c>
      <c r="L20" s="3" t="s">
        <v>37</v>
      </c>
      <c r="M20" s="3" t="s">
        <v>37</v>
      </c>
    </row>
    <row r="21" spans="3:13" ht="12.75" x14ac:dyDescent="0.2">
      <c r="C21" s="3" t="s">
        <v>58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59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60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61</v>
      </c>
      <c r="D24" s="3" t="s">
        <v>37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62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63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340.20400000000001</v>
      </c>
      <c r="K26" s="3">
        <v>0</v>
      </c>
      <c r="L26" s="3">
        <v>34.142000000000003</v>
      </c>
      <c r="M26" s="3">
        <v>285.68299999999999</v>
      </c>
    </row>
    <row r="27" spans="3:13" ht="12.75" x14ac:dyDescent="0.2">
      <c r="C27" s="3" t="s">
        <v>64</v>
      </c>
      <c r="D27" s="3" t="s">
        <v>47</v>
      </c>
      <c r="E27" s="3" t="s">
        <v>48</v>
      </c>
      <c r="F27" s="3" t="s">
        <v>49</v>
      </c>
      <c r="G27" s="3" t="s">
        <v>50</v>
      </c>
      <c r="H27" s="3" t="s">
        <v>51</v>
      </c>
      <c r="I27" s="3" t="s">
        <v>52</v>
      </c>
      <c r="J27" s="3" t="s">
        <v>65</v>
      </c>
      <c r="K27" s="3" t="s">
        <v>54</v>
      </c>
      <c r="L27" s="3" t="s">
        <v>66</v>
      </c>
      <c r="M27" s="3" t="s">
        <v>67</v>
      </c>
    </row>
    <row r="28" spans="3:13" ht="12.75" x14ac:dyDescent="0.2"/>
    <row r="29" spans="3:13" ht="12.75" x14ac:dyDescent="0.2">
      <c r="C29" s="3" t="s">
        <v>68</v>
      </c>
      <c r="D29" s="3">
        <v>225.22</v>
      </c>
      <c r="E29" s="3">
        <v>356.68599999999998</v>
      </c>
      <c r="F29" s="3">
        <v>412.08199999999999</v>
      </c>
      <c r="G29" s="3">
        <v>327.64800000000002</v>
      </c>
      <c r="H29" s="3" t="s">
        <v>69</v>
      </c>
      <c r="I29" s="3" t="s">
        <v>70</v>
      </c>
      <c r="J29" s="3" t="s">
        <v>71</v>
      </c>
      <c r="K29" s="3" t="s">
        <v>72</v>
      </c>
      <c r="L29" s="3">
        <v>982.54</v>
      </c>
      <c r="M29" s="3" t="s">
        <v>73</v>
      </c>
    </row>
    <row r="30" spans="3:13" ht="12.75" x14ac:dyDescent="0.2">
      <c r="C30" s="3" t="s">
        <v>74</v>
      </c>
      <c r="D30" s="3">
        <v>140.232</v>
      </c>
      <c r="E30" s="3">
        <v>152.86500000000001</v>
      </c>
      <c r="F30" s="3">
        <v>127.648</v>
      </c>
      <c r="G30" s="3">
        <v>167.852</v>
      </c>
      <c r="H30" s="3">
        <v>781.97199999999998</v>
      </c>
      <c r="I30" s="3">
        <v>825.81299999999999</v>
      </c>
      <c r="J30" s="3">
        <v>855.70500000000004</v>
      </c>
      <c r="K30" s="3">
        <v>987.39800000000002</v>
      </c>
      <c r="L30" s="3" t="s">
        <v>75</v>
      </c>
      <c r="M30" s="3" t="s">
        <v>76</v>
      </c>
    </row>
    <row r="31" spans="3:13" ht="12.75" x14ac:dyDescent="0.2">
      <c r="C31" s="3" t="s">
        <v>77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78</v>
      </c>
      <c r="D32" s="3" t="s">
        <v>37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</row>
    <row r="33" spans="3:13" ht="12.75" x14ac:dyDescent="0.2">
      <c r="C33" s="3" t="s">
        <v>79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37</v>
      </c>
    </row>
    <row r="34" spans="3:13" ht="12.75" x14ac:dyDescent="0.2">
      <c r="C34" s="3" t="s">
        <v>80</v>
      </c>
      <c r="D34" s="3" t="s">
        <v>81</v>
      </c>
      <c r="E34" s="3" t="s">
        <v>82</v>
      </c>
      <c r="F34" s="3">
        <v>113.773</v>
      </c>
      <c r="G34" s="3">
        <v>44.313000000000002</v>
      </c>
      <c r="H34" s="3">
        <v>209.95099999999999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</row>
    <row r="35" spans="3:13" ht="12.75" x14ac:dyDescent="0.2">
      <c r="C35" s="3" t="s">
        <v>83</v>
      </c>
      <c r="D35" s="3" t="s">
        <v>84</v>
      </c>
      <c r="E35" s="3" t="s">
        <v>85</v>
      </c>
      <c r="F35" s="3">
        <v>653.50300000000004</v>
      </c>
      <c r="G35" s="3">
        <v>539.81399999999996</v>
      </c>
      <c r="H35" s="3" t="s">
        <v>86</v>
      </c>
      <c r="I35" s="3" t="s">
        <v>87</v>
      </c>
      <c r="J35" s="3" t="s">
        <v>88</v>
      </c>
      <c r="K35" s="3" t="s">
        <v>89</v>
      </c>
      <c r="L35" s="3" t="s">
        <v>90</v>
      </c>
      <c r="M35" s="3" t="s">
        <v>91</v>
      </c>
    </row>
    <row r="36" spans="3:13" ht="12.75" x14ac:dyDescent="0.2"/>
    <row r="37" spans="3:13" ht="12.75" x14ac:dyDescent="0.2">
      <c r="C37" s="3" t="s">
        <v>92</v>
      </c>
      <c r="D37" s="3" t="s">
        <v>37</v>
      </c>
      <c r="E37" s="3" t="s">
        <v>37</v>
      </c>
      <c r="F37" s="3" t="s">
        <v>37</v>
      </c>
      <c r="G37" s="3" t="s">
        <v>37</v>
      </c>
      <c r="H37" s="3" t="s">
        <v>37</v>
      </c>
      <c r="I37" s="3" t="s">
        <v>37</v>
      </c>
      <c r="J37" s="3" t="s">
        <v>37</v>
      </c>
      <c r="K37" s="3" t="s">
        <v>37</v>
      </c>
      <c r="L37" s="3" t="s">
        <v>93</v>
      </c>
      <c r="M37" s="3" t="s">
        <v>94</v>
      </c>
    </row>
    <row r="38" spans="3:13" ht="12.75" x14ac:dyDescent="0.2">
      <c r="C38" s="3" t="s">
        <v>95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 t="s">
        <v>37</v>
      </c>
      <c r="K38" s="3" t="s">
        <v>37</v>
      </c>
      <c r="L38" s="3" t="s">
        <v>37</v>
      </c>
      <c r="M38" s="3" t="s">
        <v>37</v>
      </c>
    </row>
    <row r="39" spans="3:13" ht="12.75" x14ac:dyDescent="0.2">
      <c r="C39" s="3" t="s">
        <v>96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</row>
    <row r="40" spans="3:13" ht="12.75" x14ac:dyDescent="0.2">
      <c r="C40" s="3" t="s">
        <v>97</v>
      </c>
      <c r="D40" s="3" t="s">
        <v>84</v>
      </c>
      <c r="E40" s="3" t="s">
        <v>85</v>
      </c>
      <c r="F40" s="3">
        <v>653.50300000000004</v>
      </c>
      <c r="G40" s="3">
        <v>539.81399999999996</v>
      </c>
      <c r="H40" s="3" t="s">
        <v>86</v>
      </c>
      <c r="I40" s="3" t="s">
        <v>87</v>
      </c>
      <c r="J40" s="3" t="s">
        <v>88</v>
      </c>
      <c r="K40" s="3" t="s">
        <v>89</v>
      </c>
      <c r="L40" s="3" t="s">
        <v>98</v>
      </c>
      <c r="M40" s="3" t="s">
        <v>99</v>
      </c>
    </row>
    <row r="41" spans="3:13" ht="12.75" x14ac:dyDescent="0.2"/>
    <row r="42" spans="3:13" ht="12.75" x14ac:dyDescent="0.2">
      <c r="C42" s="3" t="s">
        <v>100</v>
      </c>
      <c r="D42" s="3" t="s">
        <v>101</v>
      </c>
      <c r="E42" s="3" t="s">
        <v>102</v>
      </c>
      <c r="F42" s="3" t="s">
        <v>103</v>
      </c>
      <c r="G42" s="3" t="s">
        <v>104</v>
      </c>
      <c r="H42" s="3" t="s">
        <v>105</v>
      </c>
      <c r="I42" s="3" t="s">
        <v>106</v>
      </c>
      <c r="J42" s="3" t="s">
        <v>107</v>
      </c>
      <c r="K42" s="3" t="s">
        <v>108</v>
      </c>
      <c r="L42" s="3" t="s">
        <v>109</v>
      </c>
      <c r="M42" s="3" t="s">
        <v>110</v>
      </c>
    </row>
    <row r="43" spans="3:13" ht="12.75" x14ac:dyDescent="0.2">
      <c r="C43" s="3" t="s">
        <v>111</v>
      </c>
      <c r="D43" s="3" t="s">
        <v>112</v>
      </c>
      <c r="E43" s="3" t="s">
        <v>113</v>
      </c>
      <c r="F43" s="3" t="s">
        <v>114</v>
      </c>
      <c r="G43" s="3" t="s">
        <v>115</v>
      </c>
      <c r="H43" s="3" t="s">
        <v>116</v>
      </c>
      <c r="I43" s="3" t="s">
        <v>117</v>
      </c>
      <c r="J43" s="3" t="s">
        <v>118</v>
      </c>
      <c r="K43" s="3" t="s">
        <v>119</v>
      </c>
      <c r="L43" s="3" t="s">
        <v>120</v>
      </c>
      <c r="M43" s="3" t="s">
        <v>121</v>
      </c>
    </row>
    <row r="44" spans="3:13" ht="12.75" x14ac:dyDescent="0.2">
      <c r="C44" s="3" t="s">
        <v>122</v>
      </c>
      <c r="D44" s="3" t="s">
        <v>123</v>
      </c>
      <c r="E44" s="3" t="s">
        <v>124</v>
      </c>
      <c r="F44" s="3" t="s">
        <v>125</v>
      </c>
      <c r="G44" s="3" t="s">
        <v>126</v>
      </c>
      <c r="H44" s="3" t="s">
        <v>127</v>
      </c>
      <c r="I44" s="3" t="s">
        <v>128</v>
      </c>
      <c r="J44" s="3" t="s">
        <v>129</v>
      </c>
      <c r="K44" s="3" t="s">
        <v>130</v>
      </c>
      <c r="L44" s="3" t="s">
        <v>131</v>
      </c>
      <c r="M44" s="3" t="s">
        <v>132</v>
      </c>
    </row>
    <row r="45" spans="3:13" ht="12.75" x14ac:dyDescent="0.2">
      <c r="C45" s="3" t="s">
        <v>133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134</v>
      </c>
      <c r="D46" s="3" t="s">
        <v>135</v>
      </c>
      <c r="E46" s="3" t="s">
        <v>136</v>
      </c>
      <c r="F46" s="3" t="s">
        <v>137</v>
      </c>
      <c r="G46" s="3" t="s">
        <v>138</v>
      </c>
      <c r="H46" s="3" t="s">
        <v>139</v>
      </c>
      <c r="I46" s="3" t="s">
        <v>140</v>
      </c>
      <c r="J46" s="3" t="s">
        <v>141</v>
      </c>
      <c r="K46" s="3" t="s">
        <v>142</v>
      </c>
      <c r="L46" s="3" t="s">
        <v>143</v>
      </c>
      <c r="M46" s="3" t="s">
        <v>144</v>
      </c>
    </row>
    <row r="47" spans="3:13" ht="12.75" x14ac:dyDescent="0.2">
      <c r="C47" s="3" t="s">
        <v>145</v>
      </c>
      <c r="D47" s="3" t="s">
        <v>146</v>
      </c>
      <c r="E47" s="3">
        <v>709.89700000000005</v>
      </c>
      <c r="F47" s="3">
        <v>760.33900000000006</v>
      </c>
      <c r="G47" s="3" t="s">
        <v>147</v>
      </c>
      <c r="H47" s="3" t="s">
        <v>148</v>
      </c>
      <c r="I47" s="3" t="s">
        <v>149</v>
      </c>
      <c r="J47" s="3" t="s">
        <v>150</v>
      </c>
      <c r="K47" s="3" t="s">
        <v>151</v>
      </c>
      <c r="L47" s="3" t="s">
        <v>152</v>
      </c>
      <c r="M47" s="3" t="s">
        <v>153</v>
      </c>
    </row>
    <row r="48" spans="3:13" ht="12.75" x14ac:dyDescent="0.2">
      <c r="C48" s="3" t="s">
        <v>154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155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156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157</v>
      </c>
      <c r="D51" s="3" t="s">
        <v>146</v>
      </c>
      <c r="E51" s="3">
        <v>709.89700000000005</v>
      </c>
      <c r="F51" s="3">
        <v>760.33900000000006</v>
      </c>
      <c r="G51" s="3" t="s">
        <v>147</v>
      </c>
      <c r="H51" s="3" t="s">
        <v>148</v>
      </c>
      <c r="I51" s="3" t="s">
        <v>149</v>
      </c>
      <c r="J51" s="3" t="s">
        <v>150</v>
      </c>
      <c r="K51" s="3" t="s">
        <v>151</v>
      </c>
      <c r="L51" s="3" t="s">
        <v>152</v>
      </c>
      <c r="M51" s="3" t="s">
        <v>153</v>
      </c>
    </row>
    <row r="52" spans="3:13" ht="12.75" x14ac:dyDescent="0.2"/>
    <row r="53" spans="3:13" ht="12.75" x14ac:dyDescent="0.2">
      <c r="C53" s="3" t="s">
        <v>158</v>
      </c>
      <c r="D53" s="3" t="s">
        <v>47</v>
      </c>
      <c r="E53" s="3" t="s">
        <v>48</v>
      </c>
      <c r="F53" s="3" t="s">
        <v>49</v>
      </c>
      <c r="G53" s="3" t="s">
        <v>50</v>
      </c>
      <c r="H53" s="3" t="s">
        <v>51</v>
      </c>
      <c r="I53" s="3" t="s">
        <v>52</v>
      </c>
      <c r="J53" s="3" t="s">
        <v>65</v>
      </c>
      <c r="K53" s="3" t="s">
        <v>54</v>
      </c>
      <c r="L53" s="3" t="s">
        <v>66</v>
      </c>
      <c r="M53" s="3" t="s">
        <v>67</v>
      </c>
    </row>
    <row r="54" spans="3:13" ht="12.75" x14ac:dyDescent="0.2"/>
    <row r="55" spans="3:13" ht="12.75" x14ac:dyDescent="0.2">
      <c r="C55" s="3" t="s">
        <v>159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160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 t="s">
        <v>93</v>
      </c>
      <c r="M56" s="3" t="s">
        <v>94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8FF1-73C4-460D-9968-0757D1D724E1}">
  <dimension ref="C1:M48"/>
  <sheetViews>
    <sheetView workbookViewId="0">
      <selection activeCell="N14" sqref="N14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161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162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216.31100000000001</v>
      </c>
      <c r="L12" s="3">
        <v>0</v>
      </c>
      <c r="M12" s="3" t="s">
        <v>163</v>
      </c>
    </row>
    <row r="13" spans="3:13" x14ac:dyDescent="0.2">
      <c r="C13" s="3" t="s">
        <v>164</v>
      </c>
      <c r="D13" s="3" t="s">
        <v>165</v>
      </c>
      <c r="E13" s="3" t="s">
        <v>165</v>
      </c>
      <c r="F13" s="3" t="s">
        <v>165</v>
      </c>
      <c r="G13" s="3" t="s">
        <v>165</v>
      </c>
      <c r="H13" s="3" t="s">
        <v>165</v>
      </c>
      <c r="I13" s="3" t="s">
        <v>165</v>
      </c>
      <c r="J13" s="3" t="s">
        <v>165</v>
      </c>
      <c r="K13" s="3" t="s">
        <v>165</v>
      </c>
      <c r="L13" s="3" t="s">
        <v>165</v>
      </c>
      <c r="M13" s="3" t="s">
        <v>165</v>
      </c>
    </row>
    <row r="15" spans="3:13" x14ac:dyDescent="0.2">
      <c r="C15" s="3" t="s">
        <v>166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-116.44</v>
      </c>
    </row>
    <row r="16" spans="3:13" x14ac:dyDescent="0.2">
      <c r="C16" s="3" t="s">
        <v>167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>
        <v>216.31100000000001</v>
      </c>
      <c r="L16" s="3" t="s">
        <v>3</v>
      </c>
      <c r="M16" s="3" t="s">
        <v>168</v>
      </c>
    </row>
    <row r="17" spans="3:13" x14ac:dyDescent="0.2">
      <c r="C17" s="3" t="s">
        <v>169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170</v>
      </c>
      <c r="L17" s="3" t="s">
        <v>3</v>
      </c>
      <c r="M17" s="3" t="s">
        <v>171</v>
      </c>
    </row>
    <row r="19" spans="3:13" x14ac:dyDescent="0.2">
      <c r="C19" s="3" t="s">
        <v>172</v>
      </c>
      <c r="D19" s="3">
        <v>-634.22900000000004</v>
      </c>
      <c r="E19" s="3">
        <v>-413.43099999999998</v>
      </c>
      <c r="F19" s="3">
        <v>-355.19499999999999</v>
      </c>
      <c r="G19" s="3">
        <v>-633.81100000000004</v>
      </c>
      <c r="H19" s="3" t="s">
        <v>173</v>
      </c>
      <c r="I19" s="3" t="s">
        <v>174</v>
      </c>
      <c r="J19" s="3" t="s">
        <v>175</v>
      </c>
      <c r="K19" s="3" t="s">
        <v>176</v>
      </c>
      <c r="L19" s="3" t="s">
        <v>177</v>
      </c>
      <c r="M19" s="3" t="s">
        <v>178</v>
      </c>
    </row>
    <row r="20" spans="3:13" x14ac:dyDescent="0.2">
      <c r="C20" s="3" t="s">
        <v>179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 t="s">
        <v>180</v>
      </c>
    </row>
    <row r="21" spans="3:13" x14ac:dyDescent="0.2">
      <c r="C21" s="3" t="s">
        <v>181</v>
      </c>
      <c r="D21" s="3" t="s">
        <v>182</v>
      </c>
      <c r="E21" s="3" t="s">
        <v>183</v>
      </c>
      <c r="F21" s="3" t="s">
        <v>184</v>
      </c>
      <c r="G21" s="3" t="s">
        <v>185</v>
      </c>
      <c r="H21" s="3" t="s">
        <v>186</v>
      </c>
      <c r="I21" s="3" t="s">
        <v>187</v>
      </c>
      <c r="J21" s="3" t="s">
        <v>188</v>
      </c>
      <c r="K21" s="3" t="s">
        <v>189</v>
      </c>
      <c r="L21" s="3" t="s">
        <v>190</v>
      </c>
      <c r="M21" s="3" t="s">
        <v>191</v>
      </c>
    </row>
    <row r="22" spans="3:13" x14ac:dyDescent="0.2">
      <c r="C22" s="3" t="s">
        <v>192</v>
      </c>
      <c r="D22" s="3" t="s">
        <v>193</v>
      </c>
      <c r="E22" s="3">
        <v>809.49099999999999</v>
      </c>
      <c r="F22" s="3" t="s">
        <v>194</v>
      </c>
      <c r="G22" s="3">
        <v>99.369</v>
      </c>
      <c r="H22" s="3">
        <v>-178.52099999999999</v>
      </c>
      <c r="I22" s="3">
        <v>236.142</v>
      </c>
      <c r="J22" s="3">
        <v>-22.074000000000002</v>
      </c>
      <c r="K22" s="3">
        <v>127.242</v>
      </c>
      <c r="L22" s="3">
        <v>-44.259</v>
      </c>
      <c r="M22" s="3">
        <v>-261.31200000000001</v>
      </c>
    </row>
    <row r="23" spans="3:13" x14ac:dyDescent="0.2">
      <c r="C23" s="3" t="s">
        <v>195</v>
      </c>
      <c r="D23" s="3" t="s">
        <v>196</v>
      </c>
      <c r="E23" s="3" t="s">
        <v>197</v>
      </c>
      <c r="F23" s="3">
        <v>-918.51199999999994</v>
      </c>
      <c r="G23" s="3" t="s">
        <v>198</v>
      </c>
      <c r="H23" s="3" t="s">
        <v>199</v>
      </c>
      <c r="I23" s="3" t="s">
        <v>200</v>
      </c>
      <c r="J23" s="3" t="s">
        <v>201</v>
      </c>
      <c r="K23" s="3" t="s">
        <v>202</v>
      </c>
      <c r="L23" s="3" t="s">
        <v>203</v>
      </c>
      <c r="M23" s="3" t="s">
        <v>204</v>
      </c>
    </row>
    <row r="24" spans="3:13" x14ac:dyDescent="0.2">
      <c r="C24" s="3" t="s">
        <v>205</v>
      </c>
      <c r="D24" s="3" t="s">
        <v>196</v>
      </c>
      <c r="E24" s="3" t="s">
        <v>197</v>
      </c>
      <c r="F24" s="3">
        <v>-918.51199999999994</v>
      </c>
      <c r="G24" s="3" t="s">
        <v>198</v>
      </c>
      <c r="H24" s="3" t="s">
        <v>199</v>
      </c>
      <c r="I24" s="3" t="s">
        <v>200</v>
      </c>
      <c r="J24" s="3" t="s">
        <v>201</v>
      </c>
      <c r="K24" s="3" t="s">
        <v>206</v>
      </c>
      <c r="L24" s="3" t="s">
        <v>203</v>
      </c>
      <c r="M24" s="3" t="s">
        <v>207</v>
      </c>
    </row>
    <row r="26" spans="3:13" x14ac:dyDescent="0.2">
      <c r="C26" s="3" t="s">
        <v>208</v>
      </c>
      <c r="D26" s="3">
        <v>2.125</v>
      </c>
      <c r="E26" s="3">
        <v>2.3159999999999998</v>
      </c>
      <c r="F26" s="3">
        <v>4.1619999999999999</v>
      </c>
      <c r="G26" s="3">
        <v>10.743</v>
      </c>
      <c r="H26" s="3">
        <v>59.088000000000001</v>
      </c>
      <c r="I26" s="3">
        <v>475.01299999999998</v>
      </c>
      <c r="J26" s="3">
        <v>325.92099999999999</v>
      </c>
      <c r="K26" s="3">
        <v>-412.26400000000001</v>
      </c>
      <c r="L26" s="3">
        <v>-111.279</v>
      </c>
      <c r="M26" s="3" t="s">
        <v>209</v>
      </c>
    </row>
    <row r="27" spans="3:13" x14ac:dyDescent="0.2">
      <c r="C27" s="3" t="s">
        <v>210</v>
      </c>
      <c r="D27" s="3" t="s">
        <v>211</v>
      </c>
      <c r="E27" s="3" t="s">
        <v>212</v>
      </c>
      <c r="F27" s="3">
        <v>-914.34900000000005</v>
      </c>
      <c r="G27" s="3" t="s">
        <v>213</v>
      </c>
      <c r="H27" s="3" t="s">
        <v>214</v>
      </c>
      <c r="I27" s="3" t="s">
        <v>215</v>
      </c>
      <c r="J27" s="3" t="s">
        <v>216</v>
      </c>
      <c r="K27" s="3" t="s">
        <v>217</v>
      </c>
      <c r="L27" s="3" t="s">
        <v>218</v>
      </c>
      <c r="M27" s="3" t="s">
        <v>219</v>
      </c>
    </row>
    <row r="28" spans="3:13" x14ac:dyDescent="0.2">
      <c r="C28" s="3" t="s">
        <v>220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221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</row>
    <row r="30" spans="3:13" x14ac:dyDescent="0.2">
      <c r="C30" s="3" t="s">
        <v>222</v>
      </c>
      <c r="D30" s="3" t="s">
        <v>211</v>
      </c>
      <c r="E30" s="3" t="s">
        <v>212</v>
      </c>
      <c r="F30" s="3">
        <v>-914.34900000000005</v>
      </c>
      <c r="G30" s="3" t="s">
        <v>213</v>
      </c>
      <c r="H30" s="3" t="s">
        <v>214</v>
      </c>
      <c r="I30" s="3" t="s">
        <v>215</v>
      </c>
      <c r="J30" s="3" t="s">
        <v>216</v>
      </c>
      <c r="K30" s="3" t="s">
        <v>217</v>
      </c>
      <c r="L30" s="3" t="s">
        <v>218</v>
      </c>
      <c r="M30" s="3" t="s">
        <v>219</v>
      </c>
    </row>
    <row r="32" spans="3:13" x14ac:dyDescent="0.2">
      <c r="C32" s="3" t="s">
        <v>223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224</v>
      </c>
      <c r="D33" s="3" t="s">
        <v>211</v>
      </c>
      <c r="E33" s="3" t="s">
        <v>212</v>
      </c>
      <c r="F33" s="3">
        <v>-914.34900000000005</v>
      </c>
      <c r="G33" s="3" t="s">
        <v>213</v>
      </c>
      <c r="H33" s="3" t="s">
        <v>214</v>
      </c>
      <c r="I33" s="3" t="s">
        <v>215</v>
      </c>
      <c r="J33" s="3" t="s">
        <v>216</v>
      </c>
      <c r="K33" s="3" t="s">
        <v>217</v>
      </c>
      <c r="L33" s="3" t="s">
        <v>218</v>
      </c>
      <c r="M33" s="3" t="s">
        <v>219</v>
      </c>
    </row>
    <row r="35" spans="3:13" x14ac:dyDescent="0.2">
      <c r="C35" s="3" t="s">
        <v>225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226</v>
      </c>
      <c r="D36" s="3" t="s">
        <v>211</v>
      </c>
      <c r="E36" s="3" t="s">
        <v>212</v>
      </c>
      <c r="F36" s="3">
        <v>-914.34900000000005</v>
      </c>
      <c r="G36" s="3" t="s">
        <v>213</v>
      </c>
      <c r="H36" s="3" t="s">
        <v>214</v>
      </c>
      <c r="I36" s="3" t="s">
        <v>215</v>
      </c>
      <c r="J36" s="3" t="s">
        <v>216</v>
      </c>
      <c r="K36" s="3" t="s">
        <v>217</v>
      </c>
      <c r="L36" s="3" t="s">
        <v>218</v>
      </c>
      <c r="M36" s="3" t="s">
        <v>219</v>
      </c>
    </row>
    <row r="38" spans="3:13" x14ac:dyDescent="0.2">
      <c r="C38" s="3" t="s">
        <v>227</v>
      </c>
      <c r="D38" s="3">
        <v>0.2</v>
      </c>
      <c r="E38" s="3">
        <v>-0.26</v>
      </c>
      <c r="F38" s="3">
        <v>-8.4000000000000005E-2</v>
      </c>
      <c r="G38" s="3">
        <v>-0.28999999999999998</v>
      </c>
      <c r="H38" s="3">
        <v>-0.59</v>
      </c>
      <c r="I38" s="3">
        <v>-0.71</v>
      </c>
      <c r="J38" s="3">
        <v>-0.83</v>
      </c>
      <c r="K38" s="3">
        <v>-0.97</v>
      </c>
      <c r="L38" s="3">
        <v>-0.84</v>
      </c>
      <c r="M38" s="3">
        <v>-1.22</v>
      </c>
    </row>
    <row r="39" spans="3:13" x14ac:dyDescent="0.2">
      <c r="C39" s="3" t="s">
        <v>228</v>
      </c>
      <c r="D39" s="3">
        <v>0.18</v>
      </c>
      <c r="E39" s="3">
        <v>-0.26</v>
      </c>
      <c r="F39" s="3">
        <v>-8.4000000000000005E-2</v>
      </c>
      <c r="G39" s="3">
        <v>-0.3</v>
      </c>
      <c r="H39" s="3">
        <v>-0.59</v>
      </c>
      <c r="I39" s="3">
        <v>-0.71</v>
      </c>
      <c r="J39" s="3">
        <v>-0.83</v>
      </c>
      <c r="K39" s="3">
        <v>-0.97</v>
      </c>
      <c r="L39" s="3">
        <v>-0.85</v>
      </c>
      <c r="M39" s="3">
        <v>-1.22</v>
      </c>
    </row>
    <row r="40" spans="3:13" x14ac:dyDescent="0.2">
      <c r="C40" s="3" t="s">
        <v>229</v>
      </c>
      <c r="D40" s="3" t="s">
        <v>230</v>
      </c>
      <c r="E40" s="3" t="s">
        <v>231</v>
      </c>
      <c r="F40" s="3" t="s">
        <v>232</v>
      </c>
      <c r="G40" s="3" t="s">
        <v>233</v>
      </c>
      <c r="H40" s="3" t="s">
        <v>234</v>
      </c>
      <c r="I40" s="3" t="s">
        <v>235</v>
      </c>
      <c r="J40" s="3" t="s">
        <v>236</v>
      </c>
      <c r="K40" s="3" t="s">
        <v>237</v>
      </c>
      <c r="L40" s="3" t="s">
        <v>238</v>
      </c>
      <c r="M40" s="3" t="s">
        <v>239</v>
      </c>
    </row>
    <row r="41" spans="3:13" x14ac:dyDescent="0.2">
      <c r="C41" s="3" t="s">
        <v>240</v>
      </c>
      <c r="D41" s="3" t="s">
        <v>241</v>
      </c>
      <c r="E41" s="3" t="s">
        <v>231</v>
      </c>
      <c r="F41" s="3" t="s">
        <v>232</v>
      </c>
      <c r="G41" s="3" t="s">
        <v>233</v>
      </c>
      <c r="H41" s="3" t="s">
        <v>234</v>
      </c>
      <c r="I41" s="3" t="s">
        <v>235</v>
      </c>
      <c r="J41" s="3" t="s">
        <v>236</v>
      </c>
      <c r="K41" s="3" t="s">
        <v>237</v>
      </c>
      <c r="L41" s="3" t="s">
        <v>238</v>
      </c>
      <c r="M41" s="3" t="s">
        <v>239</v>
      </c>
    </row>
    <row r="43" spans="3:13" x14ac:dyDescent="0.2">
      <c r="C43" s="3" t="s">
        <v>242</v>
      </c>
      <c r="D43" s="3" t="s">
        <v>3</v>
      </c>
      <c r="E43" s="3" t="s">
        <v>3</v>
      </c>
      <c r="F43" s="3" t="s">
        <v>3</v>
      </c>
      <c r="G43" s="3" t="s">
        <v>3</v>
      </c>
      <c r="H43" s="3" t="s">
        <v>3</v>
      </c>
      <c r="I43" s="3" t="s">
        <v>3</v>
      </c>
      <c r="J43" s="3" t="s">
        <v>3</v>
      </c>
      <c r="K43" s="3" t="s">
        <v>3</v>
      </c>
      <c r="L43" s="3" t="s">
        <v>3</v>
      </c>
      <c r="M43" s="3" t="s">
        <v>3</v>
      </c>
    </row>
    <row r="44" spans="3:13" x14ac:dyDescent="0.2">
      <c r="C44" s="3" t="s">
        <v>243</v>
      </c>
      <c r="D44" s="3" t="s">
        <v>244</v>
      </c>
      <c r="E44" s="3" t="s">
        <v>245</v>
      </c>
      <c r="F44" s="3" t="s">
        <v>246</v>
      </c>
      <c r="G44" s="3" t="s">
        <v>247</v>
      </c>
      <c r="H44" s="3" t="s">
        <v>248</v>
      </c>
      <c r="I44" s="3" t="s">
        <v>249</v>
      </c>
      <c r="J44" s="3" t="s">
        <v>250</v>
      </c>
      <c r="K44" s="3" t="s">
        <v>251</v>
      </c>
      <c r="L44" s="3" t="s">
        <v>252</v>
      </c>
      <c r="M44" s="3" t="s">
        <v>253</v>
      </c>
    </row>
    <row r="46" spans="3:13" x14ac:dyDescent="0.2">
      <c r="C46" s="3" t="s">
        <v>254</v>
      </c>
      <c r="D46" s="3" t="s">
        <v>3</v>
      </c>
      <c r="E46" s="3" t="s">
        <v>3</v>
      </c>
      <c r="F46" s="3" t="s">
        <v>3</v>
      </c>
      <c r="G46" s="3" t="s">
        <v>3</v>
      </c>
      <c r="H46" s="3" t="s">
        <v>3</v>
      </c>
      <c r="I46" s="3" t="s">
        <v>3</v>
      </c>
      <c r="J46" s="3" t="s">
        <v>3</v>
      </c>
      <c r="K46" s="3">
        <v>216.31100000000001</v>
      </c>
      <c r="L46" s="3" t="s">
        <v>3</v>
      </c>
      <c r="M46" s="3" t="s">
        <v>163</v>
      </c>
    </row>
    <row r="47" spans="3:13" x14ac:dyDescent="0.2">
      <c r="C47" s="3" t="s">
        <v>255</v>
      </c>
      <c r="D47" s="3" t="s">
        <v>244</v>
      </c>
      <c r="E47" s="3" t="s">
        <v>245</v>
      </c>
      <c r="F47" s="3" t="s">
        <v>246</v>
      </c>
      <c r="G47" s="3" t="s">
        <v>247</v>
      </c>
      <c r="H47" s="3" t="s">
        <v>248</v>
      </c>
      <c r="I47" s="3" t="s">
        <v>249</v>
      </c>
      <c r="J47" s="3" t="s">
        <v>250</v>
      </c>
      <c r="K47" s="3" t="s">
        <v>251</v>
      </c>
      <c r="L47" s="3" t="s">
        <v>252</v>
      </c>
      <c r="M47" s="3" t="s">
        <v>253</v>
      </c>
    </row>
    <row r="48" spans="3:13" x14ac:dyDescent="0.2">
      <c r="C48" s="3" t="s">
        <v>256</v>
      </c>
      <c r="D48" s="3" t="s">
        <v>244</v>
      </c>
      <c r="E48" s="3" t="s">
        <v>245</v>
      </c>
      <c r="F48" s="3" t="s">
        <v>246</v>
      </c>
      <c r="G48" s="3" t="s">
        <v>247</v>
      </c>
      <c r="H48" s="3" t="s">
        <v>248</v>
      </c>
      <c r="I48" s="3" t="s">
        <v>249</v>
      </c>
      <c r="J48" s="3" t="s">
        <v>250</v>
      </c>
      <c r="K48" s="3" t="s">
        <v>251</v>
      </c>
      <c r="L48" s="3" t="s">
        <v>252</v>
      </c>
      <c r="M48" s="3" t="s">
        <v>253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3CE8F-AB7C-4675-BFF3-C4727A9D954E}">
  <dimension ref="C1:M41"/>
  <sheetViews>
    <sheetView topLeftCell="A8" workbookViewId="0">
      <selection activeCell="F26" sqref="F2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257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224</v>
      </c>
      <c r="D12" s="3" t="s">
        <v>211</v>
      </c>
      <c r="E12" s="3" t="s">
        <v>212</v>
      </c>
      <c r="F12" s="3">
        <v>-914.34900000000005</v>
      </c>
      <c r="G12" s="3" t="s">
        <v>213</v>
      </c>
      <c r="H12" s="3" t="s">
        <v>214</v>
      </c>
      <c r="I12" s="3" t="s">
        <v>215</v>
      </c>
      <c r="J12" s="3" t="s">
        <v>216</v>
      </c>
      <c r="K12" s="3" t="s">
        <v>217</v>
      </c>
      <c r="L12" s="3" t="s">
        <v>218</v>
      </c>
      <c r="M12" s="3" t="s">
        <v>219</v>
      </c>
    </row>
    <row r="13" spans="3:13" x14ac:dyDescent="0.2">
      <c r="C13" s="3" t="s">
        <v>258</v>
      </c>
      <c r="D13" s="3" t="s">
        <v>3</v>
      </c>
      <c r="E13" s="3" t="s">
        <v>3</v>
      </c>
      <c r="F13" s="3" t="s">
        <v>3</v>
      </c>
      <c r="G13" s="3" t="s">
        <v>3</v>
      </c>
      <c r="H13" s="3" t="s">
        <v>3</v>
      </c>
      <c r="I13" s="3" t="s">
        <v>3</v>
      </c>
      <c r="J13" s="3" t="s">
        <v>3</v>
      </c>
      <c r="K13" s="3" t="s">
        <v>3</v>
      </c>
      <c r="L13" s="3" t="s">
        <v>3</v>
      </c>
      <c r="M13" s="3" t="s">
        <v>3</v>
      </c>
    </row>
    <row r="14" spans="3:13" x14ac:dyDescent="0.2">
      <c r="C14" s="3" t="s">
        <v>259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>
        <v>83.102999999999994</v>
      </c>
      <c r="K14" s="3">
        <v>511.51299999999998</v>
      </c>
      <c r="L14" s="3">
        <v>20.231999999999999</v>
      </c>
      <c r="M14" s="3">
        <v>201.739</v>
      </c>
    </row>
    <row r="15" spans="3:13" x14ac:dyDescent="0.2">
      <c r="C15" s="3" t="s">
        <v>260</v>
      </c>
      <c r="D15" s="3">
        <v>92.424999999999997</v>
      </c>
      <c r="E15" s="3" t="s">
        <v>261</v>
      </c>
      <c r="F15" s="3">
        <v>134.58600000000001</v>
      </c>
      <c r="G15" s="3">
        <v>944.00199999999995</v>
      </c>
      <c r="H15" s="3" t="s">
        <v>262</v>
      </c>
      <c r="I15" s="3" t="s">
        <v>263</v>
      </c>
      <c r="J15" s="3" t="s">
        <v>264</v>
      </c>
      <c r="K15" s="3" t="s">
        <v>265</v>
      </c>
      <c r="L15" s="3" t="s">
        <v>266</v>
      </c>
      <c r="M15" s="3" t="s">
        <v>267</v>
      </c>
    </row>
    <row r="16" spans="3:13" x14ac:dyDescent="0.2">
      <c r="C16" s="3" t="s">
        <v>268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269</v>
      </c>
    </row>
    <row r="17" spans="3:13" x14ac:dyDescent="0.2">
      <c r="C17" s="3" t="s">
        <v>270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>
        <v>-779.875</v>
      </c>
    </row>
    <row r="18" spans="3:13" x14ac:dyDescent="0.2">
      <c r="C18" s="3" t="s">
        <v>271</v>
      </c>
      <c r="D18" s="3">
        <v>-387.76100000000002</v>
      </c>
      <c r="E18" s="3">
        <v>27.794</v>
      </c>
      <c r="F18" s="3">
        <v>-72.149000000000001</v>
      </c>
      <c r="G18" s="3">
        <v>85.94</v>
      </c>
      <c r="H18" s="3">
        <v>505.39</v>
      </c>
      <c r="I18" s="3">
        <v>-61.423999999999999</v>
      </c>
      <c r="J18" s="3">
        <v>-14.282999999999999</v>
      </c>
      <c r="K18" s="3">
        <v>-791.44500000000005</v>
      </c>
      <c r="L18" s="3">
        <v>-174.505</v>
      </c>
      <c r="M18" s="3" t="s">
        <v>272</v>
      </c>
    </row>
    <row r="19" spans="3:13" x14ac:dyDescent="0.2">
      <c r="C19" s="3" t="s">
        <v>273</v>
      </c>
      <c r="D19" s="3" t="s">
        <v>274</v>
      </c>
      <c r="E19" s="3">
        <v>-704.10699999999997</v>
      </c>
      <c r="F19" s="3" t="s">
        <v>275</v>
      </c>
      <c r="G19" s="3">
        <v>-136.96799999999999</v>
      </c>
      <c r="H19" s="3">
        <v>936.60699999999997</v>
      </c>
      <c r="I19" s="3">
        <v>13.65</v>
      </c>
      <c r="J19" s="3">
        <v>753.12400000000002</v>
      </c>
      <c r="K19" s="3">
        <v>-179.411</v>
      </c>
      <c r="L19" s="3">
        <v>-972.42399999999998</v>
      </c>
      <c r="M19" s="3" t="s">
        <v>276</v>
      </c>
    </row>
    <row r="20" spans="3:13" x14ac:dyDescent="0.2">
      <c r="C20" s="3" t="s">
        <v>277</v>
      </c>
      <c r="D20" s="3" t="s">
        <v>278</v>
      </c>
      <c r="E20" s="3" t="s">
        <v>279</v>
      </c>
      <c r="F20" s="3" t="s">
        <v>280</v>
      </c>
      <c r="G20" s="3" t="s">
        <v>281</v>
      </c>
      <c r="H20" s="3" t="s">
        <v>282</v>
      </c>
      <c r="I20" s="3" t="s">
        <v>283</v>
      </c>
      <c r="J20" s="3" t="s">
        <v>284</v>
      </c>
      <c r="K20" s="3" t="s">
        <v>285</v>
      </c>
      <c r="L20" s="3" t="s">
        <v>286</v>
      </c>
      <c r="M20" s="3" t="s">
        <v>287</v>
      </c>
    </row>
    <row r="22" spans="3:13" x14ac:dyDescent="0.2">
      <c r="C22" s="3" t="s">
        <v>288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3:13" x14ac:dyDescent="0.2">
      <c r="C23" s="3" t="s">
        <v>289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290</v>
      </c>
      <c r="D24" s="3" t="s">
        <v>3</v>
      </c>
      <c r="E24" s="3" t="s">
        <v>3</v>
      </c>
      <c r="F24" s="3" t="s">
        <v>3</v>
      </c>
      <c r="G24" s="3" t="s">
        <v>3</v>
      </c>
      <c r="H24" s="3" t="s">
        <v>3</v>
      </c>
      <c r="I24" s="3" t="s">
        <v>3</v>
      </c>
      <c r="J24" s="3" t="s">
        <v>3</v>
      </c>
      <c r="K24" s="3" t="s">
        <v>3</v>
      </c>
      <c r="L24" s="3" t="s">
        <v>3</v>
      </c>
      <c r="M24" s="3" t="s">
        <v>3</v>
      </c>
    </row>
    <row r="25" spans="3:13" x14ac:dyDescent="0.2">
      <c r="C25" s="3" t="s">
        <v>291</v>
      </c>
      <c r="D25" s="3" t="s">
        <v>3</v>
      </c>
      <c r="E25" s="3" t="s">
        <v>3</v>
      </c>
      <c r="F25" s="3" t="s">
        <v>3</v>
      </c>
      <c r="G25" s="3" t="s">
        <v>3</v>
      </c>
      <c r="H25" s="3" t="s">
        <v>3</v>
      </c>
      <c r="I25" s="3" t="s">
        <v>3</v>
      </c>
      <c r="J25" s="3" t="s">
        <v>3</v>
      </c>
      <c r="K25" s="3" t="s">
        <v>3</v>
      </c>
      <c r="L25" s="3" t="s">
        <v>3</v>
      </c>
      <c r="M25" s="3" t="s">
        <v>3</v>
      </c>
    </row>
    <row r="27" spans="3:13" x14ac:dyDescent="0.2">
      <c r="C27" s="3" t="s">
        <v>292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293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294</v>
      </c>
      <c r="D29" s="3" t="s">
        <v>3</v>
      </c>
      <c r="E29" s="3" t="s">
        <v>3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295</v>
      </c>
      <c r="M29" s="3" t="s">
        <v>296</v>
      </c>
    </row>
    <row r="30" spans="3:13" x14ac:dyDescent="0.2">
      <c r="C30" s="3" t="s">
        <v>297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3">
        <v>-17.702999999999999</v>
      </c>
      <c r="M30" s="3" t="s">
        <v>298</v>
      </c>
    </row>
    <row r="31" spans="3:13" x14ac:dyDescent="0.2">
      <c r="C31" s="3" t="s">
        <v>299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>
        <v>-262.666</v>
      </c>
    </row>
    <row r="32" spans="3:13" x14ac:dyDescent="0.2">
      <c r="C32" s="3" t="s">
        <v>300</v>
      </c>
      <c r="D32" s="3" t="s">
        <v>301</v>
      </c>
      <c r="E32" s="3" t="s">
        <v>302</v>
      </c>
      <c r="F32" s="3">
        <v>689.57799999999997</v>
      </c>
      <c r="G32" s="3" t="s">
        <v>303</v>
      </c>
      <c r="H32" s="3" t="s">
        <v>304</v>
      </c>
      <c r="I32" s="3" t="s">
        <v>305</v>
      </c>
      <c r="J32" s="3">
        <v>-92.192999999999998</v>
      </c>
      <c r="K32" s="3" t="s">
        <v>306</v>
      </c>
      <c r="L32" s="3">
        <v>-10.116</v>
      </c>
      <c r="M32" s="3" t="s">
        <v>307</v>
      </c>
    </row>
    <row r="33" spans="3:13" x14ac:dyDescent="0.2">
      <c r="C33" s="3" t="s">
        <v>308</v>
      </c>
      <c r="D33" s="3" t="s">
        <v>301</v>
      </c>
      <c r="E33" s="3" t="s">
        <v>302</v>
      </c>
      <c r="F33" s="3">
        <v>689.57799999999997</v>
      </c>
      <c r="G33" s="3" t="s">
        <v>303</v>
      </c>
      <c r="H33" s="3" t="s">
        <v>304</v>
      </c>
      <c r="I33" s="3" t="s">
        <v>305</v>
      </c>
      <c r="J33" s="3">
        <v>-92.192999999999998</v>
      </c>
      <c r="K33" s="3" t="s">
        <v>306</v>
      </c>
      <c r="L33" s="3" t="s">
        <v>309</v>
      </c>
      <c r="M33" s="3" t="s">
        <v>310</v>
      </c>
    </row>
    <row r="35" spans="3:13" x14ac:dyDescent="0.2">
      <c r="C35" s="3" t="s">
        <v>311</v>
      </c>
      <c r="D35" s="3" t="s">
        <v>312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313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314</v>
      </c>
      <c r="D37" s="3">
        <v>-528.81100000000004</v>
      </c>
      <c r="E37" s="3">
        <v>904.96299999999997</v>
      </c>
      <c r="F37" s="3" t="s">
        <v>315</v>
      </c>
      <c r="G37" s="3" t="s">
        <v>316</v>
      </c>
      <c r="H37" s="3" t="s">
        <v>317</v>
      </c>
      <c r="I37" s="3" t="s">
        <v>318</v>
      </c>
      <c r="J37" s="3" t="s">
        <v>319</v>
      </c>
      <c r="K37" s="3" t="s">
        <v>320</v>
      </c>
      <c r="L37" s="3" t="s">
        <v>321</v>
      </c>
      <c r="M37" s="3" t="s">
        <v>322</v>
      </c>
    </row>
    <row r="38" spans="3:13" x14ac:dyDescent="0.2">
      <c r="C38" s="3" t="s">
        <v>323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324</v>
      </c>
      <c r="D40" s="3" t="s">
        <v>278</v>
      </c>
      <c r="E40" s="3" t="s">
        <v>279</v>
      </c>
      <c r="F40" s="3" t="s">
        <v>280</v>
      </c>
      <c r="G40" s="3" t="s">
        <v>281</v>
      </c>
      <c r="H40" s="3" t="s">
        <v>282</v>
      </c>
      <c r="I40" s="3" t="s">
        <v>283</v>
      </c>
      <c r="J40" s="3" t="s">
        <v>284</v>
      </c>
      <c r="K40" s="3" t="s">
        <v>285</v>
      </c>
      <c r="L40" s="3" t="s">
        <v>286</v>
      </c>
      <c r="M40" s="3" t="s">
        <v>287</v>
      </c>
    </row>
    <row r="41" spans="3:13" x14ac:dyDescent="0.2">
      <c r="C41" s="3" t="s">
        <v>325</v>
      </c>
      <c r="D41" s="3" t="s">
        <v>3</v>
      </c>
      <c r="E41" s="3" t="s">
        <v>3</v>
      </c>
      <c r="F41" s="3" t="s">
        <v>3</v>
      </c>
      <c r="G41" s="3" t="s">
        <v>3</v>
      </c>
      <c r="H41" s="3" t="s">
        <v>3</v>
      </c>
      <c r="I41" s="3" t="s">
        <v>3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BB47-833B-4036-884F-A3FAB420D469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326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327</v>
      </c>
      <c r="D12" s="3">
        <v>1.08</v>
      </c>
      <c r="E12" s="3">
        <v>3.03</v>
      </c>
      <c r="F12" s="3">
        <v>2.4</v>
      </c>
      <c r="G12" s="3">
        <v>2.61</v>
      </c>
      <c r="H12" s="3">
        <v>12.49</v>
      </c>
      <c r="I12" s="3">
        <v>8.5500000000000007</v>
      </c>
      <c r="J12" s="3">
        <v>8.4499999999999993</v>
      </c>
      <c r="K12" s="3">
        <v>9.09</v>
      </c>
      <c r="L12" s="3">
        <v>5.6</v>
      </c>
      <c r="M12" s="3">
        <v>13.09</v>
      </c>
    </row>
    <row r="13" spans="3:13" ht="12.75" x14ac:dyDescent="0.2">
      <c r="C13" s="3" t="s">
        <v>328</v>
      </c>
      <c r="D13" s="3" t="s">
        <v>329</v>
      </c>
      <c r="E13" s="3" t="s">
        <v>330</v>
      </c>
      <c r="F13" s="3" t="s">
        <v>331</v>
      </c>
      <c r="G13" s="3" t="s">
        <v>332</v>
      </c>
      <c r="H13" s="3" t="s">
        <v>333</v>
      </c>
      <c r="I13" s="3" t="s">
        <v>334</v>
      </c>
      <c r="J13" s="3" t="s">
        <v>335</v>
      </c>
      <c r="K13" s="3" t="s">
        <v>336</v>
      </c>
      <c r="L13" s="3" t="s">
        <v>337</v>
      </c>
      <c r="M13" s="3" t="s">
        <v>338</v>
      </c>
    </row>
    <row r="14" spans="3:13" ht="12.75" x14ac:dyDescent="0.2"/>
    <row r="15" spans="3:13" ht="12.75" x14ac:dyDescent="0.2">
      <c r="C15" s="3" t="s">
        <v>339</v>
      </c>
      <c r="D15" s="3" t="s">
        <v>340</v>
      </c>
      <c r="E15" s="3" t="s">
        <v>341</v>
      </c>
      <c r="F15" s="3" t="s">
        <v>342</v>
      </c>
      <c r="G15" s="3" t="s">
        <v>343</v>
      </c>
      <c r="H15" s="3" t="s">
        <v>344</v>
      </c>
      <c r="I15" s="3" t="s">
        <v>345</v>
      </c>
      <c r="J15" s="3" t="s">
        <v>346</v>
      </c>
      <c r="K15" s="3" t="s">
        <v>347</v>
      </c>
      <c r="L15" s="3" t="s">
        <v>348</v>
      </c>
      <c r="M15" s="3" t="s">
        <v>349</v>
      </c>
    </row>
    <row r="16" spans="3:13" ht="12.75" x14ac:dyDescent="0.2">
      <c r="C16" s="3" t="s">
        <v>350</v>
      </c>
      <c r="D16" s="3" t="s">
        <v>340</v>
      </c>
      <c r="E16" s="3" t="s">
        <v>341</v>
      </c>
      <c r="F16" s="3" t="s">
        <v>342</v>
      </c>
      <c r="G16" s="3" t="s">
        <v>343</v>
      </c>
      <c r="H16" s="3" t="s">
        <v>344</v>
      </c>
      <c r="I16" s="3" t="s">
        <v>345</v>
      </c>
      <c r="J16" s="3" t="s">
        <v>346</v>
      </c>
      <c r="K16" s="3" t="s">
        <v>347</v>
      </c>
      <c r="L16" s="3" t="s">
        <v>348</v>
      </c>
      <c r="M16" s="3" t="s">
        <v>351</v>
      </c>
    </row>
    <row r="17" spans="3:13" ht="12.75" x14ac:dyDescent="0.2">
      <c r="C17" s="3" t="s">
        <v>352</v>
      </c>
      <c r="D17" s="3" t="s">
        <v>353</v>
      </c>
      <c r="E17" s="3" t="s">
        <v>353</v>
      </c>
      <c r="F17" s="3" t="s">
        <v>353</v>
      </c>
      <c r="G17" s="3" t="s">
        <v>353</v>
      </c>
      <c r="H17" s="3" t="s">
        <v>353</v>
      </c>
      <c r="I17" s="3" t="s">
        <v>353</v>
      </c>
      <c r="J17" s="3" t="s">
        <v>353</v>
      </c>
      <c r="K17" s="3" t="s">
        <v>353</v>
      </c>
      <c r="L17" s="3" t="s">
        <v>353</v>
      </c>
      <c r="M17" s="3" t="s">
        <v>353</v>
      </c>
    </row>
    <row r="18" spans="3:13" ht="12.75" x14ac:dyDescent="0.2">
      <c r="C18" s="3" t="s">
        <v>354</v>
      </c>
      <c r="D18" s="3" t="s">
        <v>355</v>
      </c>
      <c r="E18" s="3" t="s">
        <v>356</v>
      </c>
      <c r="F18" s="3" t="s">
        <v>357</v>
      </c>
      <c r="G18" s="3" t="s">
        <v>358</v>
      </c>
      <c r="H18" s="3" t="s">
        <v>359</v>
      </c>
      <c r="I18" s="3" t="s">
        <v>360</v>
      </c>
      <c r="J18" s="3" t="s">
        <v>361</v>
      </c>
      <c r="K18" s="3" t="s">
        <v>362</v>
      </c>
      <c r="L18" s="3" t="s">
        <v>363</v>
      </c>
      <c r="M18" s="3" t="s">
        <v>364</v>
      </c>
    </row>
    <row r="19" spans="3:13" ht="12.75" x14ac:dyDescent="0.2">
      <c r="C19" s="3" t="s">
        <v>365</v>
      </c>
      <c r="D19" s="3" t="s">
        <v>353</v>
      </c>
      <c r="E19" s="3" t="s">
        <v>353</v>
      </c>
      <c r="F19" s="3" t="s">
        <v>353</v>
      </c>
      <c r="G19" s="3" t="s">
        <v>353</v>
      </c>
      <c r="H19" s="3" t="s">
        <v>353</v>
      </c>
      <c r="I19" s="3" t="s">
        <v>353</v>
      </c>
      <c r="J19" s="3" t="s">
        <v>353</v>
      </c>
      <c r="K19" s="3" t="s">
        <v>353</v>
      </c>
      <c r="L19" s="3" t="s">
        <v>353</v>
      </c>
      <c r="M19" s="3" t="s">
        <v>353</v>
      </c>
    </row>
    <row r="20" spans="3:13" ht="12.75" x14ac:dyDescent="0.2">
      <c r="C20" s="3" t="s">
        <v>366</v>
      </c>
      <c r="D20" s="3" t="s">
        <v>367</v>
      </c>
      <c r="E20" s="3" t="s">
        <v>368</v>
      </c>
      <c r="F20" s="3" t="s">
        <v>369</v>
      </c>
      <c r="G20" s="3" t="s">
        <v>370</v>
      </c>
      <c r="H20" s="3" t="s">
        <v>371</v>
      </c>
      <c r="I20" s="3" t="s">
        <v>372</v>
      </c>
      <c r="J20" s="3" t="s">
        <v>364</v>
      </c>
      <c r="K20" s="3" t="s">
        <v>373</v>
      </c>
      <c r="L20" s="3" t="s">
        <v>374</v>
      </c>
      <c r="M20" s="3" t="s">
        <v>375</v>
      </c>
    </row>
    <row r="21" spans="3:13" ht="12.75" x14ac:dyDescent="0.2">
      <c r="C21" s="3" t="s">
        <v>376</v>
      </c>
      <c r="D21" s="3" t="s">
        <v>377</v>
      </c>
      <c r="E21" s="3" t="s">
        <v>378</v>
      </c>
      <c r="F21" s="3" t="s">
        <v>379</v>
      </c>
      <c r="G21" s="3" t="s">
        <v>380</v>
      </c>
      <c r="H21" s="3" t="s">
        <v>381</v>
      </c>
      <c r="I21" s="3" t="s">
        <v>382</v>
      </c>
      <c r="J21" s="3" t="s">
        <v>383</v>
      </c>
      <c r="K21" s="3" t="s">
        <v>384</v>
      </c>
      <c r="L21" s="3" t="s">
        <v>385</v>
      </c>
      <c r="M21" s="3" t="s">
        <v>386</v>
      </c>
    </row>
    <row r="22" spans="3:13" ht="12.75" x14ac:dyDescent="0.2">
      <c r="C22" s="3" t="s">
        <v>387</v>
      </c>
      <c r="D22" s="3" t="s">
        <v>353</v>
      </c>
      <c r="E22" s="3" t="s">
        <v>353</v>
      </c>
      <c r="F22" s="3" t="s">
        <v>353</v>
      </c>
      <c r="G22" s="3" t="s">
        <v>353</v>
      </c>
      <c r="H22" s="3" t="s">
        <v>353</v>
      </c>
      <c r="I22" s="3" t="s">
        <v>353</v>
      </c>
      <c r="J22" s="3" t="s">
        <v>353</v>
      </c>
      <c r="K22" s="3" t="s">
        <v>353</v>
      </c>
      <c r="L22" s="3" t="s">
        <v>388</v>
      </c>
      <c r="M22" s="3" t="s">
        <v>389</v>
      </c>
    </row>
    <row r="23" spans="3:13" ht="12.75" x14ac:dyDescent="0.2"/>
    <row r="24" spans="3:13" ht="12.75" x14ac:dyDescent="0.2">
      <c r="C24" s="3" t="s">
        <v>390</v>
      </c>
      <c r="D24" s="3" t="s">
        <v>391</v>
      </c>
      <c r="E24" s="3" t="s">
        <v>392</v>
      </c>
      <c r="F24" s="3" t="s">
        <v>393</v>
      </c>
      <c r="G24" s="3" t="s">
        <v>372</v>
      </c>
      <c r="H24" s="3" t="s">
        <v>359</v>
      </c>
      <c r="I24" s="3" t="s">
        <v>394</v>
      </c>
      <c r="J24" s="3" t="s">
        <v>395</v>
      </c>
      <c r="K24" s="3" t="s">
        <v>396</v>
      </c>
      <c r="L24" s="3" t="s">
        <v>397</v>
      </c>
      <c r="M24" s="3" t="s">
        <v>361</v>
      </c>
    </row>
    <row r="25" spans="3:13" ht="12.75" x14ac:dyDescent="0.2">
      <c r="C25" s="3" t="s">
        <v>398</v>
      </c>
      <c r="D25" s="3" t="s">
        <v>399</v>
      </c>
      <c r="E25" s="3" t="s">
        <v>400</v>
      </c>
      <c r="F25" s="3" t="s">
        <v>401</v>
      </c>
      <c r="G25" s="3" t="s">
        <v>402</v>
      </c>
      <c r="H25" s="3" t="s">
        <v>403</v>
      </c>
      <c r="I25" s="3" t="s">
        <v>404</v>
      </c>
      <c r="J25" s="3" t="s">
        <v>405</v>
      </c>
      <c r="K25" s="3" t="s">
        <v>406</v>
      </c>
      <c r="L25" s="3" t="s">
        <v>407</v>
      </c>
      <c r="M25" s="3" t="s">
        <v>408</v>
      </c>
    </row>
    <row r="26" spans="3:13" ht="12.75" x14ac:dyDescent="0.2">
      <c r="C26" s="3" t="s">
        <v>409</v>
      </c>
      <c r="D26" s="3" t="s">
        <v>410</v>
      </c>
      <c r="E26" s="3" t="s">
        <v>411</v>
      </c>
      <c r="F26" s="3" t="s">
        <v>412</v>
      </c>
      <c r="G26" s="3" t="s">
        <v>413</v>
      </c>
      <c r="H26" s="3" t="s">
        <v>414</v>
      </c>
      <c r="I26" s="3" t="s">
        <v>415</v>
      </c>
      <c r="J26" s="3" t="s">
        <v>370</v>
      </c>
      <c r="K26" s="3" t="s">
        <v>416</v>
      </c>
      <c r="L26" s="3" t="s">
        <v>417</v>
      </c>
      <c r="M26" s="3" t="s">
        <v>375</v>
      </c>
    </row>
    <row r="27" spans="3:13" ht="12.75" x14ac:dyDescent="0.2">
      <c r="C27" s="3" t="s">
        <v>418</v>
      </c>
      <c r="D27" s="3" t="s">
        <v>353</v>
      </c>
      <c r="E27" s="3" t="s">
        <v>353</v>
      </c>
      <c r="F27" s="3" t="s">
        <v>353</v>
      </c>
      <c r="G27" s="3" t="s">
        <v>353</v>
      </c>
      <c r="H27" s="3" t="s">
        <v>353</v>
      </c>
      <c r="I27" s="3" t="s">
        <v>353</v>
      </c>
      <c r="J27" s="3" t="s">
        <v>353</v>
      </c>
      <c r="K27" s="3" t="s">
        <v>353</v>
      </c>
      <c r="L27" s="3" t="s">
        <v>419</v>
      </c>
      <c r="M27" s="3" t="s">
        <v>420</v>
      </c>
    </row>
    <row r="28" spans="3:13" ht="12.75" x14ac:dyDescent="0.2"/>
    <row r="29" spans="3:13" ht="12.75" x14ac:dyDescent="0.2">
      <c r="C29" s="3" t="s">
        <v>421</v>
      </c>
      <c r="D29" s="3">
        <v>-89.7</v>
      </c>
      <c r="E29" s="3">
        <v>-59.5</v>
      </c>
      <c r="F29" s="3">
        <v>-134.4</v>
      </c>
      <c r="G29" s="3">
        <v>1.9</v>
      </c>
      <c r="H29" s="3">
        <v>61.7</v>
      </c>
      <c r="I29" s="3">
        <v>37.700000000000003</v>
      </c>
      <c r="J29" s="3">
        <v>17.8</v>
      </c>
      <c r="K29" s="3">
        <v>41.2</v>
      </c>
      <c r="L29" s="3">
        <v>-2.2999999999999998</v>
      </c>
      <c r="M29" s="3">
        <v>-7.9</v>
      </c>
    </row>
    <row r="30" spans="3:13" ht="12.75" x14ac:dyDescent="0.2">
      <c r="C30" s="3" t="s">
        <v>422</v>
      </c>
      <c r="D30" s="3">
        <v>5</v>
      </c>
      <c r="E30" s="3">
        <v>2</v>
      </c>
      <c r="F30" s="3">
        <v>4</v>
      </c>
      <c r="G30" s="3">
        <v>2</v>
      </c>
      <c r="H30" s="3">
        <v>3</v>
      </c>
      <c r="I30" s="3">
        <v>1</v>
      </c>
      <c r="J30" s="3">
        <v>2</v>
      </c>
      <c r="K30" s="3">
        <v>4</v>
      </c>
      <c r="L30" s="3">
        <v>3</v>
      </c>
      <c r="M30" s="3">
        <v>1</v>
      </c>
    </row>
    <row r="31" spans="3:13" ht="12.75" x14ac:dyDescent="0.2">
      <c r="C31" s="3" t="s">
        <v>423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424</v>
      </c>
      <c r="D32" s="3" t="s">
        <v>425</v>
      </c>
      <c r="E32" s="3" t="s">
        <v>425</v>
      </c>
      <c r="F32" s="3" t="s">
        <v>425</v>
      </c>
      <c r="G32" s="3" t="s">
        <v>425</v>
      </c>
      <c r="H32" s="3" t="s">
        <v>425</v>
      </c>
      <c r="I32" s="3" t="s">
        <v>425</v>
      </c>
      <c r="J32" s="3" t="s">
        <v>425</v>
      </c>
      <c r="K32" s="3" t="s">
        <v>425</v>
      </c>
      <c r="L32" s="3" t="s">
        <v>425</v>
      </c>
      <c r="M32" s="3" t="s">
        <v>425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C5EF-06DC-4EE2-A14E-B9D6A42CC55D}">
  <dimension ref="A3:BJ22"/>
  <sheetViews>
    <sheetView showGridLines="0" tabSelected="1" workbookViewId="0">
      <selection activeCell="E20" sqref="E20"/>
    </sheetView>
  </sheetViews>
  <sheetFormatPr defaultRowHeight="15.75" x14ac:dyDescent="0.2"/>
  <cols>
    <col min="1" max="1" width="21.42578125" style="9" customWidth="1"/>
    <col min="2" max="2" width="32.7109375" style="9" customWidth="1"/>
    <col min="3" max="3" width="32.7109375" style="29" customWidth="1"/>
    <col min="4" max="6" width="32.7109375" style="11" customWidth="1"/>
    <col min="7" max="7" width="10" style="11" customWidth="1"/>
    <col min="8" max="12" width="31.28515625" style="11" customWidth="1"/>
    <col min="13" max="13" width="8.5703125" style="11" customWidth="1"/>
    <col min="14" max="17" width="19.28515625" style="13" customWidth="1"/>
    <col min="18" max="20" width="19.5703125" style="13" customWidth="1"/>
    <col min="21" max="21" width="9.140625" style="13"/>
    <col min="22" max="25" width="21.28515625" style="13" customWidth="1"/>
    <col min="26" max="26" width="9.140625" style="13"/>
    <col min="27" max="35" width="16.140625" style="13" customWidth="1"/>
    <col min="36" max="36" width="2.85546875" style="13" customWidth="1"/>
    <col min="37" max="38" width="16.140625" style="13" customWidth="1"/>
    <col min="39" max="41" width="9.140625" style="13"/>
    <col min="42" max="16384" width="9.140625" style="14"/>
  </cols>
  <sheetData>
    <row r="3" spans="1:62" ht="18" x14ac:dyDescent="0.2">
      <c r="B3" s="10" t="s">
        <v>426</v>
      </c>
      <c r="C3" s="10"/>
      <c r="D3" s="10"/>
      <c r="E3" s="10"/>
      <c r="F3" s="10"/>
      <c r="H3" s="10" t="s">
        <v>427</v>
      </c>
      <c r="I3" s="10"/>
      <c r="J3" s="10"/>
      <c r="K3" s="10"/>
      <c r="L3" s="10"/>
      <c r="N3" s="12" t="s">
        <v>428</v>
      </c>
      <c r="O3" s="12"/>
      <c r="P3" s="12"/>
      <c r="Q3" s="12"/>
      <c r="R3" s="12"/>
      <c r="S3" s="12"/>
      <c r="T3" s="12"/>
      <c r="V3" s="10" t="s">
        <v>429</v>
      </c>
      <c r="W3" s="10"/>
      <c r="X3" s="10"/>
      <c r="Y3" s="10"/>
      <c r="AA3" s="10" t="s">
        <v>430</v>
      </c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62" ht="47.25" x14ac:dyDescent="0.2">
      <c r="B4" s="15" t="s">
        <v>431</v>
      </c>
      <c r="C4" s="16" t="s">
        <v>432</v>
      </c>
      <c r="D4" s="15" t="s">
        <v>433</v>
      </c>
      <c r="E4" s="16" t="s">
        <v>434</v>
      </c>
      <c r="F4" s="15" t="s">
        <v>435</v>
      </c>
      <c r="H4" s="17" t="s">
        <v>436</v>
      </c>
      <c r="I4" s="18" t="s">
        <v>437</v>
      </c>
      <c r="J4" s="17" t="s">
        <v>438</v>
      </c>
      <c r="K4" s="18" t="s">
        <v>439</v>
      </c>
      <c r="L4" s="17" t="s">
        <v>440</v>
      </c>
      <c r="N4" s="19" t="s">
        <v>441</v>
      </c>
      <c r="O4" s="20" t="s">
        <v>442</v>
      </c>
      <c r="P4" s="19" t="s">
        <v>443</v>
      </c>
      <c r="Q4" s="20" t="s">
        <v>444</v>
      </c>
      <c r="R4" s="19" t="s">
        <v>445</v>
      </c>
      <c r="S4" s="20" t="s">
        <v>446</v>
      </c>
      <c r="T4" s="19" t="s">
        <v>447</v>
      </c>
      <c r="V4" s="20" t="s">
        <v>448</v>
      </c>
      <c r="W4" s="19" t="s">
        <v>449</v>
      </c>
      <c r="X4" s="20" t="s">
        <v>450</v>
      </c>
      <c r="Y4" s="19" t="s">
        <v>451</v>
      </c>
      <c r="AA4" s="21" t="s">
        <v>242</v>
      </c>
      <c r="AB4" s="22" t="s">
        <v>352</v>
      </c>
      <c r="AC4" s="21" t="s">
        <v>354</v>
      </c>
      <c r="AD4" s="22" t="s">
        <v>366</v>
      </c>
      <c r="AE4" s="21" t="s">
        <v>376</v>
      </c>
      <c r="AF4" s="22" t="s">
        <v>387</v>
      </c>
      <c r="AG4" s="21" t="s">
        <v>390</v>
      </c>
      <c r="AH4" s="22" t="s">
        <v>398</v>
      </c>
      <c r="AI4" s="21" t="s">
        <v>423</v>
      </c>
      <c r="AJ4" s="23"/>
      <c r="AK4" s="22" t="s">
        <v>421</v>
      </c>
      <c r="AL4" s="21" t="s">
        <v>422</v>
      </c>
    </row>
    <row r="5" spans="1:62" ht="63" x14ac:dyDescent="0.2">
      <c r="A5" s="24" t="s">
        <v>452</v>
      </c>
      <c r="B5" s="19" t="s">
        <v>453</v>
      </c>
      <c r="C5" s="25" t="s">
        <v>454</v>
      </c>
      <c r="D5" s="26" t="s">
        <v>455</v>
      </c>
      <c r="E5" s="20" t="s">
        <v>456</v>
      </c>
      <c r="F5" s="19" t="s">
        <v>453</v>
      </c>
      <c r="H5" s="20" t="s">
        <v>457</v>
      </c>
      <c r="I5" s="19" t="s">
        <v>458</v>
      </c>
      <c r="J5" s="20" t="s">
        <v>459</v>
      </c>
      <c r="K5" s="19" t="s">
        <v>460</v>
      </c>
      <c r="L5" s="20" t="s">
        <v>461</v>
      </c>
      <c r="N5" s="19" t="s">
        <v>462</v>
      </c>
      <c r="O5" s="20" t="s">
        <v>463</v>
      </c>
      <c r="P5" s="19" t="s">
        <v>464</v>
      </c>
      <c r="Q5" s="20" t="s">
        <v>465</v>
      </c>
      <c r="R5" s="19" t="s">
        <v>466</v>
      </c>
      <c r="S5" s="20" t="s">
        <v>467</v>
      </c>
      <c r="T5" s="19" t="s">
        <v>468</v>
      </c>
      <c r="V5" s="20" t="s">
        <v>469</v>
      </c>
      <c r="W5" s="19" t="s">
        <v>470</v>
      </c>
      <c r="X5" s="20" t="s">
        <v>471</v>
      </c>
      <c r="Y5" s="19" t="s">
        <v>472</v>
      </c>
      <c r="AA5" s="27"/>
      <c r="AB5" s="28"/>
      <c r="AC5" s="27"/>
      <c r="AD5" s="28"/>
      <c r="AE5" s="27"/>
      <c r="AF5" s="28"/>
      <c r="AG5" s="27"/>
      <c r="AH5" s="28"/>
      <c r="AI5" s="27"/>
      <c r="AK5" s="28"/>
      <c r="AL5" s="27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x14ac:dyDescent="0.2">
      <c r="G6" s="30"/>
      <c r="H6" s="30"/>
      <c r="I6" s="30"/>
      <c r="J6" s="30"/>
      <c r="K6" s="30"/>
      <c r="L6" s="30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8" x14ac:dyDescent="0.2">
      <c r="A7" s="31">
        <v>2013</v>
      </c>
      <c r="B7" s="32">
        <f>sheet!D18/sheet!D35</f>
        <v>0.54630496312139554</v>
      </c>
      <c r="C7" s="32">
        <f>(sheet!D18-sheet!D15)/sheet!D35</f>
        <v>0.54630496312139554</v>
      </c>
      <c r="D7" s="32">
        <f>sheet!D12/sheet!D35</f>
        <v>0.51855318581891519</v>
      </c>
      <c r="E7" s="32">
        <f>Sheet2!D20/sheet!D35</f>
        <v>-0.6891175756657858</v>
      </c>
      <c r="F7" s="32">
        <f>sheet!D18/sheet!D35</f>
        <v>0.54630496312139554</v>
      </c>
      <c r="G7" s="30"/>
      <c r="H7" s="33">
        <f>Sheet1!D33/sheet!D51</f>
        <v>-1.2680409436552473</v>
      </c>
      <c r="I7" s="33" t="e">
        <f>Sheet1!D33/Sheet1!D12</f>
        <v>#DIV/0!</v>
      </c>
      <c r="J7" s="33">
        <f>Sheet1!D12/sheet!D27</f>
        <v>0</v>
      </c>
      <c r="K7" s="33">
        <f>Sheet1!D30/sheet!D27</f>
        <v>1.053081925904833</v>
      </c>
      <c r="L7" s="33">
        <f>Sheet1!D38</f>
        <v>0.2</v>
      </c>
      <c r="M7" s="30"/>
      <c r="N7" s="33">
        <f>sheet!D40/sheet!D27</f>
        <v>1.8304794345750581</v>
      </c>
      <c r="O7" s="33">
        <f>sheet!D51/sheet!D27</f>
        <v>-0.83047943457505813</v>
      </c>
      <c r="P7" s="33">
        <f>sheet!D40/sheet!D51</f>
        <v>-2.2041237366843198</v>
      </c>
      <c r="Q7" s="32">
        <f>Sheet1!D24/Sheet1!D26</f>
        <v>921.37835294117656</v>
      </c>
      <c r="R7" s="32">
        <f>ABS(Sheet2!D20/(Sheet1!D26+Sheet2!D30))</f>
        <v>1104.8545882352939</v>
      </c>
      <c r="S7" s="32" t="e">
        <f>sheet!D40/Sheet1!D43</f>
        <v>#VALUE!</v>
      </c>
      <c r="T7" s="32">
        <f>Sheet2!D20/sheet!D40</f>
        <v>-0.6891175756657858</v>
      </c>
      <c r="V7" s="32" t="e">
        <f>ABS(Sheet1!D15/sheet!D15)</f>
        <v>#DIV/0!</v>
      </c>
      <c r="W7" s="32" t="e">
        <f>Sheet1!D12/sheet!D14</f>
        <v>#DIV/0!</v>
      </c>
      <c r="X7" s="32">
        <f>Sheet1!D12/sheet!D27</f>
        <v>0</v>
      </c>
      <c r="Y7" s="32">
        <f>Sheet1!D12/(sheet!D18-sheet!D35)</f>
        <v>0</v>
      </c>
      <c r="AA7" s="18" t="str">
        <f>Sheet1!D43</f>
        <v/>
      </c>
      <c r="AB7" s="18" t="str">
        <f>Sheet3!D17</f>
        <v>NA</v>
      </c>
      <c r="AC7" s="18" t="str">
        <f>Sheet3!D18</f>
        <v>-3.5x</v>
      </c>
      <c r="AD7" s="18" t="str">
        <f>Sheet3!D20</f>
        <v>11.3x</v>
      </c>
      <c r="AE7" s="18" t="str">
        <f>Sheet3!D21</f>
        <v>-2.2x</v>
      </c>
      <c r="AF7" s="18" t="str">
        <f>Sheet3!D22</f>
        <v>NA</v>
      </c>
      <c r="AG7" s="18" t="str">
        <f>Sheet3!D24</f>
        <v>-1.7x</v>
      </c>
      <c r="AH7" s="18" t="str">
        <f>Sheet3!D25</f>
        <v>-2.4x</v>
      </c>
      <c r="AI7" s="18" t="str">
        <f>Sheet3!D31</f>
        <v/>
      </c>
      <c r="AK7" s="18">
        <f>Sheet3!D29</f>
        <v>-89.7</v>
      </c>
      <c r="AL7" s="18">
        <f>Sheet3!D30</f>
        <v>5</v>
      </c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s="38" customFormat="1" ht="18" x14ac:dyDescent="0.2">
      <c r="A8" s="34">
        <v>2014</v>
      </c>
      <c r="B8" s="35">
        <f>sheet!E18/sheet!E35</f>
        <v>1.3484935286162063</v>
      </c>
      <c r="C8" s="35">
        <f>(sheet!E18-sheet!E15)/sheet!E35</f>
        <v>1.3484935286162063</v>
      </c>
      <c r="D8" s="35">
        <f>sheet!E12/sheet!E35</f>
        <v>1.3115404912508069</v>
      </c>
      <c r="E8" s="35">
        <f>Sheet2!E20/sheet!E35</f>
        <v>-0.96588980606712171</v>
      </c>
      <c r="F8" s="35">
        <f>sheet!E18/sheet!E35</f>
        <v>1.3484935286162063</v>
      </c>
      <c r="G8" s="30"/>
      <c r="H8" s="36">
        <f>Sheet1!E33/sheet!E51</f>
        <v>-3.5497544009905662</v>
      </c>
      <c r="I8" s="36" t="e">
        <f>Sheet1!E33/Sheet1!E12</f>
        <v>#DIV/0!</v>
      </c>
      <c r="J8" s="36">
        <f>Sheet1!E12/sheet!E27</f>
        <v>0</v>
      </c>
      <c r="K8" s="36">
        <f>Sheet1!E30/sheet!E27</f>
        <v>-0.91736920546556866</v>
      </c>
      <c r="L8" s="36">
        <f>Sheet1!E38</f>
        <v>-0.26</v>
      </c>
      <c r="M8" s="30"/>
      <c r="N8" s="36">
        <f>sheet!E40/sheet!E27</f>
        <v>0.74156826026905553</v>
      </c>
      <c r="O8" s="36">
        <f>sheet!E51/sheet!E27</f>
        <v>0.25843173973094447</v>
      </c>
      <c r="P8" s="36">
        <f>sheet!E40/sheet!E51</f>
        <v>2.8694937434585581</v>
      </c>
      <c r="Q8" s="35">
        <f>Sheet1!E24/Sheet1!E26</f>
        <v>-1089.0656303972366</v>
      </c>
      <c r="R8" s="35">
        <f>ABS(Sheet2!E20/(Sheet1!E26+Sheet2!E30))</f>
        <v>849.55138169257339</v>
      </c>
      <c r="S8" s="35" t="e">
        <f>sheet!E40/Sheet1!E43</f>
        <v>#VALUE!</v>
      </c>
      <c r="T8" s="35">
        <f>Sheet2!E20/sheet!E40</f>
        <v>-0.96588980606712171</v>
      </c>
      <c r="U8" s="13"/>
      <c r="V8" s="35" t="e">
        <f>ABS(Sheet1!E15/sheet!E15)</f>
        <v>#DIV/0!</v>
      </c>
      <c r="W8" s="35" t="e">
        <f>Sheet1!E12/sheet!E14</f>
        <v>#DIV/0!</v>
      </c>
      <c r="X8" s="35">
        <f>Sheet1!E12/sheet!E27</f>
        <v>0</v>
      </c>
      <c r="Y8" s="35">
        <f>Sheet1!E12/(sheet!E18-sheet!E35)</f>
        <v>0</v>
      </c>
      <c r="Z8" s="13"/>
      <c r="AA8" s="37" t="str">
        <f>Sheet1!E43</f>
        <v/>
      </c>
      <c r="AB8" s="37" t="str">
        <f>Sheet3!E17</f>
        <v>NA</v>
      </c>
      <c r="AC8" s="37" t="str">
        <f>Sheet3!E18</f>
        <v>-11.1x</v>
      </c>
      <c r="AD8" s="37" t="str">
        <f>Sheet3!E20</f>
        <v>-9.2x</v>
      </c>
      <c r="AE8" s="37" t="str">
        <f>Sheet3!E21</f>
        <v>-8.6x</v>
      </c>
      <c r="AF8" s="37" t="str">
        <f>Sheet3!E22</f>
        <v>NA</v>
      </c>
      <c r="AG8" s="37" t="str">
        <f>Sheet3!E24</f>
        <v>-11.5x</v>
      </c>
      <c r="AH8" s="37" t="str">
        <f>Sheet3!E25</f>
        <v>-8.8x</v>
      </c>
      <c r="AI8" s="37" t="str">
        <f>Sheet3!E31</f>
        <v/>
      </c>
      <c r="AK8" s="37">
        <f>Sheet3!E29</f>
        <v>-59.5</v>
      </c>
      <c r="AL8" s="37">
        <f>Sheet3!E30</f>
        <v>2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ht="18" x14ac:dyDescent="0.2">
      <c r="A9" s="31">
        <v>2015</v>
      </c>
      <c r="B9" s="32">
        <f>sheet!F18/sheet!F35</f>
        <v>2.1634820345124659</v>
      </c>
      <c r="C9" s="32">
        <f>(sheet!F18-sheet!F15)/sheet!F35</f>
        <v>2.1634820345124659</v>
      </c>
      <c r="D9" s="32">
        <f>sheet!F12/sheet!F35</f>
        <v>2</v>
      </c>
      <c r="E9" s="32">
        <f>Sheet2!F20/sheet!F35</f>
        <v>-3.953291721690642</v>
      </c>
      <c r="F9" s="32">
        <f>sheet!F18/sheet!F35</f>
        <v>2.1634820345124659</v>
      </c>
      <c r="G9" s="30"/>
      <c r="H9" s="33">
        <f>Sheet1!F33/sheet!F51</f>
        <v>-1.2025543869247797</v>
      </c>
      <c r="I9" s="33" t="e">
        <f>Sheet1!F33/Sheet1!F12</f>
        <v>#DIV/0!</v>
      </c>
      <c r="J9" s="33">
        <f>Sheet1!F12/sheet!F27</f>
        <v>0</v>
      </c>
      <c r="K9" s="33">
        <f>Sheet1!F30/sheet!F27</f>
        <v>-0.64671229175537293</v>
      </c>
      <c r="L9" s="33">
        <f>Sheet1!F38</f>
        <v>-8.4000000000000005E-2</v>
      </c>
      <c r="M9" s="30"/>
      <c r="N9" s="33">
        <f>sheet!F40/sheet!F27</f>
        <v>0.46221784329507826</v>
      </c>
      <c r="O9" s="33">
        <f>sheet!F51/sheet!F27</f>
        <v>0.5377821567049218</v>
      </c>
      <c r="P9" s="33">
        <f>sheet!F40/sheet!F51</f>
        <v>0.85948899109476162</v>
      </c>
      <c r="Q9" s="32">
        <f>Sheet1!F24/Sheet1!F26</f>
        <v>-220.6900528592023</v>
      </c>
      <c r="R9" s="32">
        <f>ABS(Sheet2!F20/(Sheet1!F26+Sheet2!F30))</f>
        <v>620.73234022104759</v>
      </c>
      <c r="S9" s="32" t="e">
        <f>sheet!F40/Sheet1!F43</f>
        <v>#VALUE!</v>
      </c>
      <c r="T9" s="32">
        <f>Sheet2!F20/sheet!F40</f>
        <v>-3.953291721690642</v>
      </c>
      <c r="V9" s="32" t="e">
        <f>ABS(Sheet1!F15/sheet!F15)</f>
        <v>#DIV/0!</v>
      </c>
      <c r="W9" s="32" t="e">
        <f>Sheet1!F12/sheet!F14</f>
        <v>#DIV/0!</v>
      </c>
      <c r="X9" s="32">
        <f>Sheet1!F12/sheet!F27</f>
        <v>0</v>
      </c>
      <c r="Y9" s="32">
        <f>Sheet1!F12/(sheet!F18-sheet!F35)</f>
        <v>0</v>
      </c>
      <c r="AA9" s="18" t="str">
        <f>Sheet1!F43</f>
        <v/>
      </c>
      <c r="AB9" s="18" t="str">
        <f>Sheet3!F17</f>
        <v>NA</v>
      </c>
      <c r="AC9" s="18" t="str">
        <f>Sheet3!F18</f>
        <v>-8.3x</v>
      </c>
      <c r="AD9" s="18" t="str">
        <f>Sheet3!F20</f>
        <v>-3.3x</v>
      </c>
      <c r="AE9" s="18" t="str">
        <f>Sheet3!F21</f>
        <v>17.4x</v>
      </c>
      <c r="AF9" s="18" t="str">
        <f>Sheet3!F22</f>
        <v>NA</v>
      </c>
      <c r="AG9" s="18" t="str">
        <f>Sheet3!F24</f>
        <v>15.0x</v>
      </c>
      <c r="AH9" s="18" t="str">
        <f>Sheet3!F25</f>
        <v>18.7x</v>
      </c>
      <c r="AI9" s="18" t="str">
        <f>Sheet3!F31</f>
        <v/>
      </c>
      <c r="AK9" s="18">
        <f>Sheet3!F29</f>
        <v>-134.4</v>
      </c>
      <c r="AL9" s="18">
        <f>Sheet3!F30</f>
        <v>4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</row>
    <row r="10" spans="1:62" s="38" customFormat="1" ht="18" x14ac:dyDescent="0.2">
      <c r="A10" s="34">
        <v>2016</v>
      </c>
      <c r="B10" s="35">
        <f>sheet!G18/sheet!G35</f>
        <v>9.8805903514914402</v>
      </c>
      <c r="C10" s="35">
        <f>(sheet!G18-sheet!G15)/sheet!G35</f>
        <v>9.8805903514914402</v>
      </c>
      <c r="D10" s="35">
        <f>sheet!G12/sheet!G35</f>
        <v>9.7661620484092673</v>
      </c>
      <c r="E10" s="35">
        <f>Sheet2!G20/sheet!G35</f>
        <v>-5.2835791587472727</v>
      </c>
      <c r="F10" s="35">
        <f>sheet!G18/sheet!G35</f>
        <v>9.8805903514914402</v>
      </c>
      <c r="G10" s="30"/>
      <c r="H10" s="36">
        <f>Sheet1!G33/sheet!G51</f>
        <v>-0.78123256235519256</v>
      </c>
      <c r="I10" s="36" t="e">
        <f>Sheet1!G33/Sheet1!G12</f>
        <v>#DIV/0!</v>
      </c>
      <c r="J10" s="36">
        <f>Sheet1!G12/sheet!G27</f>
        <v>0</v>
      </c>
      <c r="K10" s="36">
        <f>Sheet1!G30/sheet!G27</f>
        <v>-0.70216516510829952</v>
      </c>
      <c r="L10" s="36">
        <f>Sheet1!G38</f>
        <v>-0.28999999999999998</v>
      </c>
      <c r="M10" s="30"/>
      <c r="N10" s="36">
        <f>sheet!G40/sheet!G27</f>
        <v>0.10120852746911561</v>
      </c>
      <c r="O10" s="36">
        <f>sheet!G51/sheet!G27</f>
        <v>0.89879147253088454</v>
      </c>
      <c r="P10" s="36">
        <f>sheet!G40/sheet!G51</f>
        <v>0.11260512650851598</v>
      </c>
      <c r="Q10" s="35">
        <f>Sheet1!G24/Sheet1!G26</f>
        <v>-349.61072326165873</v>
      </c>
      <c r="R10" s="35">
        <f>ABS(Sheet2!G20/(Sheet1!G26+Sheet2!G30))</f>
        <v>265.48915572931213</v>
      </c>
      <c r="S10" s="35" t="e">
        <f>sheet!G40/Sheet1!G43</f>
        <v>#VALUE!</v>
      </c>
      <c r="T10" s="35">
        <f>Sheet2!G20/sheet!G40</f>
        <v>-5.2835791587472727</v>
      </c>
      <c r="U10" s="13"/>
      <c r="V10" s="35" t="e">
        <f>ABS(Sheet1!G15/sheet!G15)</f>
        <v>#DIV/0!</v>
      </c>
      <c r="W10" s="35" t="e">
        <f>Sheet1!G12/sheet!G14</f>
        <v>#DIV/0!</v>
      </c>
      <c r="X10" s="35">
        <f>Sheet1!G12/sheet!G27</f>
        <v>0</v>
      </c>
      <c r="Y10" s="35">
        <f>Sheet1!G12/(sheet!G18-sheet!G35)</f>
        <v>0</v>
      </c>
      <c r="Z10" s="13"/>
      <c r="AA10" s="37" t="str">
        <f>Sheet1!G43</f>
        <v/>
      </c>
      <c r="AB10" s="37" t="str">
        <f>Sheet3!G17</f>
        <v>NA</v>
      </c>
      <c r="AC10" s="37" t="str">
        <f>Sheet3!G18</f>
        <v>-10.8x</v>
      </c>
      <c r="AD10" s="37" t="str">
        <f>Sheet3!G20</f>
        <v>-12.4x</v>
      </c>
      <c r="AE10" s="37" t="str">
        <f>Sheet3!G21</f>
        <v>5.8x</v>
      </c>
      <c r="AF10" s="37" t="str">
        <f>Sheet3!G22</f>
        <v>NA</v>
      </c>
      <c r="AG10" s="37" t="str">
        <f>Sheet3!G24</f>
        <v>-13.3x</v>
      </c>
      <c r="AH10" s="37" t="str">
        <f>Sheet3!G25</f>
        <v>6.9x</v>
      </c>
      <c r="AI10" s="37" t="str">
        <f>Sheet3!G31</f>
        <v/>
      </c>
      <c r="AK10" s="37">
        <f>Sheet3!G29</f>
        <v>1.9</v>
      </c>
      <c r="AL10" s="37">
        <f>Sheet3!G30</f>
        <v>2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</row>
    <row r="11" spans="1:62" ht="18" x14ac:dyDescent="0.2">
      <c r="A11" s="31">
        <v>2017</v>
      </c>
      <c r="B11" s="32">
        <f>sheet!H18/sheet!H35</f>
        <v>17.275550362392465</v>
      </c>
      <c r="C11" s="32">
        <f>(sheet!H18-sheet!H15)/sheet!H35</f>
        <v>17.275550362392465</v>
      </c>
      <c r="D11" s="32">
        <f>sheet!H12/sheet!H35</f>
        <v>17.189783822490586</v>
      </c>
      <c r="E11" s="32">
        <f>Sheet2!H20/sheet!H35</f>
        <v>-2.2147206820139149</v>
      </c>
      <c r="F11" s="32">
        <f>sheet!H18/sheet!H35</f>
        <v>17.275550362392465</v>
      </c>
      <c r="G11" s="30"/>
      <c r="H11" s="33">
        <f>Sheet1!H33/sheet!H51</f>
        <v>-0.26333296599775619</v>
      </c>
      <c r="I11" s="33" t="e">
        <f>Sheet1!H33/Sheet1!H12</f>
        <v>#DIV/0!</v>
      </c>
      <c r="J11" s="33">
        <f>Sheet1!H12/sheet!H27</f>
        <v>0</v>
      </c>
      <c r="K11" s="33">
        <f>Sheet1!H30/sheet!H27</f>
        <v>-0.24808986459295165</v>
      </c>
      <c r="L11" s="33">
        <f>Sheet1!H38</f>
        <v>-0.59</v>
      </c>
      <c r="M11" s="30"/>
      <c r="N11" s="33">
        <f>sheet!H40/sheet!H27</f>
        <v>5.7885275954908069E-2</v>
      </c>
      <c r="O11" s="33">
        <f>sheet!H51/sheet!H27</f>
        <v>0.942114724045092</v>
      </c>
      <c r="P11" s="33">
        <f>sheet!H40/sheet!H51</f>
        <v>6.1441854667518746E-2</v>
      </c>
      <c r="Q11" s="32">
        <f>Sheet1!H24/Sheet1!H26</f>
        <v>-150.91472041700513</v>
      </c>
      <c r="R11" s="32">
        <f>ABS(Sheet2!H20/(Sheet1!H26+Sheet2!H30))</f>
        <v>77.467996886000549</v>
      </c>
      <c r="S11" s="32" t="e">
        <f>sheet!H40/Sheet1!H43</f>
        <v>#VALUE!</v>
      </c>
      <c r="T11" s="32">
        <f>Sheet2!H20/sheet!H40</f>
        <v>-2.2147206820139149</v>
      </c>
      <c r="V11" s="32" t="e">
        <f>ABS(Sheet1!H15/sheet!H15)</f>
        <v>#DIV/0!</v>
      </c>
      <c r="W11" s="32" t="e">
        <f>Sheet1!H12/sheet!H14</f>
        <v>#DIV/0!</v>
      </c>
      <c r="X11" s="32">
        <f>Sheet1!H12/sheet!H27</f>
        <v>0</v>
      </c>
      <c r="Y11" s="32">
        <f>Sheet1!H12/(sheet!H18-sheet!H35)</f>
        <v>0</v>
      </c>
      <c r="AA11" s="18" t="str">
        <f>Sheet1!H43</f>
        <v/>
      </c>
      <c r="AB11" s="18" t="str">
        <f>Sheet3!H17</f>
        <v>NA</v>
      </c>
      <c r="AC11" s="18" t="str">
        <f>Sheet3!H18</f>
        <v>-31.3x</v>
      </c>
      <c r="AD11" s="18" t="str">
        <f>Sheet3!H20</f>
        <v>-40.8x</v>
      </c>
      <c r="AE11" s="18" t="str">
        <f>Sheet3!H21</f>
        <v>19.7x</v>
      </c>
      <c r="AF11" s="18" t="str">
        <f>Sheet3!H22</f>
        <v>NA</v>
      </c>
      <c r="AG11" s="18" t="str">
        <f>Sheet3!H24</f>
        <v>-31.3x</v>
      </c>
      <c r="AH11" s="18" t="str">
        <f>Sheet3!H25</f>
        <v>20.8x</v>
      </c>
      <c r="AI11" s="18" t="str">
        <f>Sheet3!H31</f>
        <v/>
      </c>
      <c r="AK11" s="18">
        <f>Sheet3!H29</f>
        <v>61.7</v>
      </c>
      <c r="AL11" s="18">
        <f>Sheet3!H30</f>
        <v>3</v>
      </c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</row>
    <row r="12" spans="1:62" s="38" customFormat="1" ht="18" x14ac:dyDescent="0.2">
      <c r="A12" s="34">
        <v>2018</v>
      </c>
      <c r="B12" s="35">
        <f>sheet!I18/sheet!I35</f>
        <v>14.01954958486837</v>
      </c>
      <c r="C12" s="35">
        <f>(sheet!I18-sheet!I15)/sheet!I35</f>
        <v>14.01954958486837</v>
      </c>
      <c r="D12" s="35">
        <f>sheet!I12/sheet!I35</f>
        <v>13.91631177298261</v>
      </c>
      <c r="E12" s="35">
        <f>Sheet2!I20/sheet!I35</f>
        <v>-4.780696737305278</v>
      </c>
      <c r="F12" s="35">
        <f>sheet!I18/sheet!I35</f>
        <v>14.01954958486837</v>
      </c>
      <c r="G12" s="30"/>
      <c r="H12" s="36">
        <f>Sheet1!I33/sheet!I51</f>
        <v>-0.46394218250842273</v>
      </c>
      <c r="I12" s="36" t="e">
        <f>Sheet1!I33/Sheet1!I12</f>
        <v>#DIV/0!</v>
      </c>
      <c r="J12" s="36">
        <f>Sheet1!I12/sheet!I27</f>
        <v>0</v>
      </c>
      <c r="K12" s="36">
        <f>Sheet1!I30/sheet!I27</f>
        <v>-0.43084966554131798</v>
      </c>
      <c r="L12" s="36">
        <f>Sheet1!I38</f>
        <v>-0.71</v>
      </c>
      <c r="M12" s="30"/>
      <c r="N12" s="36">
        <f>sheet!I40/sheet!I27</f>
        <v>7.1328967735120638E-2</v>
      </c>
      <c r="O12" s="36">
        <f>sheet!I51/sheet!I27</f>
        <v>0.92867103226487935</v>
      </c>
      <c r="P12" s="36">
        <f>sheet!I40/sheet!I51</f>
        <v>7.6807572603143179E-2</v>
      </c>
      <c r="Q12" s="35">
        <f>Sheet1!I24/Sheet1!I26</f>
        <v>-29.413794990873935</v>
      </c>
      <c r="R12" s="35">
        <f>ABS(Sheet2!I20/(Sheet1!I26+Sheet2!I30))</f>
        <v>22.488506630344855</v>
      </c>
      <c r="S12" s="35" t="e">
        <f>sheet!I40/Sheet1!I43</f>
        <v>#VALUE!</v>
      </c>
      <c r="T12" s="35">
        <f>Sheet2!I20/sheet!I40</f>
        <v>-4.780696737305278</v>
      </c>
      <c r="U12" s="13"/>
      <c r="V12" s="35" t="e">
        <f>ABS(Sheet1!I15/sheet!I15)</f>
        <v>#DIV/0!</v>
      </c>
      <c r="W12" s="35" t="e">
        <f>Sheet1!I12/sheet!I14</f>
        <v>#DIV/0!</v>
      </c>
      <c r="X12" s="35">
        <f>Sheet1!I12/sheet!I27</f>
        <v>0</v>
      </c>
      <c r="Y12" s="35">
        <f>Sheet1!I12/(sheet!I18-sheet!I35)</f>
        <v>0</v>
      </c>
      <c r="Z12" s="13"/>
      <c r="AA12" s="37" t="str">
        <f>Sheet1!I43</f>
        <v/>
      </c>
      <c r="AB12" s="37" t="str">
        <f>Sheet3!I17</f>
        <v>NA</v>
      </c>
      <c r="AC12" s="37" t="str">
        <f>Sheet3!I18</f>
        <v>-10.3x</v>
      </c>
      <c r="AD12" s="37" t="str">
        <f>Sheet3!I20</f>
        <v>-13.3x</v>
      </c>
      <c r="AE12" s="37" t="str">
        <f>Sheet3!I21</f>
        <v>4.4x</v>
      </c>
      <c r="AF12" s="37" t="str">
        <f>Sheet3!I22</f>
        <v>NA</v>
      </c>
      <c r="AG12" s="37" t="str">
        <f>Sheet3!I24</f>
        <v>-13.7x</v>
      </c>
      <c r="AH12" s="37" t="str">
        <f>Sheet3!I25</f>
        <v>5.5x</v>
      </c>
      <c r="AI12" s="37" t="str">
        <f>Sheet3!I31</f>
        <v/>
      </c>
      <c r="AK12" s="37">
        <f>Sheet3!I29</f>
        <v>37.700000000000003</v>
      </c>
      <c r="AL12" s="37">
        <f>Sheet3!I30</f>
        <v>1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</row>
    <row r="13" spans="1:62" ht="18" x14ac:dyDescent="0.2">
      <c r="A13" s="31">
        <v>2019</v>
      </c>
      <c r="B13" s="32">
        <f>sheet!J18/sheet!J35</f>
        <v>6.1136058511884714</v>
      </c>
      <c r="C13" s="32">
        <f>(sheet!J18-sheet!J15)/sheet!J35</f>
        <v>6.1136058511884714</v>
      </c>
      <c r="D13" s="32">
        <f>sheet!J12/sheet!J35</f>
        <v>6.0105677732257528</v>
      </c>
      <c r="E13" s="32">
        <f>Sheet2!J20/sheet!J35</f>
        <v>-3.9894315485485796</v>
      </c>
      <c r="F13" s="32">
        <f>sheet!J18/sheet!J35</f>
        <v>6.1136058511884714</v>
      </c>
      <c r="G13" s="30"/>
      <c r="H13" s="33">
        <f>Sheet1!J33/sheet!J51</f>
        <v>-1.0757894724554233</v>
      </c>
      <c r="I13" s="33" t="e">
        <f>Sheet1!J33/Sheet1!J12</f>
        <v>#DIV/0!</v>
      </c>
      <c r="J13" s="33">
        <f>Sheet1!J12/sheet!J27</f>
        <v>0</v>
      </c>
      <c r="K13" s="33">
        <f>Sheet1!J30/sheet!J27</f>
        <v>-0.90308213435653761</v>
      </c>
      <c r="L13" s="33">
        <f>Sheet1!J38</f>
        <v>-0.83</v>
      </c>
      <c r="M13" s="30"/>
      <c r="N13" s="33">
        <f>sheet!J40/sheet!J27</f>
        <v>0.16054008941423442</v>
      </c>
      <c r="O13" s="33">
        <f>sheet!J51/sheet!J27</f>
        <v>0.83945991058576563</v>
      </c>
      <c r="P13" s="33">
        <f>sheet!J40/sheet!J51</f>
        <v>0.19124211578157602</v>
      </c>
      <c r="Q13" s="32">
        <f>Sheet1!J24/Sheet1!J26</f>
        <v>-51.896413548068402</v>
      </c>
      <c r="R13" s="32">
        <f>ABS(Sheet2!J20/(Sheet1!J26+Sheet2!J30))</f>
        <v>36.095615195093288</v>
      </c>
      <c r="S13" s="32" t="e">
        <f>sheet!J40/Sheet1!J43</f>
        <v>#VALUE!</v>
      </c>
      <c r="T13" s="32">
        <f>Sheet2!J20/sheet!J40</f>
        <v>-3.9894315485485796</v>
      </c>
      <c r="V13" s="32" t="e">
        <f>ABS(Sheet1!J15/sheet!J15)</f>
        <v>#DIV/0!</v>
      </c>
      <c r="W13" s="32" t="e">
        <f>Sheet1!J12/sheet!J14</f>
        <v>#DIV/0!</v>
      </c>
      <c r="X13" s="32">
        <f>Sheet1!J12/sheet!J27</f>
        <v>0</v>
      </c>
      <c r="Y13" s="32">
        <f>Sheet1!J12/(sheet!J18-sheet!J35)</f>
        <v>0</v>
      </c>
      <c r="AA13" s="18" t="str">
        <f>Sheet1!J43</f>
        <v/>
      </c>
      <c r="AB13" s="18" t="str">
        <f>Sheet3!J17</f>
        <v>NA</v>
      </c>
      <c r="AC13" s="18" t="str">
        <f>Sheet3!J18</f>
        <v>-9.1x</v>
      </c>
      <c r="AD13" s="18" t="str">
        <f>Sheet3!J20</f>
        <v>-9.6x</v>
      </c>
      <c r="AE13" s="18" t="str">
        <f>Sheet3!J21</f>
        <v>7.6x</v>
      </c>
      <c r="AF13" s="18" t="str">
        <f>Sheet3!J22</f>
        <v>NA</v>
      </c>
      <c r="AG13" s="18" t="str">
        <f>Sheet3!J24</f>
        <v>-10.6x</v>
      </c>
      <c r="AH13" s="18" t="str">
        <f>Sheet3!J25</f>
        <v>8.6x</v>
      </c>
      <c r="AI13" s="18" t="str">
        <f>Sheet3!J31</f>
        <v/>
      </c>
      <c r="AK13" s="18">
        <f>Sheet3!J29</f>
        <v>17.8</v>
      </c>
      <c r="AL13" s="18">
        <f>Sheet3!J30</f>
        <v>2</v>
      </c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</row>
    <row r="14" spans="1:62" s="38" customFormat="1" ht="18" x14ac:dyDescent="0.2">
      <c r="A14" s="34">
        <v>2020</v>
      </c>
      <c r="B14" s="35">
        <f>sheet!K18/sheet!K35</f>
        <v>13.38602350010213</v>
      </c>
      <c r="C14" s="35">
        <f>(sheet!K18-sheet!K15)/sheet!K35</f>
        <v>13.38602350010213</v>
      </c>
      <c r="D14" s="35">
        <f>sheet!K12/sheet!K35</f>
        <v>12.928844048125315</v>
      </c>
      <c r="E14" s="35">
        <f>Sheet2!K20/sheet!K35</f>
        <v>-6.6446522031764319</v>
      </c>
      <c r="F14" s="35">
        <f>sheet!K18/sheet!K35</f>
        <v>13.38602350010213</v>
      </c>
      <c r="G14" s="30"/>
      <c r="H14" s="36">
        <f>Sheet1!K33/sheet!K51</f>
        <v>-0.62294462912723636</v>
      </c>
      <c r="I14" s="36">
        <f>Sheet1!K33/Sheet1!K12</f>
        <v>-106.5237274109962</v>
      </c>
      <c r="J14" s="36">
        <f>Sheet1!K12/sheet!K27</f>
        <v>5.4110731843827111E-3</v>
      </c>
      <c r="K14" s="36">
        <f>Sheet1!K30/sheet!K27</f>
        <v>-0.57640768489413519</v>
      </c>
      <c r="L14" s="36">
        <f>Sheet1!K38</f>
        <v>-0.97</v>
      </c>
      <c r="M14" s="30"/>
      <c r="N14" s="36">
        <f>sheet!K40/sheet!K27</f>
        <v>7.4704784433731963E-2</v>
      </c>
      <c r="O14" s="36">
        <f>sheet!K51/sheet!K27</f>
        <v>0.92529521556626815</v>
      </c>
      <c r="P14" s="36">
        <f>sheet!K40/sheet!K51</f>
        <v>8.0736162012913532E-2</v>
      </c>
      <c r="Q14" s="35">
        <f>Sheet1!K24/Sheet1!K26</f>
        <v>54.891986688141579</v>
      </c>
      <c r="R14" s="35">
        <f>ABS(Sheet2!K20/(Sheet1!K26+Sheet2!K30))</f>
        <v>48.132725632119225</v>
      </c>
      <c r="S14" s="35" t="e">
        <f>sheet!K40/Sheet1!K43</f>
        <v>#VALUE!</v>
      </c>
      <c r="T14" s="35">
        <f>Sheet2!K20/sheet!K40</f>
        <v>-6.6446522031764319</v>
      </c>
      <c r="U14" s="13"/>
      <c r="V14" s="35" t="e">
        <f>ABS(Sheet1!K15/sheet!K15)</f>
        <v>#DIV/0!</v>
      </c>
      <c r="W14" s="35" t="e">
        <f>Sheet1!K12/sheet!K14</f>
        <v>#DIV/0!</v>
      </c>
      <c r="X14" s="35">
        <f>Sheet1!K12/sheet!K27</f>
        <v>5.4110731843827111E-3</v>
      </c>
      <c r="Y14" s="35">
        <f>Sheet1!K12/(sheet!K18-sheet!K35)</f>
        <v>5.8479424656607661E-3</v>
      </c>
      <c r="Z14" s="13"/>
      <c r="AA14" s="37" t="str">
        <f>Sheet1!K43</f>
        <v/>
      </c>
      <c r="AB14" s="37" t="str">
        <f>Sheet3!K17</f>
        <v>NA</v>
      </c>
      <c r="AC14" s="37" t="str">
        <f>Sheet3!K18</f>
        <v>-8.7x</v>
      </c>
      <c r="AD14" s="37" t="str">
        <f>Sheet3!K20</f>
        <v>-11.2x</v>
      </c>
      <c r="AE14" s="37" t="str">
        <f>Sheet3!K21</f>
        <v>5.1x</v>
      </c>
      <c r="AF14" s="37" t="str">
        <f>Sheet3!K22</f>
        <v>NA</v>
      </c>
      <c r="AG14" s="37" t="str">
        <f>Sheet3!K24</f>
        <v>-10.4x</v>
      </c>
      <c r="AH14" s="37" t="str">
        <f>Sheet3!K25</f>
        <v>6.2x</v>
      </c>
      <c r="AI14" s="37" t="str">
        <f>Sheet3!K31</f>
        <v/>
      </c>
      <c r="AK14" s="37">
        <f>Sheet3!K29</f>
        <v>41.2</v>
      </c>
      <c r="AL14" s="37">
        <f>Sheet3!K30</f>
        <v>4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</row>
    <row r="15" spans="1:62" ht="18" x14ac:dyDescent="0.2">
      <c r="A15" s="31">
        <v>2021</v>
      </c>
      <c r="B15" s="32">
        <f>sheet!L18/sheet!L35</f>
        <v>13.535063993730914</v>
      </c>
      <c r="C15" s="32">
        <f>(sheet!L18-sheet!L15)/sheet!L35</f>
        <v>13.535063993730914</v>
      </c>
      <c r="D15" s="32">
        <f>sheet!L12/sheet!L35</f>
        <v>12.756950523850209</v>
      </c>
      <c r="E15" s="32">
        <f>Sheet2!L20/sheet!L35</f>
        <v>-8.5985475725221647</v>
      </c>
      <c r="F15" s="32">
        <f>sheet!L18/sheet!L35</f>
        <v>13.535063993730914</v>
      </c>
      <c r="G15" s="30"/>
      <c r="H15" s="33">
        <f>Sheet1!L33/sheet!L51</f>
        <v>-1.0997970985702235</v>
      </c>
      <c r="I15" s="33" t="e">
        <f>Sheet1!L33/Sheet1!L12</f>
        <v>#DIV/0!</v>
      </c>
      <c r="J15" s="33">
        <f>Sheet1!L12/sheet!L27</f>
        <v>0</v>
      </c>
      <c r="K15" s="33">
        <f>Sheet1!L30/sheet!L27</f>
        <v>-0.77389131598700567</v>
      </c>
      <c r="L15" s="33">
        <f>Sheet1!L38</f>
        <v>-0.84</v>
      </c>
      <c r="M15" s="30"/>
      <c r="N15" s="33">
        <f>sheet!L40/sheet!L27</f>
        <v>0.29633264445497021</v>
      </c>
      <c r="O15" s="33">
        <f>sheet!L51/sheet!L27</f>
        <v>0.7036673555450299</v>
      </c>
      <c r="P15" s="33">
        <f>sheet!L40/sheet!L51</f>
        <v>0.42112603649979463</v>
      </c>
      <c r="Q15" s="32">
        <f>Sheet1!L24/Sheet1!L26</f>
        <v>196.11300425057738</v>
      </c>
      <c r="R15" s="32">
        <f>ABS(Sheet2!L20/(Sheet1!L26+Sheet2!L30))</f>
        <v>139.43144004589789</v>
      </c>
      <c r="S15" s="32" t="e">
        <f>sheet!L40/Sheet1!L43</f>
        <v>#VALUE!</v>
      </c>
      <c r="T15" s="32">
        <f>Sheet2!L20/sheet!L40</f>
        <v>-2.1412226301010788</v>
      </c>
      <c r="V15" s="32" t="e">
        <f>ABS(Sheet1!L15/sheet!L15)</f>
        <v>#DIV/0!</v>
      </c>
      <c r="W15" s="32" t="e">
        <f>Sheet1!L12/sheet!L14</f>
        <v>#DIV/0!</v>
      </c>
      <c r="X15" s="32">
        <f>Sheet1!L12/sheet!L27</f>
        <v>0</v>
      </c>
      <c r="Y15" s="32">
        <f>Sheet1!L12/(sheet!L18-sheet!L35)</f>
        <v>0</v>
      </c>
      <c r="AA15" s="18" t="str">
        <f>Sheet1!L43</f>
        <v/>
      </c>
      <c r="AB15" s="18" t="str">
        <f>Sheet3!L17</f>
        <v>NA</v>
      </c>
      <c r="AC15" s="18" t="str">
        <f>Sheet3!L18</f>
        <v>-5.8x</v>
      </c>
      <c r="AD15" s="18" t="str">
        <f>Sheet3!L20</f>
        <v>-6.1x</v>
      </c>
      <c r="AE15" s="18" t="str">
        <f>Sheet3!L21</f>
        <v>4.0x</v>
      </c>
      <c r="AF15" s="18" t="str">
        <f>Sheet3!L22</f>
        <v>559.3x</v>
      </c>
      <c r="AG15" s="18" t="str">
        <f>Sheet3!L24</f>
        <v>-7.1x</v>
      </c>
      <c r="AH15" s="18" t="str">
        <f>Sheet3!L25</f>
        <v>6.0x</v>
      </c>
      <c r="AI15" s="18" t="str">
        <f>Sheet3!L31</f>
        <v/>
      </c>
      <c r="AK15" s="18">
        <f>Sheet3!L29</f>
        <v>-2.2999999999999998</v>
      </c>
      <c r="AL15" s="18">
        <f>Sheet3!L30</f>
        <v>3</v>
      </c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</row>
    <row r="16" spans="1:62" s="38" customFormat="1" ht="18" x14ac:dyDescent="0.2">
      <c r="A16" s="34">
        <v>2022</v>
      </c>
      <c r="B16" s="35">
        <f>sheet!M18/sheet!M35</f>
        <v>5.7990883853421176</v>
      </c>
      <c r="C16" s="35">
        <f>(sheet!M18-sheet!M15)/sheet!M35</f>
        <v>5.6741155472540346</v>
      </c>
      <c r="D16" s="35">
        <f>sheet!M12/sheet!M35</f>
        <v>5.1581683801372877</v>
      </c>
      <c r="E16" s="35">
        <f>Sheet2!M20/sheet!M35</f>
        <v>-3.9179862495024325</v>
      </c>
      <c r="F16" s="35">
        <f>sheet!M18/sheet!M35</f>
        <v>5.7990883853421176</v>
      </c>
      <c r="G16" s="30"/>
      <c r="H16" s="36">
        <f>Sheet1!M33/sheet!M51</f>
        <v>9.2308278359128515</v>
      </c>
      <c r="I16" s="36">
        <f>Sheet1!M33/Sheet1!M12</f>
        <v>-15.448861648846924</v>
      </c>
      <c r="J16" s="36">
        <f>Sheet1!M12/sheet!M27</f>
        <v>5.6980578991770565E-2</v>
      </c>
      <c r="K16" s="36">
        <f>Sheet1!M30/sheet!M27</f>
        <v>-0.88028508151505702</v>
      </c>
      <c r="L16" s="36">
        <f>Sheet1!M38</f>
        <v>-1.22</v>
      </c>
      <c r="M16" s="30"/>
      <c r="N16" s="36">
        <f>sheet!M40/sheet!M27</f>
        <v>1.0953636117109973</v>
      </c>
      <c r="O16" s="36">
        <f>sheet!M51/sheet!M27</f>
        <v>-9.5363611710997109E-2</v>
      </c>
      <c r="P16" s="36">
        <f>sheet!M40/sheet!M51</f>
        <v>-11.486180022528261</v>
      </c>
      <c r="Q16" s="35">
        <f>Sheet1!M24/Sheet1!M26</f>
        <v>24.444213836328462</v>
      </c>
      <c r="R16" s="35">
        <f>ABS(Sheet2!M20/(Sheet1!M26+Sheet2!M30))</f>
        <v>3.0441673677488419</v>
      </c>
      <c r="S16" s="35" t="e">
        <f>sheet!M40/Sheet1!M43</f>
        <v>#VALUE!</v>
      </c>
      <c r="T16" s="35">
        <f>Sheet2!M20/sheet!M40</f>
        <v>-0.61196962672314925</v>
      </c>
      <c r="U16" s="13"/>
      <c r="V16" s="35">
        <f>ABS(Sheet1!M15/sheet!M15)</f>
        <v>0.14930597852219907</v>
      </c>
      <c r="W16" s="35">
        <f>Sheet1!M12/sheet!M14</f>
        <v>0.99352726984161888</v>
      </c>
      <c r="X16" s="35">
        <f>Sheet1!M12/sheet!M27</f>
        <v>5.6980578991770565E-2</v>
      </c>
      <c r="Y16" s="35">
        <f>Sheet1!M12/(sheet!M18-sheet!M35)</f>
        <v>6.9397342462039241E-2</v>
      </c>
      <c r="Z16" s="13"/>
      <c r="AA16" s="37" t="str">
        <f>Sheet1!M43</f>
        <v/>
      </c>
      <c r="AB16" s="37" t="str">
        <f>Sheet3!M17</f>
        <v>NA</v>
      </c>
      <c r="AC16" s="37" t="str">
        <f>Sheet3!M18</f>
        <v>-9.6x</v>
      </c>
      <c r="AD16" s="37" t="str">
        <f>Sheet3!M20</f>
        <v>-11.9x</v>
      </c>
      <c r="AE16" s="37" t="str">
        <f>Sheet3!M21</f>
        <v>9.7x</v>
      </c>
      <c r="AF16" s="37" t="str">
        <f>Sheet3!M22</f>
        <v>141.1x</v>
      </c>
      <c r="AG16" s="37" t="str">
        <f>Sheet3!M24</f>
        <v>-9.1x</v>
      </c>
      <c r="AH16" s="37" t="str">
        <f>Sheet3!M25</f>
        <v>-83.9x</v>
      </c>
      <c r="AI16" s="37" t="str">
        <f>Sheet3!M31</f>
        <v/>
      </c>
      <c r="AK16" s="37">
        <f>Sheet3!M29</f>
        <v>-7.9</v>
      </c>
      <c r="AL16" s="37">
        <f>Sheet3!M30</f>
        <v>1</v>
      </c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</row>
    <row r="17" spans="2:62" x14ac:dyDescent="0.2">
      <c r="G17" s="30"/>
      <c r="K17" s="30"/>
      <c r="M17" s="30"/>
      <c r="R17" s="30"/>
      <c r="S17" s="30"/>
      <c r="AC17" s="39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</row>
    <row r="18" spans="2:62" x14ac:dyDescent="0.2"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</row>
    <row r="19" spans="2:62" x14ac:dyDescent="0.2">
      <c r="E19" s="30"/>
    </row>
    <row r="21" spans="2:62" x14ac:dyDescent="0.2">
      <c r="D21" s="30"/>
    </row>
    <row r="22" spans="2:62" x14ac:dyDescent="0.2">
      <c r="B22" s="29"/>
      <c r="J22" s="30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2023-04-28T01:08:27Z</dcterms:created>
  <dcterms:modified xsi:type="dcterms:W3CDTF">2023-05-06T17:17:13Z</dcterms:modified>
  <cp:category/>
  <dc:identifier/>
  <cp:version/>
</cp:coreProperties>
</file>