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Healthcare/"/>
    </mc:Choice>
  </mc:AlternateContent>
  <xr:revisionPtr revIDLastSave="22" documentId="8_{C02E1AF3-CA3B-48F8-BBBB-872F661CD588}" xr6:coauthVersionLast="47" xr6:coauthVersionMax="47" xr10:uidLastSave="{6FD66BCD-9013-4B10-B72A-D91E4608F480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<sst xmlns="http://schemas.openxmlformats.org/spreadsheetml/2006/main" count="1135" uniqueCount="655">
  <si>
    <t>Profound Medical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</si>
  <si>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</si>
  <si>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</si>
  <si>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</si>
  <si>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</si>
  <si>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</si>
  <si>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</si>
  <si>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</si>
  <si>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</si>
  <si>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</si>
  <si>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</si>
  <si>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</si>
  <si>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</si>
  <si>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</si>
  <si>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</si>
  <si>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</si>
  <si>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</si>
  <si>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</si>
  <si>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</si>
  <si>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</si>
  <si>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</si>
  <si>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</si>
  <si>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</si>
  <si>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</si>
  <si>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</si>
  <si>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</si>
  <si>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10,522.52</t>
  </si>
  <si>
    <t>20,833.061</t>
  </si>
  <si>
    <t>11,103.223</t>
  </si>
  <si>
    <t>30,687.183</t>
  </si>
  <si>
    <t>19,217.652</t>
  </si>
  <si>
    <t>106,772.579</t>
  </si>
  <si>
    <t>84,915.719</t>
  </si>
  <si>
    <t>62,981.692</t>
  </si>
  <si>
    <t>Short Term Investments</t>
  </si>
  <si>
    <t/>
  </si>
  <si>
    <t>10,000</t>
  </si>
  <si>
    <t>Accounts Receivable, Net</t>
  </si>
  <si>
    <t>3,971.768</t>
  </si>
  <si>
    <t>1,791.688</t>
  </si>
  <si>
    <t>2,587.891</t>
  </si>
  <si>
    <t>8,202.019</t>
  </si>
  <si>
    <t>1,785.516</t>
  </si>
  <si>
    <t>7,903.006</t>
  </si>
  <si>
    <t>Inventory</t>
  </si>
  <si>
    <t>1,431.157</t>
  </si>
  <si>
    <t>3,631.623</t>
  </si>
  <si>
    <t>4,762.861</t>
  </si>
  <si>
    <t>6,783.271</t>
  </si>
  <si>
    <t>9,373.961</t>
  </si>
  <si>
    <t>10,751.717</t>
  </si>
  <si>
    <t>Prepaid Expenses</t>
  </si>
  <si>
    <t>1,334.848</t>
  </si>
  <si>
    <t>1,357.672</t>
  </si>
  <si>
    <t>1,451.68</t>
  </si>
  <si>
    <t>1,654.527</t>
  </si>
  <si>
    <t>Other Current Assets</t>
  </si>
  <si>
    <t>1,684.612</t>
  </si>
  <si>
    <t>1,941.171</t>
  </si>
  <si>
    <t>1,374.424</t>
  </si>
  <si>
    <t>1,710.111</t>
  </si>
  <si>
    <t>1,253.334</t>
  </si>
  <si>
    <t>Total Current Assets</t>
  </si>
  <si>
    <t>2,335.271</t>
  </si>
  <si>
    <t>2,395.448</t>
  </si>
  <si>
    <t>20,927.304</t>
  </si>
  <si>
    <t>22,477.129</t>
  </si>
  <si>
    <t>17,602.066</t>
  </si>
  <si>
    <t>37,919.789</t>
  </si>
  <si>
    <t>29,613.363</t>
  </si>
  <si>
    <t>124,368.876</t>
  </si>
  <si>
    <t>97,526.876</t>
  </si>
  <si>
    <t>83,977.395</t>
  </si>
  <si>
    <t>Property Plant And Equipment, Net</t>
  </si>
  <si>
    <t>1,726.15</t>
  </si>
  <si>
    <t>1,207.357</t>
  </si>
  <si>
    <t>2,882.648</t>
  </si>
  <si>
    <t>2,904.935</t>
  </si>
  <si>
    <t>2,407.665</t>
  </si>
  <si>
    <t>2,324.732</t>
  </si>
  <si>
    <t>Real Estate Owned</t>
  </si>
  <si>
    <t>Capitalized / Purchased Software</t>
  </si>
  <si>
    <t>Long-term Investments</t>
  </si>
  <si>
    <t>Goodwill</t>
  </si>
  <si>
    <t>3,409.165</t>
  </si>
  <si>
    <t>3,408.536</t>
  </si>
  <si>
    <t>3,407.541</t>
  </si>
  <si>
    <t>3,400.321</t>
  </si>
  <si>
    <t>Other Intangibles</t>
  </si>
  <si>
    <t>5,141.998</t>
  </si>
  <si>
    <t>4,013.561</t>
  </si>
  <si>
    <t>3,128.062</t>
  </si>
  <si>
    <t>2,415.053</t>
  </si>
  <si>
    <t>1,814.601</t>
  </si>
  <si>
    <t>Other Long-term Assets</t>
  </si>
  <si>
    <t>3,606.44</t>
  </si>
  <si>
    <t>Total Assets</t>
  </si>
  <si>
    <t>2,572.512</t>
  </si>
  <si>
    <t>2,609.076</t>
  </si>
  <si>
    <t>21,188.916</t>
  </si>
  <si>
    <t>23,692.843</t>
  </si>
  <si>
    <t>27,879.379</t>
  </si>
  <si>
    <t>46,549.872</t>
  </si>
  <si>
    <t>39,032.609</t>
  </si>
  <si>
    <t>133,096.404</t>
  </si>
  <si>
    <t>109,729.591</t>
  </si>
  <si>
    <t>87,222.813</t>
  </si>
  <si>
    <t>Accounts Payable</t>
  </si>
  <si>
    <t>1,616.949</t>
  </si>
  <si>
    <t>1,771.427</t>
  </si>
  <si>
    <t>5,081.704</t>
  </si>
  <si>
    <t>3,912.35</t>
  </si>
  <si>
    <t>3,931.828</t>
  </si>
  <si>
    <t>4,303.324</t>
  </si>
  <si>
    <t>4,021.205</t>
  </si>
  <si>
    <t>2,752.58</t>
  </si>
  <si>
    <t>Accrued Expenses</t>
  </si>
  <si>
    <t>Short-term Borrowings</t>
  </si>
  <si>
    <t>Current Portion of LT Debt</t>
  </si>
  <si>
    <t>9,837.495</t>
  </si>
  <si>
    <t>2,877.05</t>
  </si>
  <si>
    <t>4,701.214</t>
  </si>
  <si>
    <t>1,339.583</t>
  </si>
  <si>
    <t>5,143.319</t>
  </si>
  <si>
    <t>Current Portion of Capital Lease Obligations</t>
  </si>
  <si>
    <t>Other Current Liabilities</t>
  </si>
  <si>
    <t>25,719.86</t>
  </si>
  <si>
    <t>2,627.427</t>
  </si>
  <si>
    <t>1,345.236</t>
  </si>
  <si>
    <t>1,418.748</t>
  </si>
  <si>
    <t>1,881.991</t>
  </si>
  <si>
    <t>Total Current Liabilities</t>
  </si>
  <si>
    <t>37,874.304</t>
  </si>
  <si>
    <t>1,266.978</t>
  </si>
  <si>
    <t>4,947.127</t>
  </si>
  <si>
    <t>10,616.241</t>
  </si>
  <si>
    <t>7,879.36</t>
  </si>
  <si>
    <t>10,678.782</t>
  </si>
  <si>
    <t>6,119.068</t>
  </si>
  <si>
    <t>5,254.122</t>
  </si>
  <si>
    <t>5,666.281</t>
  </si>
  <si>
    <t>Long-term Debt</t>
  </si>
  <si>
    <t>8,646.21</t>
  </si>
  <si>
    <t>1,949.422</t>
  </si>
  <si>
    <t>5,560.674</t>
  </si>
  <si>
    <t>3,760.826</t>
  </si>
  <si>
    <t>10,615.662</t>
  </si>
  <si>
    <t>6,718.387</t>
  </si>
  <si>
    <t>9,005.121</t>
  </si>
  <si>
    <t>Capital Leases</t>
  </si>
  <si>
    <t>2,125.628</t>
  </si>
  <si>
    <t>1,735.581</t>
  </si>
  <si>
    <t>1,425.125</t>
  </si>
  <si>
    <t>1,106.177</t>
  </si>
  <si>
    <t>Other Non-current Liabilities</t>
  </si>
  <si>
    <t>23,132.044</t>
  </si>
  <si>
    <t>2,678.124</t>
  </si>
  <si>
    <t>1,428.516</t>
  </si>
  <si>
    <t>1,371.669</t>
  </si>
  <si>
    <t>1,106.464</t>
  </si>
  <si>
    <t>1,034.418</t>
  </si>
  <si>
    <t>Total Liabilities</t>
  </si>
  <si>
    <t>32,499.157</t>
  </si>
  <si>
    <t>40,549.797</t>
  </si>
  <si>
    <t>7,225.466</t>
  </si>
  <si>
    <t>8,856.616</t>
  </si>
  <si>
    <t>13,738.24</t>
  </si>
  <si>
    <t>19,923.538</t>
  </si>
  <si>
    <t>20,372.01</t>
  </si>
  <si>
    <t>9,226.317</t>
  </si>
  <si>
    <t>7,785.711</t>
  </si>
  <si>
    <t>16,811.997</t>
  </si>
  <si>
    <t>Common Stock</t>
  </si>
  <si>
    <t>67,082.821</t>
  </si>
  <si>
    <t>83,272.678</t>
  </si>
  <si>
    <t>98,365.77</t>
  </si>
  <si>
    <t>120,932.404</t>
  </si>
  <si>
    <t>130,235.95</t>
  </si>
  <si>
    <t>269,151.185</t>
  </si>
  <si>
    <t>277,664.233</t>
  </si>
  <si>
    <t>278,676.759</t>
  </si>
  <si>
    <t>Additional Paid In Capital</t>
  </si>
  <si>
    <t>2,002.19</t>
  </si>
  <si>
    <t>3,000.563</t>
  </si>
  <si>
    <t>6,103.97</t>
  </si>
  <si>
    <t>16,756.294</t>
  </si>
  <si>
    <t>19,576.035</t>
  </si>
  <si>
    <t>14,314.725</t>
  </si>
  <si>
    <t>21,479.307</t>
  </si>
  <si>
    <t>25,324.281</t>
  </si>
  <si>
    <t>Retained Earnings</t>
  </si>
  <si>
    <t>-30,541.411</t>
  </si>
  <si>
    <t>-38,745.82</t>
  </si>
  <si>
    <t>-55,121.561</t>
  </si>
  <si>
    <t>-71,448.33</t>
  </si>
  <si>
    <t>-90,270.672</t>
  </si>
  <si>
    <t>-111,033.661</t>
  </si>
  <si>
    <t>-140,719.958</t>
  </si>
  <si>
    <t>-165,406.965</t>
  </si>
  <si>
    <t>-203,201.119</t>
  </si>
  <si>
    <t>-256,386.68</t>
  </si>
  <si>
    <t>Treasury Stock</t>
  </si>
  <si>
    <t>Other Common Equity Adj</t>
  </si>
  <si>
    <t>9,568.573</t>
  </si>
  <si>
    <t>5,811.142</t>
  </si>
  <si>
    <t>6,001.459</t>
  </si>
  <si>
    <t>22,796.456</t>
  </si>
  <si>
    <t>Common Equity</t>
  </si>
  <si>
    <t>-29,926.645</t>
  </si>
  <si>
    <t>-37,940.721</t>
  </si>
  <si>
    <t>13,963.45</t>
  </si>
  <si>
    <t>14,836.227</t>
  </si>
  <si>
    <t>14,141.139</t>
  </si>
  <si>
    <t>26,626.334</t>
  </si>
  <si>
    <t>18,660.6</t>
  </si>
  <si>
    <t>123,870.087</t>
  </si>
  <si>
    <t>101,943.88</t>
  </si>
  <si>
    <t>70,410.816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</si>
  <si>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</si>
  <si>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</si>
  <si>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</si>
  <si>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</si>
  <si>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</si>
  <si>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</si>
  <si>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20,522.52</t>
  </si>
  <si>
    <t>Total Debt</t>
  </si>
  <si>
    <t>9,146.21</t>
  </si>
  <si>
    <t>12,486.917</t>
  </si>
  <si>
    <t>5,847.374</t>
  </si>
  <si>
    <t>6,637.876</t>
  </si>
  <si>
    <t>5,145.089</t>
  </si>
  <si>
    <t>11,955.245</t>
  </si>
  <si>
    <t>14,245.734</t>
  </si>
  <si>
    <t>2,132.576</t>
  </si>
  <si>
    <t>1,741.258</t>
  </si>
  <si>
    <t>11,143.008</t>
  </si>
  <si>
    <t>Income Statement</t>
  </si>
  <si>
    <t>Revenue</t>
  </si>
  <si>
    <t>4,904.55</t>
  </si>
  <si>
    <t>2,602.278</t>
  </si>
  <si>
    <t>5,419.897</t>
  </si>
  <si>
    <t>9,293.756</t>
  </si>
  <si>
    <t>8,691.115</t>
  </si>
  <si>
    <t>9,045.74</t>
  </si>
  <si>
    <t>Revenue Growth (YoY)</t>
  </si>
  <si>
    <t>NM</t>
  </si>
  <si>
    <t>-46.9%</t>
  </si>
  <si>
    <t>60.4%</t>
  </si>
  <si>
    <t>75.0%</t>
  </si>
  <si>
    <t>-5.9%</t>
  </si>
  <si>
    <t>-2.8%</t>
  </si>
  <si>
    <t>Cost of Revenues</t>
  </si>
  <si>
    <t>-3,032.208</t>
  </si>
  <si>
    <t>-1,778.501</t>
  </si>
  <si>
    <t>-2,316.506</t>
  </si>
  <si>
    <t>-4,873.369</t>
  </si>
  <si>
    <t>-4,958.222</t>
  </si>
  <si>
    <t>-4,955.457</t>
  </si>
  <si>
    <t>Gross Profit</t>
  </si>
  <si>
    <t>1,872.342</t>
  </si>
  <si>
    <t>3,103.391</t>
  </si>
  <si>
    <t>4,420.387</t>
  </si>
  <si>
    <t>3,732.893</t>
  </si>
  <si>
    <t>4,090.283</t>
  </si>
  <si>
    <t>Gross Profit Margin</t>
  </si>
  <si>
    <t>38.2%</t>
  </si>
  <si>
    <t>31.7%</t>
  </si>
  <si>
    <t>57.3%</t>
  </si>
  <si>
    <t>47.6%</t>
  </si>
  <si>
    <t>43.0%</t>
  </si>
  <si>
    <t>45.2%</t>
  </si>
  <si>
    <t>R&amp;D Expenses</t>
  </si>
  <si>
    <t>-2,773.248</t>
  </si>
  <si>
    <t>-2,871.582</t>
  </si>
  <si>
    <t>-5,834.652</t>
  </si>
  <si>
    <t>-10,255.672</t>
  </si>
  <si>
    <t>-9,878.19</t>
  </si>
  <si>
    <t>-10,505.388</t>
  </si>
  <si>
    <t>-13,080.988</t>
  </si>
  <si>
    <t>-13,865.561</t>
  </si>
  <si>
    <t>-20,226.157</t>
  </si>
  <si>
    <t>-20,440.583</t>
  </si>
  <si>
    <t>Selling and Marketing Expense</t>
  </si>
  <si>
    <t>-1,282.433</t>
  </si>
  <si>
    <t>-3,925.804</t>
  </si>
  <si>
    <t>-4,091.347</t>
  </si>
  <si>
    <t>-2,732.023</t>
  </si>
  <si>
    <t>-6,183.961</t>
  </si>
  <si>
    <t>-9,676.184</t>
  </si>
  <si>
    <t>-11,465.249</t>
  </si>
  <si>
    <t>General &amp; Admin Expenses</t>
  </si>
  <si>
    <t>-1,205.329</t>
  </si>
  <si>
    <t>-1,998.801</t>
  </si>
  <si>
    <t>-4,147.932</t>
  </si>
  <si>
    <t>-5,218.448</t>
  </si>
  <si>
    <t>-6,656.723</t>
  </si>
  <si>
    <t>-7,522.153</t>
  </si>
  <si>
    <t>-9,625.857</t>
  </si>
  <si>
    <t>-13,042.362</t>
  </si>
  <si>
    <t>-12,815.137</t>
  </si>
  <si>
    <t>Other Inc / (Exp)</t>
  </si>
  <si>
    <t>-8,383.461</t>
  </si>
  <si>
    <t>-5,306.581</t>
  </si>
  <si>
    <t>1,536.114</t>
  </si>
  <si>
    <t>-2,389.605</t>
  </si>
  <si>
    <t>1,351.242</t>
  </si>
  <si>
    <t>Operating Expenses</t>
  </si>
  <si>
    <t>-12,362.038</t>
  </si>
  <si>
    <t>-5,867.156</t>
  </si>
  <si>
    <t>-11,141.233</t>
  </si>
  <si>
    <t>-15,393.111</t>
  </si>
  <si>
    <t>-19,364.03</t>
  </si>
  <si>
    <t>-20,747.605</t>
  </si>
  <si>
    <t>-21,799.05</t>
  </si>
  <si>
    <t>-32,064.984</t>
  </si>
  <si>
    <t>-42,594.429</t>
  </si>
  <si>
    <t>-43,369.726</t>
  </si>
  <si>
    <t>Operating Income</t>
  </si>
  <si>
    <t>-17,491.688</t>
  </si>
  <si>
    <t>-19,923.828</t>
  </si>
  <si>
    <t>-18,695.659</t>
  </si>
  <si>
    <t>-27,644.597</t>
  </si>
  <si>
    <t>-38,861.536</t>
  </si>
  <si>
    <t>-39,279.443</t>
  </si>
  <si>
    <t>Net Interest Expenses</t>
  </si>
  <si>
    <t>-1,639.85</t>
  </si>
  <si>
    <t>-2,069.86</t>
  </si>
  <si>
    <t>-5,960.579</t>
  </si>
  <si>
    <t>-1,256.531</t>
  </si>
  <si>
    <t>EBT, Incl. Unusual Items</t>
  </si>
  <si>
    <t>-14,001.888</t>
  </si>
  <si>
    <t>-7,937.016</t>
  </si>
  <si>
    <t>-17,101.812</t>
  </si>
  <si>
    <t>-16,312.715</t>
  </si>
  <si>
    <t>-18,748.219</t>
  </si>
  <si>
    <t>-20,532.205</t>
  </si>
  <si>
    <t>-19,574.737</t>
  </si>
  <si>
    <t>-27,455.006</t>
  </si>
  <si>
    <t>-38,687.031</t>
  </si>
  <si>
    <t>-38,427.809</t>
  </si>
  <si>
    <t>Earnings of Discontinued Ops.</t>
  </si>
  <si>
    <t>Income Tax Expense</t>
  </si>
  <si>
    <t>Net Income to Company</t>
  </si>
  <si>
    <t>-14,207.394</t>
  </si>
  <si>
    <t>-8,204.409</t>
  </si>
  <si>
    <t>-16,375.741</t>
  </si>
  <si>
    <t>-16,326.769</t>
  </si>
  <si>
    <t>-18,822.342</t>
  </si>
  <si>
    <t>-20,762.989</t>
  </si>
  <si>
    <t>-19,765.615</t>
  </si>
  <si>
    <t>-27,512.265</t>
  </si>
  <si>
    <t>-38,819.806</t>
  </si>
  <si>
    <t>-38,816.393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</si>
  <si>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</si>
  <si>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</si>
  <si>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</si>
  <si>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</si>
  <si>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</si>
  <si>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</si>
  <si>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</si>
  <si>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2,368.382</t>
  </si>
  <si>
    <t>4,151.015</t>
  </si>
  <si>
    <t>6,140.414</t>
  </si>
  <si>
    <t>10,039.565</t>
  </si>
  <si>
    <t>11,098.719</t>
  </si>
  <si>
    <t>17,294.653</t>
  </si>
  <si>
    <t>20,464.168</t>
  </si>
  <si>
    <t>20,829.861</t>
  </si>
  <si>
    <t>Weighted Average Diluted Shares Out.</t>
  </si>
  <si>
    <t>EBITDA</t>
  </si>
  <si>
    <t>-2,985.399</t>
  </si>
  <si>
    <t>-4,253.861</t>
  </si>
  <si>
    <t>-11,148.076</t>
  </si>
  <si>
    <t>-15,494.147</t>
  </si>
  <si>
    <t>-16,462.685</t>
  </si>
  <si>
    <t>-19,464.552</t>
  </si>
  <si>
    <t>-18,659.301</t>
  </si>
  <si>
    <t>-23,359.086</t>
  </si>
  <si>
    <t>-37,442.733</t>
  </si>
  <si>
    <t>-39,028.963</t>
  </si>
  <si>
    <t>EBIT</t>
  </si>
  <si>
    <t>-3,099.177</t>
  </si>
  <si>
    <t>-4,338.757</t>
  </si>
  <si>
    <t>-11,222.897</t>
  </si>
  <si>
    <t>-15,640.414</t>
  </si>
  <si>
    <t>-16,910.1</t>
  </si>
  <si>
    <t>-20,189.681</t>
  </si>
  <si>
    <t>-19,352.695</t>
  </si>
  <si>
    <t>-24,001.658</t>
  </si>
  <si>
    <t>-38,303.878</t>
  </si>
  <si>
    <t>-40,079.628</t>
  </si>
  <si>
    <t>Revenue (Reported)</t>
  </si>
  <si>
    <t>Operating Income (Reported)</t>
  </si>
  <si>
    <t>-43,496.998</t>
  </si>
  <si>
    <t>Operating Income (Adjusted)</t>
  </si>
  <si>
    <t>Cash Flow Statement</t>
  </si>
  <si>
    <t>Depreciation &amp; Amortization (CF)</t>
  </si>
  <si>
    <t>1,032.3</t>
  </si>
  <si>
    <t>1,030.66</t>
  </si>
  <si>
    <t>1,280.969</t>
  </si>
  <si>
    <t>1,359.366</t>
  </si>
  <si>
    <t>Amortization of Deferred Charges (CF)</t>
  </si>
  <si>
    <t>1,095.083</t>
  </si>
  <si>
    <t>Stock-Based Comp</t>
  </si>
  <si>
    <t>1,001.558</t>
  </si>
  <si>
    <t>1,338.33</t>
  </si>
  <si>
    <t>1,086.199</t>
  </si>
  <si>
    <t>1,643.888</t>
  </si>
  <si>
    <t>3,840.164</t>
  </si>
  <si>
    <t>9,110.939</t>
  </si>
  <si>
    <t>5,738.04</t>
  </si>
  <si>
    <t>Change In Accounts Receivable</t>
  </si>
  <si>
    <t>-3,985.322</t>
  </si>
  <si>
    <t>1,565.546</t>
  </si>
  <si>
    <t>-1,342.639</t>
  </si>
  <si>
    <t>-5,125.308</t>
  </si>
  <si>
    <t>2,524.002</t>
  </si>
  <si>
    <t>-1,928.025</t>
  </si>
  <si>
    <t>Change In Inventories</t>
  </si>
  <si>
    <t>-1,014.334</t>
  </si>
  <si>
    <t>-2,200.466</t>
  </si>
  <si>
    <t>-1,108.91</t>
  </si>
  <si>
    <t>-2,724.251</t>
  </si>
  <si>
    <t>-3,149.944</t>
  </si>
  <si>
    <t>-2,523.763</t>
  </si>
  <si>
    <t>Change in Other Net Operating Assets</t>
  </si>
  <si>
    <t>-2,254.179</t>
  </si>
  <si>
    <t>1,593.07</t>
  </si>
  <si>
    <t>-2,824.34</t>
  </si>
  <si>
    <t>Other Operating Activities</t>
  </si>
  <si>
    <t>10,533.333</t>
  </si>
  <si>
    <t>5,138.169</t>
  </si>
  <si>
    <t>8,605.064</t>
  </si>
  <si>
    <t>1,524.928</t>
  </si>
  <si>
    <t>5,853.94</t>
  </si>
  <si>
    <t>1,323.161</t>
  </si>
  <si>
    <t>1,792.84</t>
  </si>
  <si>
    <t>3,250.834</t>
  </si>
  <si>
    <t>Cash from Operations</t>
  </si>
  <si>
    <t>-3,195.025</t>
  </si>
  <si>
    <t>-2,879.149</t>
  </si>
  <si>
    <t>-6,860.211</t>
  </si>
  <si>
    <t>-14,502.266</t>
  </si>
  <si>
    <t>-14,854.46</t>
  </si>
  <si>
    <t>-18,294.637</t>
  </si>
  <si>
    <t>-19,542.274</t>
  </si>
  <si>
    <t>-26,178.769</t>
  </si>
  <si>
    <t>-28,274.891</t>
  </si>
  <si>
    <t>-34,931.91</t>
  </si>
  <si>
    <t>Capital Expenditures</t>
  </si>
  <si>
    <t>Cash Acquisitions</t>
  </si>
  <si>
    <t>1,157.535</t>
  </si>
  <si>
    <t>Other Investing Activities</t>
  </si>
  <si>
    <t>-10,000</t>
  </si>
  <si>
    <t>9,776.826</t>
  </si>
  <si>
    <t>Cash from Investing</t>
  </si>
  <si>
    <t>-9,009.474</t>
  </si>
  <si>
    <t>8,912.835</t>
  </si>
  <si>
    <t>Dividends Paid (Ex Special Dividends)</t>
  </si>
  <si>
    <t>Special Dividend Paid</t>
  </si>
  <si>
    <t>Long-Term Debt Issued</t>
  </si>
  <si>
    <t>4,000</t>
  </si>
  <si>
    <t>12,500</t>
  </si>
  <si>
    <t>9,847.278</t>
  </si>
  <si>
    <t>Long-Term Debt Repaid</t>
  </si>
  <si>
    <t>-2,877.05</t>
  </si>
  <si>
    <t>-1,623.112</t>
  </si>
  <si>
    <t>-12,222.867</t>
  </si>
  <si>
    <t>Repurchase of Common Stock</t>
  </si>
  <si>
    <t>Other Financing Activities</t>
  </si>
  <si>
    <t>2,974.403</t>
  </si>
  <si>
    <t>1,904.331</t>
  </si>
  <si>
    <t>22,057.96</t>
  </si>
  <si>
    <t>16,186.672</t>
  </si>
  <si>
    <t>8,999.1</t>
  </si>
  <si>
    <t>25,545.572</t>
  </si>
  <si>
    <t>10,190.55</t>
  </si>
  <si>
    <t>123,474.364</t>
  </si>
  <si>
    <t>8,009.533</t>
  </si>
  <si>
    <t>Cash from Financing</t>
  </si>
  <si>
    <t>3,311.087</t>
  </si>
  <si>
    <t>2,741.031</t>
  </si>
  <si>
    <t>25,985.71</t>
  </si>
  <si>
    <t>15,899.972</t>
  </si>
  <si>
    <t>6,122.05</t>
  </si>
  <si>
    <t>37,878.597</t>
  </si>
  <si>
    <t>8,567.437</t>
  </si>
  <si>
    <t>111,251.498</t>
  </si>
  <si>
    <t>7,521.424</t>
  </si>
  <si>
    <t>9,519.622</t>
  </si>
  <si>
    <t>Beginning Cash (CF)</t>
  </si>
  <si>
    <t>Foreign Exchange Rate Adjustments</t>
  </si>
  <si>
    <t>1,228.372</t>
  </si>
  <si>
    <t>3,313.382</t>
  </si>
  <si>
    <t>-2,526.471</t>
  </si>
  <si>
    <t>Additions / Reductions</t>
  </si>
  <si>
    <t>10,116.025</t>
  </si>
  <si>
    <t>10,310.541</t>
  </si>
  <si>
    <t>-9,729.838</t>
  </si>
  <si>
    <t>19,583.96</t>
  </si>
  <si>
    <t>-12,697.903</t>
  </si>
  <si>
    <t>84,241.546</t>
  </si>
  <si>
    <t>-22,165.406</t>
  </si>
  <si>
    <t>-19,407.556</t>
  </si>
  <si>
    <t>Ending Cash (CF)</t>
  </si>
  <si>
    <t>Levered Free Cash Flow</t>
  </si>
  <si>
    <t>-3,275.385</t>
  </si>
  <si>
    <t>-2,940.432</t>
  </si>
  <si>
    <t>-7,027.22</t>
  </si>
  <si>
    <t>-15,366.257</t>
  </si>
  <si>
    <t>-15,285.029</t>
  </si>
  <si>
    <t>-28,315.356</t>
  </si>
  <si>
    <t>Cash Interest Paid</t>
  </si>
  <si>
    <t>Valuation Ratios</t>
  </si>
  <si>
    <t>Price Close (Split Adjusted)</t>
  </si>
  <si>
    <t>Market Cap</t>
  </si>
  <si>
    <t>31,578.656</t>
  </si>
  <si>
    <t>61,942.238</t>
  </si>
  <si>
    <t>61,418.59</t>
  </si>
  <si>
    <t>59,430.211</t>
  </si>
  <si>
    <t>174,828.047</t>
  </si>
  <si>
    <t>514,003.735</t>
  </si>
  <si>
    <t>296,169.519</t>
  </si>
  <si>
    <t>302,284.87</t>
  </si>
  <si>
    <t>Total Enterprise Value (TEV)</t>
  </si>
  <si>
    <t>13,909.381</t>
  </si>
  <si>
    <t>58,741.255</t>
  </si>
  <si>
    <t>50,484.339</t>
  </si>
  <si>
    <t>36,010.817</t>
  </si>
  <si>
    <t>162,190.333</t>
  </si>
  <si>
    <t>405,831.997</t>
  </si>
  <si>
    <t>206,696.933</t>
  </si>
  <si>
    <t>240,353.841</t>
  </si>
  <si>
    <t>Enterprise Value (EV)</t>
  </si>
  <si>
    <t>NA</t>
  </si>
  <si>
    <t>260,534.071</t>
  </si>
  <si>
    <t>EV/EBITDA</t>
  </si>
  <si>
    <t>-1.3x</t>
  </si>
  <si>
    <t>-4.3x</t>
  </si>
  <si>
    <t>-2.8x</t>
  </si>
  <si>
    <t>-1.9x</t>
  </si>
  <si>
    <t>-9.0x</t>
  </si>
  <si>
    <t>-18.2x</t>
  </si>
  <si>
    <t>-6.6x</t>
  </si>
  <si>
    <t>-6.7x</t>
  </si>
  <si>
    <t>EV / EBIT</t>
  </si>
  <si>
    <t>-1.8x</t>
  </si>
  <si>
    <t>-8.6x</t>
  </si>
  <si>
    <t>-17.7x</t>
  </si>
  <si>
    <t>-6.4x</t>
  </si>
  <si>
    <t>-6.5x</t>
  </si>
  <si>
    <t>EV / LTM EBITDA - CAPEX</t>
  </si>
  <si>
    <t>-4.1x</t>
  </si>
  <si>
    <t>EV / Free Cash Flow</t>
  </si>
  <si>
    <t>-2.3x</t>
  </si>
  <si>
    <t>-4.5x</t>
  </si>
  <si>
    <t>-3.0x</t>
  </si>
  <si>
    <t>-13.0x</t>
  </si>
  <si>
    <t>-19.5x</t>
  </si>
  <si>
    <t>-8.1x</t>
  </si>
  <si>
    <t>-8.2x</t>
  </si>
  <si>
    <t>EV / Invested Capital</t>
  </si>
  <si>
    <t>0.6x</t>
  </si>
  <si>
    <t>6.2x</t>
  </si>
  <si>
    <t>2.1x</t>
  </si>
  <si>
    <t>0.8x</t>
  </si>
  <si>
    <t>4.4x</t>
  </si>
  <si>
    <t>3.4x</t>
  </si>
  <si>
    <t>1.8x</t>
  </si>
  <si>
    <t>3.2x</t>
  </si>
  <si>
    <t>EV / Revenue</t>
  </si>
  <si>
    <t>16.6x</t>
  </si>
  <si>
    <t>12.2x</t>
  </si>
  <si>
    <t>37.3x</t>
  </si>
  <si>
    <t>48.7x</t>
  </si>
  <si>
    <t>18.7x</t>
  </si>
  <si>
    <t>28.8x</t>
  </si>
  <si>
    <t>P/E Ratio</t>
  </si>
  <si>
    <t>-4.2x</t>
  </si>
  <si>
    <t>-3.2x</t>
  </si>
  <si>
    <t>-22.4x</t>
  </si>
  <si>
    <t>-8.3x</t>
  </si>
  <si>
    <t>-8.0x</t>
  </si>
  <si>
    <t>Price/Book</t>
  </si>
  <si>
    <t>20.7x</t>
  </si>
  <si>
    <t>3.3x</t>
  </si>
  <si>
    <t>7.7x</t>
  </si>
  <si>
    <t>4.3x</t>
  </si>
  <si>
    <t>2.7x</t>
  </si>
  <si>
    <t>Price / Operating Cash Flow</t>
  </si>
  <si>
    <t>-4.9x</t>
  </si>
  <si>
    <t>-5.3x</t>
  </si>
  <si>
    <t>-4.0x</t>
  </si>
  <si>
    <t>-10.4x</t>
  </si>
  <si>
    <t>-21.8x</t>
  </si>
  <si>
    <t>-9.5x</t>
  </si>
  <si>
    <t>-8.9x</t>
  </si>
  <si>
    <t>Price / LTM Sales</t>
  </si>
  <si>
    <t>20.2x</t>
  </si>
  <si>
    <t>40.2x</t>
  </si>
  <si>
    <t>61.7x</t>
  </si>
  <si>
    <t>26.8x</t>
  </si>
  <si>
    <t>34.5x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</si>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</sst>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D5016549-EB53-E69A-B2E6-9945BECCDDE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4" sqref="D14:G14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605.89599999999996</v>
      </c>
      <c r="E12" s="3">
        <v>406.495</v>
      </c>
      <c r="F12" s="3" t="s">
        <v>26</v>
      </c>
      <c r="G12" s="3" t="s">
        <v>27</v>
      </c>
      <c r="H12" s="3" t="s">
        <v>28</v>
      </c>
      <c r="I12" s="3" t="s">
        <v>29</v>
      </c>
      <c r="J12" s="3" t="s">
        <v>30</v>
      </c>
      <c r="K12" s="3" t="s">
        <v>31</v>
      </c>
      <c r="L12" s="3" t="s">
        <v>32</v>
      </c>
      <c r="M12" s="3" t="s">
        <v>33</v>
      </c>
    </row>
    <row r="13" spans="3:13" ht="12.75" x14ac:dyDescent="0.2">
      <c r="C13" s="3" t="s">
        <v>34</v>
      </c>
      <c r="D13" s="3" t="s">
        <v>35</v>
      </c>
      <c r="E13" s="3" t="s">
        <v>35</v>
      </c>
      <c r="F13" s="3" t="s">
        <v>36</v>
      </c>
      <c r="G13" s="3" t="s">
        <v>35</v>
      </c>
      <c r="H13" s="3" t="s">
        <v>35</v>
      </c>
      <c r="I13" s="3" t="s">
        <v>35</v>
      </c>
      <c r="J13" s="3" t="s">
        <v>35</v>
      </c>
      <c r="K13" s="3" t="s">
        <v>35</v>
      </c>
      <c r="L13" s="3" t="s">
        <v>35</v>
      </c>
      <c r="M13" s="3" t="s">
        <v>35</v>
      </c>
    </row>
    <row r="14" spans="3:13" ht="12.75" x14ac:dyDescent="0.2">
      <c r="C14" s="3" t="s">
        <v>37</v>
      </c>
      <c r="D14" s="40">
        <v>0</v>
      </c>
      <c r="E14" s="40">
        <v>0</v>
      </c>
      <c r="F14" s="40">
        <v>0</v>
      </c>
      <c r="G14" s="40">
        <v>0</v>
      </c>
      <c r="H14" s="3" t="s">
        <v>38</v>
      </c>
      <c r="I14" s="3" t="s">
        <v>39</v>
      </c>
      <c r="J14" s="3" t="s">
        <v>40</v>
      </c>
      <c r="K14" s="3" t="s">
        <v>41</v>
      </c>
      <c r="L14" s="3" t="s">
        <v>42</v>
      </c>
      <c r="M14" s="3" t="s">
        <v>43</v>
      </c>
    </row>
    <row r="15" spans="3:13" ht="12.75" x14ac:dyDescent="0.2">
      <c r="C15" s="3" t="s">
        <v>44</v>
      </c>
      <c r="D15" s="39">
        <v>0</v>
      </c>
      <c r="E15" s="39">
        <v>0</v>
      </c>
      <c r="F15" s="39">
        <v>0</v>
      </c>
      <c r="G15" s="3">
        <v>416.82299999999998</v>
      </c>
      <c r="H15" s="3" t="s">
        <v>45</v>
      </c>
      <c r="I15" s="3" t="s">
        <v>46</v>
      </c>
      <c r="J15" s="3" t="s">
        <v>47</v>
      </c>
      <c r="K15" s="3" t="s">
        <v>48</v>
      </c>
      <c r="L15" s="3" t="s">
        <v>49</v>
      </c>
      <c r="M15" s="3" t="s">
        <v>50</v>
      </c>
    </row>
    <row r="16" spans="3:13" ht="12.75" x14ac:dyDescent="0.2">
      <c r="C16" s="3" t="s">
        <v>51</v>
      </c>
      <c r="D16" s="3">
        <v>44.762999999999998</v>
      </c>
      <c r="E16" s="3">
        <v>47.781999999999996</v>
      </c>
      <c r="F16" s="3">
        <v>139.30500000000001</v>
      </c>
      <c r="G16" s="3">
        <v>696.90899999999999</v>
      </c>
      <c r="H16" s="3">
        <v>576.02800000000002</v>
      </c>
      <c r="I16" s="3">
        <v>434.87099999999998</v>
      </c>
      <c r="J16" s="3" t="s">
        <v>52</v>
      </c>
      <c r="K16" s="3" t="s">
        <v>53</v>
      </c>
      <c r="L16" s="3" t="s">
        <v>54</v>
      </c>
      <c r="M16" s="3" t="s">
        <v>55</v>
      </c>
    </row>
    <row r="17" spans="3:13" ht="12.75" x14ac:dyDescent="0.2">
      <c r="C17" s="3" t="s">
        <v>56</v>
      </c>
      <c r="D17" s="3" t="s">
        <v>57</v>
      </c>
      <c r="E17" s="3" t="s">
        <v>58</v>
      </c>
      <c r="F17" s="3">
        <v>265.47899999999998</v>
      </c>
      <c r="G17" s="3">
        <v>530.33600000000001</v>
      </c>
      <c r="H17" s="3">
        <v>519.89</v>
      </c>
      <c r="I17" s="3" t="s">
        <v>59</v>
      </c>
      <c r="J17" s="3" t="s">
        <v>60</v>
      </c>
      <c r="K17" s="3" t="s">
        <v>61</v>
      </c>
      <c r="L17" s="3">
        <v>0</v>
      </c>
      <c r="M17" s="3">
        <v>686.45299999999997</v>
      </c>
    </row>
    <row r="18" spans="3:13" ht="12.75" x14ac:dyDescent="0.2">
      <c r="C18" s="3" t="s">
        <v>62</v>
      </c>
      <c r="D18" s="3" t="s">
        <v>63</v>
      </c>
      <c r="E18" s="3" t="s">
        <v>64</v>
      </c>
      <c r="F18" s="3" t="s">
        <v>65</v>
      </c>
      <c r="G18" s="3" t="s">
        <v>66</v>
      </c>
      <c r="H18" s="3" t="s">
        <v>67</v>
      </c>
      <c r="I18" s="3" t="s">
        <v>68</v>
      </c>
      <c r="J18" s="3" t="s">
        <v>69</v>
      </c>
      <c r="K18" s="3" t="s">
        <v>70</v>
      </c>
      <c r="L18" s="3" t="s">
        <v>71</v>
      </c>
      <c r="M18" s="3" t="s">
        <v>72</v>
      </c>
    </row>
    <row r="19" spans="3:13" ht="12.75" x14ac:dyDescent="0.2"/>
    <row r="20" spans="3:13" ht="12.75" x14ac:dyDescent="0.2">
      <c r="C20" s="3" t="s">
        <v>73</v>
      </c>
      <c r="D20" s="3">
        <v>194.762</v>
      </c>
      <c r="E20" s="3">
        <v>168.23699999999999</v>
      </c>
      <c r="F20" s="3">
        <v>195.29599999999999</v>
      </c>
      <c r="G20" s="3">
        <v>953.029</v>
      </c>
      <c r="H20" s="3" t="s">
        <v>74</v>
      </c>
      <c r="I20" s="3" t="s">
        <v>75</v>
      </c>
      <c r="J20" s="3" t="s">
        <v>76</v>
      </c>
      <c r="K20" s="3" t="s">
        <v>77</v>
      </c>
      <c r="L20" s="3" t="s">
        <v>78</v>
      </c>
      <c r="M20" s="3" t="s">
        <v>79</v>
      </c>
    </row>
    <row r="21" spans="3:13" ht="12.75" x14ac:dyDescent="0.2">
      <c r="C21" s="3" t="s">
        <v>80</v>
      </c>
      <c r="D21" s="3" t="s">
        <v>35</v>
      </c>
      <c r="E21" s="3" t="s">
        <v>35</v>
      </c>
      <c r="F21" s="3" t="s">
        <v>35</v>
      </c>
      <c r="G21" s="3" t="s">
        <v>35</v>
      </c>
      <c r="H21" s="3" t="s">
        <v>35</v>
      </c>
      <c r="I21" s="3" t="s">
        <v>35</v>
      </c>
      <c r="J21" s="3" t="s">
        <v>35</v>
      </c>
      <c r="K21" s="3" t="s">
        <v>35</v>
      </c>
      <c r="L21" s="3" t="s">
        <v>35</v>
      </c>
      <c r="M21" s="3" t="s">
        <v>35</v>
      </c>
    </row>
    <row r="22" spans="3:13" ht="12.75" x14ac:dyDescent="0.2">
      <c r="C22" s="3" t="s">
        <v>81</v>
      </c>
      <c r="D22" s="3" t="s">
        <v>35</v>
      </c>
      <c r="E22" s="3" t="s">
        <v>35</v>
      </c>
      <c r="F22" s="3" t="s">
        <v>35</v>
      </c>
      <c r="G22" s="3">
        <v>232.685</v>
      </c>
      <c r="H22" s="3">
        <v>189.76599999999999</v>
      </c>
      <c r="I22" s="3">
        <v>138.316</v>
      </c>
      <c r="J22" s="3">
        <v>86.998999999999995</v>
      </c>
      <c r="K22" s="3">
        <v>460.61599999999999</v>
      </c>
      <c r="L22" s="3">
        <v>973.68799999999999</v>
      </c>
      <c r="M22" s="3">
        <v>737.90300000000002</v>
      </c>
    </row>
    <row r="23" spans="3:13" ht="12.75" x14ac:dyDescent="0.2">
      <c r="C23" s="3" t="s">
        <v>82</v>
      </c>
      <c r="D23" s="3" t="s">
        <v>35</v>
      </c>
      <c r="E23" s="3" t="s">
        <v>35</v>
      </c>
      <c r="F23" s="3" t="s">
        <v>35</v>
      </c>
      <c r="G23" s="3" t="s">
        <v>35</v>
      </c>
      <c r="H23" s="3" t="s">
        <v>35</v>
      </c>
      <c r="I23" s="3" t="s">
        <v>35</v>
      </c>
      <c r="J23" s="3" t="s">
        <v>35</v>
      </c>
      <c r="K23" s="3" t="s">
        <v>35</v>
      </c>
      <c r="L23" s="3" t="s">
        <v>35</v>
      </c>
      <c r="M23" s="3" t="s">
        <v>35</v>
      </c>
    </row>
    <row r="24" spans="3:13" ht="12.75" x14ac:dyDescent="0.2">
      <c r="C24" s="3" t="s">
        <v>83</v>
      </c>
      <c r="D24" s="3" t="s">
        <v>35</v>
      </c>
      <c r="E24" s="3" t="s">
        <v>35</v>
      </c>
      <c r="F24" s="3" t="s">
        <v>35</v>
      </c>
      <c r="G24" s="3" t="s">
        <v>35</v>
      </c>
      <c r="H24" s="3" t="s">
        <v>84</v>
      </c>
      <c r="I24" s="3" t="s">
        <v>84</v>
      </c>
      <c r="J24" s="3" t="s">
        <v>85</v>
      </c>
      <c r="K24" s="3" t="s">
        <v>86</v>
      </c>
      <c r="L24" s="3" t="s">
        <v>87</v>
      </c>
      <c r="M24" s="3" t="s">
        <v>35</v>
      </c>
    </row>
    <row r="25" spans="3:13" ht="12.75" x14ac:dyDescent="0.2">
      <c r="C25" s="3" t="s">
        <v>88</v>
      </c>
      <c r="D25" s="3">
        <v>42.478999999999999</v>
      </c>
      <c r="E25" s="3">
        <v>45.390999999999998</v>
      </c>
      <c r="F25" s="3">
        <v>66.316000000000003</v>
      </c>
      <c r="G25" s="3">
        <v>262.685</v>
      </c>
      <c r="H25" s="3" t="s">
        <v>89</v>
      </c>
      <c r="I25" s="3" t="s">
        <v>90</v>
      </c>
      <c r="J25" s="3" t="s">
        <v>91</v>
      </c>
      <c r="K25" s="3" t="s">
        <v>92</v>
      </c>
      <c r="L25" s="3" t="s">
        <v>93</v>
      </c>
      <c r="M25" s="3">
        <v>920.68600000000004</v>
      </c>
    </row>
    <row r="26" spans="3:13" ht="12.75" x14ac:dyDescent="0.2">
      <c r="C26" s="3" t="s">
        <v>94</v>
      </c>
      <c r="D26" s="3">
        <v>0</v>
      </c>
      <c r="E26" s="3">
        <v>0</v>
      </c>
      <c r="F26" s="3">
        <v>0</v>
      </c>
      <c r="G26" s="3">
        <v>-232.685</v>
      </c>
      <c r="H26" s="3">
        <v>-189.76599999999999</v>
      </c>
      <c r="I26" s="3">
        <v>-138.316</v>
      </c>
      <c r="J26" s="3">
        <v>-86.998999999999995</v>
      </c>
      <c r="K26" s="3">
        <v>-460.61599999999999</v>
      </c>
      <c r="L26" s="3" t="s">
        <v>95</v>
      </c>
      <c r="M26" s="3">
        <v>-737.90300000000002</v>
      </c>
    </row>
    <row r="27" spans="3:13" ht="12.75" x14ac:dyDescent="0.2">
      <c r="C27" s="3" t="s">
        <v>96</v>
      </c>
      <c r="D27" s="3" t="s">
        <v>97</v>
      </c>
      <c r="E27" s="3" t="s">
        <v>98</v>
      </c>
      <c r="F27" s="3" t="s">
        <v>99</v>
      </c>
      <c r="G27" s="3" t="s">
        <v>100</v>
      </c>
      <c r="H27" s="3" t="s">
        <v>101</v>
      </c>
      <c r="I27" s="3" t="s">
        <v>102</v>
      </c>
      <c r="J27" s="3" t="s">
        <v>103</v>
      </c>
      <c r="K27" s="3" t="s">
        <v>104</v>
      </c>
      <c r="L27" s="3" t="s">
        <v>105</v>
      </c>
      <c r="M27" s="3" t="s">
        <v>106</v>
      </c>
    </row>
    <row r="28" spans="3:13" ht="12.75" x14ac:dyDescent="0.2"/>
    <row r="29" spans="3:13" ht="12.75" x14ac:dyDescent="0.2">
      <c r="C29" s="3" t="s">
        <v>107</v>
      </c>
      <c r="D29" s="3">
        <v>220.90299999999999</v>
      </c>
      <c r="E29" s="3" t="s">
        <v>108</v>
      </c>
      <c r="F29" s="3">
        <v>980.27800000000002</v>
      </c>
      <c r="G29" s="3" t="s">
        <v>109</v>
      </c>
      <c r="H29" s="3" t="s">
        <v>110</v>
      </c>
      <c r="I29" s="3" t="s">
        <v>111</v>
      </c>
      <c r="J29" s="3" t="s">
        <v>112</v>
      </c>
      <c r="K29" s="3" t="s">
        <v>113</v>
      </c>
      <c r="L29" s="3" t="s">
        <v>114</v>
      </c>
      <c r="M29" s="3" t="s">
        <v>115</v>
      </c>
    </row>
    <row r="30" spans="3:13" ht="12.75" x14ac:dyDescent="0.2">
      <c r="C30" s="3" t="s">
        <v>116</v>
      </c>
      <c r="D30" s="3" t="s">
        <v>35</v>
      </c>
      <c r="E30" s="3" t="s">
        <v>35</v>
      </c>
      <c r="F30" s="3" t="s">
        <v>35</v>
      </c>
      <c r="G30" s="3">
        <v>39.356999999999999</v>
      </c>
      <c r="H30" s="3" t="s">
        <v>35</v>
      </c>
      <c r="I30" s="3" t="s">
        <v>35</v>
      </c>
      <c r="J30" s="3" t="s">
        <v>35</v>
      </c>
      <c r="K30" s="3" t="s">
        <v>35</v>
      </c>
      <c r="L30" s="3" t="s">
        <v>35</v>
      </c>
      <c r="M30" s="3" t="s">
        <v>35</v>
      </c>
    </row>
    <row r="31" spans="3:13" ht="12.75" x14ac:dyDescent="0.2">
      <c r="C31" s="3" t="s">
        <v>117</v>
      </c>
      <c r="D31" s="3">
        <v>500</v>
      </c>
      <c r="E31" s="3">
        <v>700</v>
      </c>
      <c r="F31" s="3" t="s">
        <v>35</v>
      </c>
      <c r="G31" s="3" t="s">
        <v>35</v>
      </c>
      <c r="H31" s="3" t="s">
        <v>35</v>
      </c>
      <c r="I31" s="3" t="s">
        <v>35</v>
      </c>
      <c r="J31" s="3" t="s">
        <v>35</v>
      </c>
      <c r="K31" s="3" t="s">
        <v>35</v>
      </c>
      <c r="L31" s="3" t="s">
        <v>35</v>
      </c>
      <c r="M31" s="3" t="s">
        <v>35</v>
      </c>
    </row>
    <row r="32" spans="3:13" ht="12.75" x14ac:dyDescent="0.2">
      <c r="C32" s="3" t="s">
        <v>118</v>
      </c>
      <c r="D32" s="3" t="s">
        <v>35</v>
      </c>
      <c r="E32" s="3" t="s">
        <v>119</v>
      </c>
      <c r="F32" s="3">
        <v>286.7</v>
      </c>
      <c r="G32" s="3" t="s">
        <v>120</v>
      </c>
      <c r="H32" s="3" t="s">
        <v>121</v>
      </c>
      <c r="I32" s="3" t="s">
        <v>122</v>
      </c>
      <c r="J32" s="3" t="s">
        <v>123</v>
      </c>
      <c r="K32" s="3" t="s">
        <v>35</v>
      </c>
      <c r="L32" s="3" t="s">
        <v>35</v>
      </c>
      <c r="M32" s="3">
        <v>708.11599999999999</v>
      </c>
    </row>
    <row r="33" spans="3:13" ht="12.75" x14ac:dyDescent="0.2">
      <c r="C33" s="3" t="s">
        <v>124</v>
      </c>
      <c r="D33" s="3" t="s">
        <v>35</v>
      </c>
      <c r="E33" s="3" t="s">
        <v>35</v>
      </c>
      <c r="F33" s="3" t="s">
        <v>35</v>
      </c>
      <c r="G33" s="3" t="s">
        <v>35</v>
      </c>
      <c r="H33" s="3" t="s">
        <v>35</v>
      </c>
      <c r="I33" s="3" t="s">
        <v>35</v>
      </c>
      <c r="J33" s="3">
        <v>258.39999999999998</v>
      </c>
      <c r="K33" s="3">
        <v>396.995</v>
      </c>
      <c r="L33" s="3">
        <v>316.13200000000001</v>
      </c>
      <c r="M33" s="3">
        <v>323.59399999999999</v>
      </c>
    </row>
    <row r="34" spans="3:13" ht="12.75" x14ac:dyDescent="0.2">
      <c r="C34" s="3" t="s">
        <v>125</v>
      </c>
      <c r="D34" s="3">
        <v>0</v>
      </c>
      <c r="E34" s="3" t="s">
        <v>126</v>
      </c>
      <c r="F34" s="3">
        <v>0</v>
      </c>
      <c r="G34" s="3">
        <v>259.29300000000001</v>
      </c>
      <c r="H34" s="3">
        <v>833.32299999999998</v>
      </c>
      <c r="I34" s="3" t="s">
        <v>127</v>
      </c>
      <c r="J34" s="3" t="s">
        <v>128</v>
      </c>
      <c r="K34" s="3" t="s">
        <v>129</v>
      </c>
      <c r="L34" s="3">
        <v>916.78399999999999</v>
      </c>
      <c r="M34" s="3" t="s">
        <v>130</v>
      </c>
    </row>
    <row r="35" spans="3:13" ht="12.75" x14ac:dyDescent="0.2">
      <c r="C35" s="3" t="s">
        <v>131</v>
      </c>
      <c r="D35" s="3">
        <v>720.90300000000002</v>
      </c>
      <c r="E35" s="3" t="s">
        <v>132</v>
      </c>
      <c r="F35" s="3" t="s">
        <v>133</v>
      </c>
      <c r="G35" s="3" t="s">
        <v>134</v>
      </c>
      <c r="H35" s="3" t="s">
        <v>135</v>
      </c>
      <c r="I35" s="3" t="s">
        <v>136</v>
      </c>
      <c r="J35" s="3" t="s">
        <v>137</v>
      </c>
      <c r="K35" s="3" t="s">
        <v>138</v>
      </c>
      <c r="L35" s="3" t="s">
        <v>139</v>
      </c>
      <c r="M35" s="3" t="s">
        <v>140</v>
      </c>
    </row>
    <row r="36" spans="3:13" ht="12.75" x14ac:dyDescent="0.2"/>
    <row r="37" spans="3:13" ht="12.75" x14ac:dyDescent="0.2">
      <c r="C37" s="3" t="s">
        <v>141</v>
      </c>
      <c r="D37" s="3" t="s">
        <v>142</v>
      </c>
      <c r="E37" s="3" t="s">
        <v>143</v>
      </c>
      <c r="F37" s="3" t="s">
        <v>144</v>
      </c>
      <c r="G37" s="3" t="s">
        <v>145</v>
      </c>
      <c r="H37" s="3">
        <v>443.875</v>
      </c>
      <c r="I37" s="3" t="s">
        <v>146</v>
      </c>
      <c r="J37" s="3" t="s">
        <v>147</v>
      </c>
      <c r="K37" s="3" t="s">
        <v>35</v>
      </c>
      <c r="L37" s="3" t="s">
        <v>35</v>
      </c>
      <c r="M37" s="3" t="s">
        <v>148</v>
      </c>
    </row>
    <row r="38" spans="3:13" ht="12.75" x14ac:dyDescent="0.2">
      <c r="C38" s="3" t="s">
        <v>149</v>
      </c>
      <c r="D38" s="3" t="s">
        <v>35</v>
      </c>
      <c r="E38" s="3" t="s">
        <v>35</v>
      </c>
      <c r="F38" s="3" t="s">
        <v>35</v>
      </c>
      <c r="G38" s="3" t="s">
        <v>35</v>
      </c>
      <c r="H38" s="3" t="s">
        <v>35</v>
      </c>
      <c r="I38" s="3" t="s">
        <v>35</v>
      </c>
      <c r="J38" s="3" t="s">
        <v>150</v>
      </c>
      <c r="K38" s="3" t="s">
        <v>151</v>
      </c>
      <c r="L38" s="3" t="s">
        <v>152</v>
      </c>
      <c r="M38" s="3" t="s">
        <v>153</v>
      </c>
    </row>
    <row r="39" spans="3:13" ht="12.75" x14ac:dyDescent="0.2">
      <c r="C39" s="3" t="s">
        <v>154</v>
      </c>
      <c r="D39" s="3" t="s">
        <v>155</v>
      </c>
      <c r="E39" s="3">
        <v>726.07100000000003</v>
      </c>
      <c r="F39" s="3">
        <v>397.81400000000002</v>
      </c>
      <c r="G39" s="3">
        <v>148.66300000000001</v>
      </c>
      <c r="H39" s="3" t="s">
        <v>156</v>
      </c>
      <c r="I39" s="3" t="s">
        <v>157</v>
      </c>
      <c r="J39" s="3">
        <v>849.21199999999999</v>
      </c>
      <c r="K39" s="3" t="s">
        <v>158</v>
      </c>
      <c r="L39" s="3" t="s">
        <v>159</v>
      </c>
      <c r="M39" s="3" t="s">
        <v>160</v>
      </c>
    </row>
    <row r="40" spans="3:13" ht="12.75" x14ac:dyDescent="0.2">
      <c r="C40" s="3" t="s">
        <v>161</v>
      </c>
      <c r="D40" s="3" t="s">
        <v>162</v>
      </c>
      <c r="E40" s="3" t="s">
        <v>163</v>
      </c>
      <c r="F40" s="3" t="s">
        <v>164</v>
      </c>
      <c r="G40" s="3" t="s">
        <v>165</v>
      </c>
      <c r="H40" s="3" t="s">
        <v>166</v>
      </c>
      <c r="I40" s="3" t="s">
        <v>167</v>
      </c>
      <c r="J40" s="3" t="s">
        <v>168</v>
      </c>
      <c r="K40" s="3" t="s">
        <v>169</v>
      </c>
      <c r="L40" s="3" t="s">
        <v>170</v>
      </c>
      <c r="M40" s="3" t="s">
        <v>171</v>
      </c>
    </row>
    <row r="41" spans="3:13" ht="12.75" x14ac:dyDescent="0.2"/>
    <row r="42" spans="3:13" ht="12.75" x14ac:dyDescent="0.2">
      <c r="C42" s="3" t="s">
        <v>172</v>
      </c>
      <c r="D42" s="3">
        <v>39.487000000000002</v>
      </c>
      <c r="E42" s="3">
        <v>39.487000000000002</v>
      </c>
      <c r="F42" s="3" t="s">
        <v>173</v>
      </c>
      <c r="G42" s="3" t="s">
        <v>174</v>
      </c>
      <c r="H42" s="3" t="s">
        <v>175</v>
      </c>
      <c r="I42" s="3" t="s">
        <v>176</v>
      </c>
      <c r="J42" s="3" t="s">
        <v>177</v>
      </c>
      <c r="K42" s="3" t="s">
        <v>178</v>
      </c>
      <c r="L42" s="3" t="s">
        <v>179</v>
      </c>
      <c r="M42" s="3" t="s">
        <v>180</v>
      </c>
    </row>
    <row r="43" spans="3:13" ht="12.75" x14ac:dyDescent="0.2">
      <c r="C43" s="3" t="s">
        <v>181</v>
      </c>
      <c r="D43" s="3">
        <v>575.279</v>
      </c>
      <c r="E43" s="3">
        <v>765.61199999999997</v>
      </c>
      <c r="F43" s="3" t="s">
        <v>182</v>
      </c>
      <c r="G43" s="3" t="s">
        <v>183</v>
      </c>
      <c r="H43" s="3" t="s">
        <v>184</v>
      </c>
      <c r="I43" s="3" t="s">
        <v>185</v>
      </c>
      <c r="J43" s="3" t="s">
        <v>186</v>
      </c>
      <c r="K43" s="3" t="s">
        <v>187</v>
      </c>
      <c r="L43" s="3" t="s">
        <v>188</v>
      </c>
      <c r="M43" s="3" t="s">
        <v>189</v>
      </c>
    </row>
    <row r="44" spans="3:13" ht="12.75" x14ac:dyDescent="0.2">
      <c r="C44" s="3" t="s">
        <v>190</v>
      </c>
      <c r="D44" s="3" t="s">
        <v>191</v>
      </c>
      <c r="E44" s="3" t="s">
        <v>192</v>
      </c>
      <c r="F44" s="3" t="s">
        <v>193</v>
      </c>
      <c r="G44" s="3" t="s">
        <v>194</v>
      </c>
      <c r="H44" s="3" t="s">
        <v>195</v>
      </c>
      <c r="I44" s="3" t="s">
        <v>196</v>
      </c>
      <c r="J44" s="3" t="s">
        <v>197</v>
      </c>
      <c r="K44" s="3" t="s">
        <v>198</v>
      </c>
      <c r="L44" s="3" t="s">
        <v>199</v>
      </c>
      <c r="M44" s="3" t="s">
        <v>200</v>
      </c>
    </row>
    <row r="45" spans="3:13" ht="12.75" x14ac:dyDescent="0.2">
      <c r="C45" s="3" t="s">
        <v>201</v>
      </c>
      <c r="D45" s="3" t="s">
        <v>35</v>
      </c>
      <c r="E45" s="3" t="s">
        <v>35</v>
      </c>
      <c r="F45" s="3" t="s">
        <v>35</v>
      </c>
      <c r="G45" s="3" t="s">
        <v>35</v>
      </c>
      <c r="H45" s="3" t="s">
        <v>35</v>
      </c>
      <c r="I45" s="3" t="s">
        <v>35</v>
      </c>
      <c r="J45" s="3" t="s">
        <v>35</v>
      </c>
      <c r="K45" s="3" t="s">
        <v>35</v>
      </c>
      <c r="L45" s="3" t="s">
        <v>35</v>
      </c>
      <c r="M45" s="3" t="s">
        <v>35</v>
      </c>
    </row>
    <row r="46" spans="3:13" ht="12.75" x14ac:dyDescent="0.2">
      <c r="C46" s="3" t="s">
        <v>202</v>
      </c>
      <c r="D46" s="3">
        <v>0</v>
      </c>
      <c r="E46" s="3">
        <v>0</v>
      </c>
      <c r="F46" s="3">
        <v>0</v>
      </c>
      <c r="G46" s="3">
        <v>11.316000000000001</v>
      </c>
      <c r="H46" s="3">
        <v>-57.929000000000002</v>
      </c>
      <c r="I46" s="3">
        <v>-28.702999999999999</v>
      </c>
      <c r="J46" s="3" t="s">
        <v>203</v>
      </c>
      <c r="K46" s="3" t="s">
        <v>204</v>
      </c>
      <c r="L46" s="3" t="s">
        <v>205</v>
      </c>
      <c r="M46" s="3" t="s">
        <v>206</v>
      </c>
    </row>
    <row r="47" spans="3:13" ht="12.75" x14ac:dyDescent="0.2">
      <c r="C47" s="3" t="s">
        <v>207</v>
      </c>
      <c r="D47" s="3" t="s">
        <v>208</v>
      </c>
      <c r="E47" s="3" t="s">
        <v>209</v>
      </c>
      <c r="F47" s="3" t="s">
        <v>210</v>
      </c>
      <c r="G47" s="3" t="s">
        <v>211</v>
      </c>
      <c r="H47" s="3" t="s">
        <v>212</v>
      </c>
      <c r="I47" s="3" t="s">
        <v>213</v>
      </c>
      <c r="J47" s="3" t="s">
        <v>214</v>
      </c>
      <c r="K47" s="3" t="s">
        <v>215</v>
      </c>
      <c r="L47" s="3" t="s">
        <v>216</v>
      </c>
      <c r="M47" s="3" t="s">
        <v>217</v>
      </c>
    </row>
    <row r="48" spans="3:13" ht="12.75" x14ac:dyDescent="0.2">
      <c r="C48" s="3" t="s">
        <v>218</v>
      </c>
      <c r="D48" s="3" t="s">
        <v>35</v>
      </c>
      <c r="E48" s="3" t="s">
        <v>35</v>
      </c>
      <c r="F48" s="3" t="s">
        <v>35</v>
      </c>
      <c r="G48" s="3" t="s">
        <v>35</v>
      </c>
      <c r="H48" s="3" t="s">
        <v>35</v>
      </c>
      <c r="I48" s="3" t="s">
        <v>35</v>
      </c>
      <c r="J48" s="3" t="s">
        <v>35</v>
      </c>
      <c r="K48" s="3" t="s">
        <v>35</v>
      </c>
      <c r="L48" s="3" t="s">
        <v>35</v>
      </c>
      <c r="M48" s="3" t="s">
        <v>35</v>
      </c>
    </row>
    <row r="49" spans="3:13" ht="12.75" x14ac:dyDescent="0.2">
      <c r="C49" s="3" t="s">
        <v>219</v>
      </c>
      <c r="D49" s="3" t="s">
        <v>35</v>
      </c>
      <c r="E49" s="3" t="s">
        <v>35</v>
      </c>
      <c r="F49" s="3" t="s">
        <v>35</v>
      </c>
      <c r="G49" s="3" t="s">
        <v>35</v>
      </c>
      <c r="H49" s="3" t="s">
        <v>35</v>
      </c>
      <c r="I49" s="3" t="s">
        <v>35</v>
      </c>
      <c r="J49" s="3" t="s">
        <v>35</v>
      </c>
      <c r="K49" s="3" t="s">
        <v>35</v>
      </c>
      <c r="L49" s="3" t="s">
        <v>35</v>
      </c>
      <c r="M49" s="3" t="s">
        <v>35</v>
      </c>
    </row>
    <row r="50" spans="3:13" ht="12.75" x14ac:dyDescent="0.2">
      <c r="C50" s="3" t="s">
        <v>220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221</v>
      </c>
      <c r="D51" s="3" t="s">
        <v>208</v>
      </c>
      <c r="E51" s="3" t="s">
        <v>209</v>
      </c>
      <c r="F51" s="3" t="s">
        <v>210</v>
      </c>
      <c r="G51" s="3" t="s">
        <v>211</v>
      </c>
      <c r="H51" s="3" t="s">
        <v>212</v>
      </c>
      <c r="I51" s="3" t="s">
        <v>213</v>
      </c>
      <c r="J51" s="3" t="s">
        <v>214</v>
      </c>
      <c r="K51" s="3" t="s">
        <v>215</v>
      </c>
      <c r="L51" s="3" t="s">
        <v>216</v>
      </c>
      <c r="M51" s="3" t="s">
        <v>217</v>
      </c>
    </row>
    <row r="52" spans="3:13" ht="12.75" x14ac:dyDescent="0.2"/>
    <row r="53" spans="3:13" ht="12.75" x14ac:dyDescent="0.2">
      <c r="C53" s="3" t="s">
        <v>222</v>
      </c>
      <c r="D53" s="3" t="s">
        <v>97</v>
      </c>
      <c r="E53" s="3" t="s">
        <v>98</v>
      </c>
      <c r="F53" s="3" t="s">
        <v>99</v>
      </c>
      <c r="G53" s="3" t="s">
        <v>100</v>
      </c>
      <c r="H53" s="3" t="s">
        <v>101</v>
      </c>
      <c r="I53" s="3" t="s">
        <v>102</v>
      </c>
      <c r="J53" s="3" t="s">
        <v>103</v>
      </c>
      <c r="K53" s="3" t="s">
        <v>104</v>
      </c>
      <c r="L53" s="3" t="s">
        <v>105</v>
      </c>
      <c r="M53" s="3" t="s">
        <v>106</v>
      </c>
    </row>
    <row r="54" spans="3:13" ht="12.75" x14ac:dyDescent="0.2"/>
    <row r="55" spans="3:13" ht="12.75" x14ac:dyDescent="0.2">
      <c r="C55" s="3" t="s">
        <v>223</v>
      </c>
      <c r="D55" s="3">
        <v>605.89599999999996</v>
      </c>
      <c r="E55" s="3">
        <v>406.495</v>
      </c>
      <c r="F55" s="3" t="s">
        <v>224</v>
      </c>
      <c r="G55" s="3" t="s">
        <v>27</v>
      </c>
      <c r="H55" s="3" t="s">
        <v>28</v>
      </c>
      <c r="I55" s="3" t="s">
        <v>29</v>
      </c>
      <c r="J55" s="3" t="s">
        <v>30</v>
      </c>
      <c r="K55" s="3" t="s">
        <v>31</v>
      </c>
      <c r="L55" s="3" t="s">
        <v>32</v>
      </c>
      <c r="M55" s="3" t="s">
        <v>33</v>
      </c>
    </row>
    <row r="56" spans="3:13" ht="12.75" x14ac:dyDescent="0.2">
      <c r="C56" s="3" t="s">
        <v>225</v>
      </c>
      <c r="D56" s="3" t="s">
        <v>226</v>
      </c>
      <c r="E56" s="3" t="s">
        <v>227</v>
      </c>
      <c r="F56" s="3" t="s">
        <v>228</v>
      </c>
      <c r="G56" s="3" t="s">
        <v>229</v>
      </c>
      <c r="H56" s="3" t="s">
        <v>230</v>
      </c>
      <c r="I56" s="3" t="s">
        <v>231</v>
      </c>
      <c r="J56" s="3" t="s">
        <v>232</v>
      </c>
      <c r="K56" s="3" t="s">
        <v>233</v>
      </c>
      <c r="L56" s="3" t="s">
        <v>234</v>
      </c>
      <c r="M56" s="3" t="s">
        <v>235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0ADF-0D5D-4959-BD45-4D43C1B78D59}">
  <dimension ref="C1:M48"/>
  <sheetViews>
    <sheetView workbookViewId="0">
      <selection activeCell="G12" sqref="D12:G12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236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237</v>
      </c>
      <c r="D12" s="40">
        <v>0</v>
      </c>
      <c r="E12" s="40">
        <v>0</v>
      </c>
      <c r="F12" s="40">
        <v>0</v>
      </c>
      <c r="G12" s="40">
        <v>0</v>
      </c>
      <c r="H12" s="3" t="s">
        <v>238</v>
      </c>
      <c r="I12" s="3" t="s">
        <v>239</v>
      </c>
      <c r="J12" s="3" t="s">
        <v>240</v>
      </c>
      <c r="K12" s="3" t="s">
        <v>241</v>
      </c>
      <c r="L12" s="3" t="s">
        <v>242</v>
      </c>
      <c r="M12" s="3" t="s">
        <v>243</v>
      </c>
    </row>
    <row r="13" spans="3:13" x14ac:dyDescent="0.2">
      <c r="C13" s="3" t="s">
        <v>244</v>
      </c>
      <c r="D13" s="3" t="s">
        <v>245</v>
      </c>
      <c r="E13" s="3" t="s">
        <v>245</v>
      </c>
      <c r="F13" s="3" t="s">
        <v>245</v>
      </c>
      <c r="G13" s="3" t="s">
        <v>245</v>
      </c>
      <c r="H13" s="3" t="s">
        <v>245</v>
      </c>
      <c r="I13" s="3" t="s">
        <v>246</v>
      </c>
      <c r="J13" s="3" t="s">
        <v>247</v>
      </c>
      <c r="K13" s="3" t="s">
        <v>248</v>
      </c>
      <c r="L13" s="3" t="s">
        <v>249</v>
      </c>
      <c r="M13" s="3" t="s">
        <v>250</v>
      </c>
    </row>
    <row r="15" spans="3:13" x14ac:dyDescent="0.2">
      <c r="C15" s="3" t="s">
        <v>251</v>
      </c>
      <c r="D15" s="3">
        <v>0</v>
      </c>
      <c r="E15" s="3">
        <v>0</v>
      </c>
      <c r="F15" s="3">
        <v>0</v>
      </c>
      <c r="G15" s="3">
        <v>0</v>
      </c>
      <c r="H15" s="3" t="s">
        <v>252</v>
      </c>
      <c r="I15" s="3" t="s">
        <v>253</v>
      </c>
      <c r="J15" s="3" t="s">
        <v>254</v>
      </c>
      <c r="K15" s="3" t="s">
        <v>255</v>
      </c>
      <c r="L15" s="3" t="s">
        <v>256</v>
      </c>
      <c r="M15" s="3" t="s">
        <v>257</v>
      </c>
    </row>
    <row r="16" spans="3:13" x14ac:dyDescent="0.2">
      <c r="C16" s="3" t="s">
        <v>258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259</v>
      </c>
      <c r="I16" s="3">
        <v>823.77700000000004</v>
      </c>
      <c r="J16" s="3" t="s">
        <v>260</v>
      </c>
      <c r="K16" s="3" t="s">
        <v>261</v>
      </c>
      <c r="L16" s="3" t="s">
        <v>262</v>
      </c>
      <c r="M16" s="3" t="s">
        <v>263</v>
      </c>
    </row>
    <row r="17" spans="3:13" x14ac:dyDescent="0.2">
      <c r="C17" s="3" t="s">
        <v>264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265</v>
      </c>
      <c r="I17" s="3" t="s">
        <v>266</v>
      </c>
      <c r="J17" s="3" t="s">
        <v>267</v>
      </c>
      <c r="K17" s="3" t="s">
        <v>268</v>
      </c>
      <c r="L17" s="3" t="s">
        <v>269</v>
      </c>
      <c r="M17" s="3" t="s">
        <v>270</v>
      </c>
    </row>
    <row r="19" spans="3:13" x14ac:dyDescent="0.2">
      <c r="C19" s="3" t="s">
        <v>271</v>
      </c>
      <c r="D19" s="3" t="s">
        <v>272</v>
      </c>
      <c r="E19" s="3" t="s">
        <v>273</v>
      </c>
      <c r="F19" s="3" t="s">
        <v>274</v>
      </c>
      <c r="G19" s="3" t="s">
        <v>275</v>
      </c>
      <c r="H19" s="3" t="s">
        <v>276</v>
      </c>
      <c r="I19" s="3" t="s">
        <v>277</v>
      </c>
      <c r="J19" s="3" t="s">
        <v>278</v>
      </c>
      <c r="K19" s="3" t="s">
        <v>279</v>
      </c>
      <c r="L19" s="3" t="s">
        <v>280</v>
      </c>
      <c r="M19" s="3" t="s">
        <v>281</v>
      </c>
    </row>
    <row r="20" spans="3:13" x14ac:dyDescent="0.2">
      <c r="C20" s="3" t="s">
        <v>282</v>
      </c>
      <c r="D20" s="3">
        <v>0</v>
      </c>
      <c r="E20" s="3">
        <v>0</v>
      </c>
      <c r="F20" s="3">
        <v>0</v>
      </c>
      <c r="G20" s="3" t="s">
        <v>283</v>
      </c>
      <c r="H20" s="3" t="s">
        <v>284</v>
      </c>
      <c r="I20" s="3" t="s">
        <v>285</v>
      </c>
      <c r="J20" s="3" t="s">
        <v>286</v>
      </c>
      <c r="K20" s="3" t="s">
        <v>287</v>
      </c>
      <c r="L20" s="3" t="s">
        <v>288</v>
      </c>
      <c r="M20" s="3" t="s">
        <v>289</v>
      </c>
    </row>
    <row r="21" spans="3:13" x14ac:dyDescent="0.2">
      <c r="C21" s="3" t="s">
        <v>290</v>
      </c>
      <c r="D21" s="3" t="s">
        <v>291</v>
      </c>
      <c r="E21" s="3" t="s">
        <v>292</v>
      </c>
      <c r="F21" s="3">
        <v>0</v>
      </c>
      <c r="G21" s="3" t="s">
        <v>293</v>
      </c>
      <c r="H21" s="3" t="s">
        <v>294</v>
      </c>
      <c r="I21" s="3" t="s">
        <v>295</v>
      </c>
      <c r="J21" s="3" t="s">
        <v>296</v>
      </c>
      <c r="K21" s="3" t="s">
        <v>297</v>
      </c>
      <c r="L21" s="3" t="s">
        <v>298</v>
      </c>
      <c r="M21" s="3" t="s">
        <v>299</v>
      </c>
    </row>
    <row r="22" spans="3:13" x14ac:dyDescent="0.2">
      <c r="C22" s="3" t="s">
        <v>300</v>
      </c>
      <c r="D22" s="3" t="s">
        <v>301</v>
      </c>
      <c r="E22" s="3">
        <v>-996.77300000000002</v>
      </c>
      <c r="F22" s="3" t="s">
        <v>302</v>
      </c>
      <c r="G22" s="3">
        <v>292.92599999999999</v>
      </c>
      <c r="H22" s="3">
        <v>-341.58800000000002</v>
      </c>
      <c r="I22" s="3">
        <v>505.85300000000001</v>
      </c>
      <c r="J22" s="3" t="s">
        <v>303</v>
      </c>
      <c r="K22" s="3" t="s">
        <v>304</v>
      </c>
      <c r="L22" s="3">
        <v>350.27499999999998</v>
      </c>
      <c r="M22" s="3" t="s">
        <v>305</v>
      </c>
    </row>
    <row r="23" spans="3:13" x14ac:dyDescent="0.2">
      <c r="C23" s="3" t="s">
        <v>306</v>
      </c>
      <c r="D23" s="3" t="s">
        <v>307</v>
      </c>
      <c r="E23" s="3" t="s">
        <v>308</v>
      </c>
      <c r="F23" s="3" t="s">
        <v>309</v>
      </c>
      <c r="G23" s="3" t="s">
        <v>310</v>
      </c>
      <c r="H23" s="3" t="s">
        <v>311</v>
      </c>
      <c r="I23" s="3" t="s">
        <v>312</v>
      </c>
      <c r="J23" s="3" t="s">
        <v>313</v>
      </c>
      <c r="K23" s="3" t="s">
        <v>314</v>
      </c>
      <c r="L23" s="3" t="s">
        <v>315</v>
      </c>
      <c r="M23" s="3" t="s">
        <v>316</v>
      </c>
    </row>
    <row r="24" spans="3:13" x14ac:dyDescent="0.2">
      <c r="C24" s="3" t="s">
        <v>317</v>
      </c>
      <c r="D24" s="3" t="s">
        <v>307</v>
      </c>
      <c r="E24" s="3" t="s">
        <v>308</v>
      </c>
      <c r="F24" s="3" t="s">
        <v>309</v>
      </c>
      <c r="G24" s="3" t="s">
        <v>310</v>
      </c>
      <c r="H24" s="3" t="s">
        <v>318</v>
      </c>
      <c r="I24" s="3" t="s">
        <v>319</v>
      </c>
      <c r="J24" s="3" t="s">
        <v>320</v>
      </c>
      <c r="K24" s="3" t="s">
        <v>321</v>
      </c>
      <c r="L24" s="3" t="s">
        <v>322</v>
      </c>
      <c r="M24" s="3" t="s">
        <v>323</v>
      </c>
    </row>
    <row r="26" spans="3:13" x14ac:dyDescent="0.2">
      <c r="C26" s="3" t="s">
        <v>324</v>
      </c>
      <c r="D26" s="3" t="s">
        <v>325</v>
      </c>
      <c r="E26" s="3" t="s">
        <v>326</v>
      </c>
      <c r="F26" s="3" t="s">
        <v>327</v>
      </c>
      <c r="G26" s="3">
        <v>-919.60400000000004</v>
      </c>
      <c r="H26" s="3" t="s">
        <v>328</v>
      </c>
      <c r="I26" s="3">
        <v>-608.37699999999995</v>
      </c>
      <c r="J26" s="3">
        <v>-879.07799999999997</v>
      </c>
      <c r="K26" s="3">
        <v>189.59100000000001</v>
      </c>
      <c r="L26" s="3">
        <v>174.505</v>
      </c>
      <c r="M26" s="3">
        <v>851.63499999999999</v>
      </c>
    </row>
    <row r="27" spans="3:13" x14ac:dyDescent="0.2">
      <c r="C27" s="3" t="s">
        <v>329</v>
      </c>
      <c r="D27" s="3" t="s">
        <v>330</v>
      </c>
      <c r="E27" s="3" t="s">
        <v>331</v>
      </c>
      <c r="F27" s="3" t="s">
        <v>332</v>
      </c>
      <c r="G27" s="3" t="s">
        <v>333</v>
      </c>
      <c r="H27" s="3" t="s">
        <v>334</v>
      </c>
      <c r="I27" s="3" t="s">
        <v>335</v>
      </c>
      <c r="J27" s="3" t="s">
        <v>336</v>
      </c>
      <c r="K27" s="3" t="s">
        <v>337</v>
      </c>
      <c r="L27" s="3" t="s">
        <v>338</v>
      </c>
      <c r="M27" s="3" t="s">
        <v>339</v>
      </c>
    </row>
    <row r="28" spans="3:13" x14ac:dyDescent="0.2">
      <c r="C28" s="3" t="s">
        <v>340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341</v>
      </c>
      <c r="D29" s="3">
        <v>-205.506</v>
      </c>
      <c r="E29" s="3">
        <v>-267.39299999999997</v>
      </c>
      <c r="F29" s="3">
        <v>726.07100000000003</v>
      </c>
      <c r="G29" s="3">
        <v>-14.054</v>
      </c>
      <c r="H29" s="3">
        <v>-74.123000000000005</v>
      </c>
      <c r="I29" s="3">
        <v>-230.78399999999999</v>
      </c>
      <c r="J29" s="3">
        <v>-190.87799999999999</v>
      </c>
      <c r="K29" s="3">
        <v>-57.259</v>
      </c>
      <c r="L29" s="3">
        <v>-132.77600000000001</v>
      </c>
      <c r="M29" s="3">
        <v>-388.584</v>
      </c>
    </row>
    <row r="30" spans="3:13" x14ac:dyDescent="0.2">
      <c r="C30" s="3" t="s">
        <v>342</v>
      </c>
      <c r="D30" s="3" t="s">
        <v>343</v>
      </c>
      <c r="E30" s="3" t="s">
        <v>344</v>
      </c>
      <c r="F30" s="3" t="s">
        <v>345</v>
      </c>
      <c r="G30" s="3" t="s">
        <v>346</v>
      </c>
      <c r="H30" s="3" t="s">
        <v>347</v>
      </c>
      <c r="I30" s="3" t="s">
        <v>348</v>
      </c>
      <c r="J30" s="3" t="s">
        <v>349</v>
      </c>
      <c r="K30" s="3" t="s">
        <v>350</v>
      </c>
      <c r="L30" s="3" t="s">
        <v>351</v>
      </c>
      <c r="M30" s="3" t="s">
        <v>352</v>
      </c>
    </row>
    <row r="32" spans="3:13" x14ac:dyDescent="0.2">
      <c r="C32" s="3" t="s">
        <v>353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354</v>
      </c>
      <c r="D33" s="3" t="s">
        <v>343</v>
      </c>
      <c r="E33" s="3" t="s">
        <v>344</v>
      </c>
      <c r="F33" s="3" t="s">
        <v>345</v>
      </c>
      <c r="G33" s="3" t="s">
        <v>346</v>
      </c>
      <c r="H33" s="3" t="s">
        <v>347</v>
      </c>
      <c r="I33" s="3" t="s">
        <v>348</v>
      </c>
      <c r="J33" s="3" t="s">
        <v>349</v>
      </c>
      <c r="K33" s="3" t="s">
        <v>350</v>
      </c>
      <c r="L33" s="3" t="s">
        <v>351</v>
      </c>
      <c r="M33" s="3" t="s">
        <v>352</v>
      </c>
    </row>
    <row r="35" spans="3:13" x14ac:dyDescent="0.2">
      <c r="C35" s="3" t="s">
        <v>355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356</v>
      </c>
      <c r="D36" s="3" t="s">
        <v>343</v>
      </c>
      <c r="E36" s="3" t="s">
        <v>344</v>
      </c>
      <c r="F36" s="3" t="s">
        <v>345</v>
      </c>
      <c r="G36" s="3" t="s">
        <v>346</v>
      </c>
      <c r="H36" s="3" t="s">
        <v>347</v>
      </c>
      <c r="I36" s="3" t="s">
        <v>348</v>
      </c>
      <c r="J36" s="3" t="s">
        <v>349</v>
      </c>
      <c r="K36" s="3" t="s">
        <v>350</v>
      </c>
      <c r="L36" s="3" t="s">
        <v>351</v>
      </c>
      <c r="M36" s="3" t="s">
        <v>352</v>
      </c>
    </row>
    <row r="38" spans="3:13" x14ac:dyDescent="0.2">
      <c r="C38" s="3" t="s">
        <v>357</v>
      </c>
      <c r="D38" s="3">
        <v>-65.569999999999993</v>
      </c>
      <c r="E38" s="3">
        <v>-37.86</v>
      </c>
      <c r="F38" s="3">
        <v>-6.91</v>
      </c>
      <c r="G38" s="3">
        <v>-3.93</v>
      </c>
      <c r="H38" s="3">
        <v>-3.07</v>
      </c>
      <c r="I38" s="3">
        <v>-2.0699999999999998</v>
      </c>
      <c r="J38" s="3">
        <v>-1.78</v>
      </c>
      <c r="K38" s="3">
        <v>-1.59</v>
      </c>
      <c r="L38" s="3">
        <v>-1.9</v>
      </c>
      <c r="M38" s="3">
        <v>-1.86</v>
      </c>
    </row>
    <row r="39" spans="3:13" x14ac:dyDescent="0.2">
      <c r="C39" s="3" t="s">
        <v>358</v>
      </c>
      <c r="D39" s="3">
        <v>-65.569999999999993</v>
      </c>
      <c r="E39" s="3">
        <v>-37.86</v>
      </c>
      <c r="F39" s="3">
        <v>-6.91</v>
      </c>
      <c r="G39" s="3">
        <v>-3.93</v>
      </c>
      <c r="H39" s="3">
        <v>-3.07</v>
      </c>
      <c r="I39" s="3">
        <v>-2.0699999999999998</v>
      </c>
      <c r="J39" s="3">
        <v>-1.78</v>
      </c>
      <c r="K39" s="3">
        <v>-1.59</v>
      </c>
      <c r="L39" s="3">
        <v>-1.9</v>
      </c>
      <c r="M39" s="3">
        <v>-1.87</v>
      </c>
    </row>
    <row r="40" spans="3:13" x14ac:dyDescent="0.2">
      <c r="C40" s="3" t="s">
        <v>359</v>
      </c>
      <c r="D40" s="3">
        <v>216.67699999999999</v>
      </c>
      <c r="E40" s="3">
        <v>216.67699999999999</v>
      </c>
      <c r="F40" s="3" t="s">
        <v>360</v>
      </c>
      <c r="G40" s="3" t="s">
        <v>361</v>
      </c>
      <c r="H40" s="3" t="s">
        <v>362</v>
      </c>
      <c r="I40" s="3" t="s">
        <v>363</v>
      </c>
      <c r="J40" s="3" t="s">
        <v>364</v>
      </c>
      <c r="K40" s="3" t="s">
        <v>365</v>
      </c>
      <c r="L40" s="3" t="s">
        <v>366</v>
      </c>
      <c r="M40" s="3" t="s">
        <v>367</v>
      </c>
    </row>
    <row r="41" spans="3:13" x14ac:dyDescent="0.2">
      <c r="C41" s="3" t="s">
        <v>368</v>
      </c>
      <c r="D41" s="3">
        <v>216.67699999999999</v>
      </c>
      <c r="E41" s="3">
        <v>216.67699999999999</v>
      </c>
      <c r="F41" s="3" t="s">
        <v>360</v>
      </c>
      <c r="G41" s="3" t="s">
        <v>361</v>
      </c>
      <c r="H41" s="3" t="s">
        <v>362</v>
      </c>
      <c r="I41" s="3" t="s">
        <v>363</v>
      </c>
      <c r="J41" s="3" t="s">
        <v>364</v>
      </c>
      <c r="K41" s="3" t="s">
        <v>365</v>
      </c>
      <c r="L41" s="3" t="s">
        <v>366</v>
      </c>
      <c r="M41" s="3" t="s">
        <v>367</v>
      </c>
    </row>
    <row r="43" spans="3:13" x14ac:dyDescent="0.2">
      <c r="C43" s="3" t="s">
        <v>369</v>
      </c>
      <c r="D43" s="3" t="s">
        <v>370</v>
      </c>
      <c r="E43" s="3" t="s">
        <v>371</v>
      </c>
      <c r="F43" s="3" t="s">
        <v>372</v>
      </c>
      <c r="G43" s="3" t="s">
        <v>373</v>
      </c>
      <c r="H43" s="3" t="s">
        <v>374</v>
      </c>
      <c r="I43" s="3" t="s">
        <v>375</v>
      </c>
      <c r="J43" s="3" t="s">
        <v>376</v>
      </c>
      <c r="K43" s="3" t="s">
        <v>377</v>
      </c>
      <c r="L43" s="3" t="s">
        <v>378</v>
      </c>
      <c r="M43" s="3" t="s">
        <v>379</v>
      </c>
    </row>
    <row r="44" spans="3:13" x14ac:dyDescent="0.2">
      <c r="C44" s="3" t="s">
        <v>380</v>
      </c>
      <c r="D44" s="3" t="s">
        <v>381</v>
      </c>
      <c r="E44" s="3" t="s">
        <v>382</v>
      </c>
      <c r="F44" s="3" t="s">
        <v>383</v>
      </c>
      <c r="G44" s="3" t="s">
        <v>384</v>
      </c>
      <c r="H44" s="3" t="s">
        <v>385</v>
      </c>
      <c r="I44" s="3" t="s">
        <v>386</v>
      </c>
      <c r="J44" s="3" t="s">
        <v>387</v>
      </c>
      <c r="K44" s="3" t="s">
        <v>388</v>
      </c>
      <c r="L44" s="3" t="s">
        <v>389</v>
      </c>
      <c r="M44" s="3" t="s">
        <v>390</v>
      </c>
    </row>
    <row r="46" spans="3:13" x14ac:dyDescent="0.2">
      <c r="C46" s="3" t="s">
        <v>391</v>
      </c>
      <c r="D46" s="3" t="s">
        <v>3</v>
      </c>
      <c r="E46" s="3" t="s">
        <v>3</v>
      </c>
      <c r="F46" s="3" t="s">
        <v>3</v>
      </c>
      <c r="G46" s="3" t="s">
        <v>3</v>
      </c>
      <c r="H46" s="3" t="s">
        <v>238</v>
      </c>
      <c r="I46" s="3" t="s">
        <v>239</v>
      </c>
      <c r="J46" s="3" t="s">
        <v>240</v>
      </c>
      <c r="K46" s="3" t="s">
        <v>241</v>
      </c>
      <c r="L46" s="3" t="s">
        <v>242</v>
      </c>
      <c r="M46" s="3" t="s">
        <v>243</v>
      </c>
    </row>
    <row r="47" spans="3:13" x14ac:dyDescent="0.2">
      <c r="C47" s="3" t="s">
        <v>392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386</v>
      </c>
      <c r="J47" s="3" t="s">
        <v>387</v>
      </c>
      <c r="K47" s="3" t="s">
        <v>388</v>
      </c>
      <c r="L47" s="3" t="s">
        <v>389</v>
      </c>
      <c r="M47" s="3" t="s">
        <v>393</v>
      </c>
    </row>
    <row r="48" spans="3:13" x14ac:dyDescent="0.2">
      <c r="C48" s="3" t="s">
        <v>394</v>
      </c>
      <c r="D48" s="3" t="s">
        <v>381</v>
      </c>
      <c r="E48" s="3" t="s">
        <v>382</v>
      </c>
      <c r="F48" s="3" t="s">
        <v>383</v>
      </c>
      <c r="G48" s="3" t="s">
        <v>384</v>
      </c>
      <c r="H48" s="3" t="s">
        <v>385</v>
      </c>
      <c r="I48" s="3" t="s">
        <v>386</v>
      </c>
      <c r="J48" s="3" t="s">
        <v>387</v>
      </c>
      <c r="K48" s="3" t="s">
        <v>388</v>
      </c>
      <c r="L48" s="3" t="s">
        <v>389</v>
      </c>
      <c r="M48" s="3" t="s">
        <v>390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B90D-97C5-4EB5-BA98-311F37F43414}">
  <dimension ref="C1:M41"/>
  <sheetViews>
    <sheetView workbookViewId="0">
      <selection activeCell="E30" sqref="D30:E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395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354</v>
      </c>
      <c r="D12" s="3" t="s">
        <v>343</v>
      </c>
      <c r="E12" s="3" t="s">
        <v>344</v>
      </c>
      <c r="F12" s="3" t="s">
        <v>345</v>
      </c>
      <c r="G12" s="3" t="s">
        <v>346</v>
      </c>
      <c r="H12" s="3" t="s">
        <v>347</v>
      </c>
      <c r="I12" s="3" t="s">
        <v>348</v>
      </c>
      <c r="J12" s="3" t="s">
        <v>349</v>
      </c>
      <c r="K12" s="3" t="s">
        <v>350</v>
      </c>
      <c r="L12" s="3" t="s">
        <v>351</v>
      </c>
      <c r="M12" s="3" t="s">
        <v>352</v>
      </c>
    </row>
    <row r="13" spans="3:13" x14ac:dyDescent="0.2">
      <c r="C13" s="3" t="s">
        <v>396</v>
      </c>
      <c r="D13" s="3">
        <v>113.77800000000001</v>
      </c>
      <c r="E13" s="3">
        <v>84.896000000000001</v>
      </c>
      <c r="F13" s="3">
        <v>74.820999999999998</v>
      </c>
      <c r="G13" s="3">
        <v>146.267</v>
      </c>
      <c r="H13" s="3">
        <v>447.41500000000002</v>
      </c>
      <c r="I13" s="3">
        <v>725.12900000000002</v>
      </c>
      <c r="J13" s="3" t="s">
        <v>397</v>
      </c>
      <c r="K13" s="3" t="s">
        <v>398</v>
      </c>
      <c r="L13" s="3" t="s">
        <v>399</v>
      </c>
      <c r="M13" s="3" t="s">
        <v>400</v>
      </c>
    </row>
    <row r="14" spans="3:13" x14ac:dyDescent="0.2">
      <c r="C14" s="3" t="s">
        <v>401</v>
      </c>
      <c r="D14" s="3" t="s">
        <v>3</v>
      </c>
      <c r="E14" s="3" t="s">
        <v>3</v>
      </c>
      <c r="F14" s="3">
        <v>44.204000000000001</v>
      </c>
      <c r="G14" s="3">
        <v>40.741</v>
      </c>
      <c r="H14" s="3">
        <v>424.423</v>
      </c>
      <c r="I14" s="3">
        <v>949.30899999999997</v>
      </c>
      <c r="J14" s="3">
        <v>929.71900000000005</v>
      </c>
      <c r="K14" s="3">
        <v>926.322</v>
      </c>
      <c r="L14" s="3" t="s">
        <v>402</v>
      </c>
      <c r="M14" s="3">
        <v>812.37</v>
      </c>
    </row>
    <row r="15" spans="3:13" x14ac:dyDescent="0.2">
      <c r="C15" s="3" t="s">
        <v>403</v>
      </c>
      <c r="D15" s="3">
        <v>220.304</v>
      </c>
      <c r="E15" s="3">
        <v>190.333</v>
      </c>
      <c r="F15" s="3">
        <v>644.73299999999995</v>
      </c>
      <c r="G15" s="3" t="s">
        <v>404</v>
      </c>
      <c r="H15" s="3" t="s">
        <v>405</v>
      </c>
      <c r="I15" s="3" t="s">
        <v>406</v>
      </c>
      <c r="J15" s="3" t="s">
        <v>407</v>
      </c>
      <c r="K15" s="3" t="s">
        <v>408</v>
      </c>
      <c r="L15" s="3" t="s">
        <v>409</v>
      </c>
      <c r="M15" s="3" t="s">
        <v>410</v>
      </c>
    </row>
    <row r="16" spans="3:13" x14ac:dyDescent="0.2">
      <c r="C16" s="3" t="s">
        <v>411</v>
      </c>
      <c r="D16" s="3" t="s">
        <v>3</v>
      </c>
      <c r="E16" s="3" t="s">
        <v>3</v>
      </c>
      <c r="F16" s="3" t="s">
        <v>3</v>
      </c>
      <c r="G16" s="3">
        <v>-173.857</v>
      </c>
      <c r="H16" s="3" t="s">
        <v>412</v>
      </c>
      <c r="I16" s="3" t="s">
        <v>413</v>
      </c>
      <c r="J16" s="3" t="s">
        <v>414</v>
      </c>
      <c r="K16" s="3" t="s">
        <v>415</v>
      </c>
      <c r="L16" s="3" t="s">
        <v>416</v>
      </c>
      <c r="M16" s="3" t="s">
        <v>417</v>
      </c>
    </row>
    <row r="17" spans="3:13" x14ac:dyDescent="0.2">
      <c r="C17" s="3" t="s">
        <v>418</v>
      </c>
      <c r="D17" s="3" t="s">
        <v>3</v>
      </c>
      <c r="E17" s="3" t="s">
        <v>3</v>
      </c>
      <c r="F17" s="3" t="s">
        <v>3</v>
      </c>
      <c r="G17" s="3">
        <v>-416.82299999999998</v>
      </c>
      <c r="H17" s="3" t="s">
        <v>419</v>
      </c>
      <c r="I17" s="3" t="s">
        <v>420</v>
      </c>
      <c r="J17" s="3" t="s">
        <v>421</v>
      </c>
      <c r="K17" s="3" t="s">
        <v>422</v>
      </c>
      <c r="L17" s="3" t="s">
        <v>423</v>
      </c>
      <c r="M17" s="3" t="s">
        <v>424</v>
      </c>
    </row>
    <row r="18" spans="3:13" x14ac:dyDescent="0.2">
      <c r="C18" s="3" t="s">
        <v>425</v>
      </c>
      <c r="D18" s="3">
        <v>144.95400000000001</v>
      </c>
      <c r="E18" s="3">
        <v>-88.138000000000005</v>
      </c>
      <c r="F18" s="3">
        <v>146.708</v>
      </c>
      <c r="G18" s="3">
        <v>-298.31099999999998</v>
      </c>
      <c r="H18" s="3">
        <v>903.43</v>
      </c>
      <c r="I18" s="3">
        <v>461.03199999999998</v>
      </c>
      <c r="J18" s="3" t="s">
        <v>426</v>
      </c>
      <c r="K18" s="3" t="s">
        <v>427</v>
      </c>
      <c r="L18" s="3">
        <v>-16.439</v>
      </c>
      <c r="M18" s="3" t="s">
        <v>428</v>
      </c>
    </row>
    <row r="19" spans="3:13" x14ac:dyDescent="0.2">
      <c r="C19" s="3" t="s">
        <v>429</v>
      </c>
      <c r="D19" s="3" t="s">
        <v>430</v>
      </c>
      <c r="E19" s="3" t="s">
        <v>431</v>
      </c>
      <c r="F19" s="3" t="s">
        <v>432</v>
      </c>
      <c r="G19" s="3" t="s">
        <v>433</v>
      </c>
      <c r="H19" s="3" t="s">
        <v>434</v>
      </c>
      <c r="I19" s="3">
        <v>-118.39700000000001</v>
      </c>
      <c r="J19" s="3" t="s">
        <v>435</v>
      </c>
      <c r="K19" s="3" t="s">
        <v>436</v>
      </c>
      <c r="L19" s="3">
        <v>-299.69400000000002</v>
      </c>
      <c r="M19" s="3" t="s">
        <v>437</v>
      </c>
    </row>
    <row r="20" spans="3:13" x14ac:dyDescent="0.2">
      <c r="C20" s="3" t="s">
        <v>438</v>
      </c>
      <c r="D20" s="3" t="s">
        <v>439</v>
      </c>
      <c r="E20" s="3" t="s">
        <v>440</v>
      </c>
      <c r="F20" s="3" t="s">
        <v>441</v>
      </c>
      <c r="G20" s="3" t="s">
        <v>442</v>
      </c>
      <c r="H20" s="3" t="s">
        <v>443</v>
      </c>
      <c r="I20" s="3" t="s">
        <v>444</v>
      </c>
      <c r="J20" s="3" t="s">
        <v>445</v>
      </c>
      <c r="K20" s="3" t="s">
        <v>446</v>
      </c>
      <c r="L20" s="3" t="s">
        <v>447</v>
      </c>
      <c r="M20" s="3" t="s">
        <v>448</v>
      </c>
    </row>
    <row r="22" spans="3:13" x14ac:dyDescent="0.2">
      <c r="C22" s="3" t="s">
        <v>449</v>
      </c>
      <c r="D22" s="3">
        <v>-80.36</v>
      </c>
      <c r="E22" s="3">
        <v>-61.283000000000001</v>
      </c>
      <c r="F22" s="3">
        <v>-167.00899999999999</v>
      </c>
      <c r="G22" s="3">
        <v>-863.99099999999999</v>
      </c>
      <c r="H22" s="3">
        <v>-430.56900000000002</v>
      </c>
      <c r="I22" s="3">
        <v>0</v>
      </c>
      <c r="J22" s="3">
        <v>0</v>
      </c>
      <c r="K22" s="3">
        <v>0</v>
      </c>
      <c r="L22" s="3">
        <v>-40.465000000000003</v>
      </c>
      <c r="M22" s="3">
        <v>0</v>
      </c>
    </row>
    <row r="23" spans="3:13" x14ac:dyDescent="0.2">
      <c r="C23" s="3" t="s">
        <v>450</v>
      </c>
      <c r="D23" s="3" t="s">
        <v>3</v>
      </c>
      <c r="E23" s="3" t="s">
        <v>3</v>
      </c>
      <c r="F23" s="3" t="s">
        <v>451</v>
      </c>
      <c r="G23" s="3" t="s">
        <v>3</v>
      </c>
      <c r="H23" s="3">
        <v>-532.779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452</v>
      </c>
      <c r="D24" s="3">
        <v>0</v>
      </c>
      <c r="E24" s="3">
        <v>0</v>
      </c>
      <c r="F24" s="3" t="s">
        <v>453</v>
      </c>
      <c r="G24" s="3" t="s">
        <v>454</v>
      </c>
      <c r="H24" s="3">
        <v>-34.08</v>
      </c>
      <c r="I24" s="3" t="s">
        <v>3</v>
      </c>
      <c r="J24" s="3">
        <v>-245.41499999999999</v>
      </c>
      <c r="K24" s="3">
        <v>-445.34699999999998</v>
      </c>
      <c r="L24" s="3">
        <v>-709.40099999999995</v>
      </c>
      <c r="M24" s="3" t="s">
        <v>3</v>
      </c>
    </row>
    <row r="25" spans="3:13" x14ac:dyDescent="0.2">
      <c r="C25" s="3" t="s">
        <v>455</v>
      </c>
      <c r="D25" s="3">
        <v>-80.36</v>
      </c>
      <c r="E25" s="3">
        <v>-61.283000000000001</v>
      </c>
      <c r="F25" s="3" t="s">
        <v>456</v>
      </c>
      <c r="G25" s="3" t="s">
        <v>457</v>
      </c>
      <c r="H25" s="3">
        <v>-997.428</v>
      </c>
      <c r="I25" s="3" t="s">
        <v>3</v>
      </c>
      <c r="J25" s="3">
        <v>-245.41499999999999</v>
      </c>
      <c r="K25" s="3">
        <v>-445.34699999999998</v>
      </c>
      <c r="L25" s="3">
        <v>-749.86599999999999</v>
      </c>
      <c r="M25" s="3" t="s">
        <v>3</v>
      </c>
    </row>
    <row r="27" spans="3:13" x14ac:dyDescent="0.2">
      <c r="C27" s="3" t="s">
        <v>458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459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460</v>
      </c>
      <c r="D29" s="3">
        <v>336.68400000000003</v>
      </c>
      <c r="E29" s="3">
        <v>836.7</v>
      </c>
      <c r="F29" s="3" t="s">
        <v>461</v>
      </c>
      <c r="G29" s="3" t="s">
        <v>3</v>
      </c>
      <c r="H29" s="3" t="s">
        <v>3</v>
      </c>
      <c r="I29" s="3" t="s">
        <v>462</v>
      </c>
      <c r="J29" s="3" t="s">
        <v>3</v>
      </c>
      <c r="K29" s="3" t="s">
        <v>3</v>
      </c>
      <c r="L29" s="3" t="s">
        <v>3</v>
      </c>
      <c r="M29" s="3" t="s">
        <v>463</v>
      </c>
    </row>
    <row r="30" spans="3:13" x14ac:dyDescent="0.2">
      <c r="C30" s="3" t="s">
        <v>464</v>
      </c>
      <c r="D30" s="40">
        <v>0</v>
      </c>
      <c r="E30" s="40">
        <v>0</v>
      </c>
      <c r="F30" s="3">
        <v>-72.25</v>
      </c>
      <c r="G30" s="3">
        <v>-286.7</v>
      </c>
      <c r="H30" s="3" t="s">
        <v>465</v>
      </c>
      <c r="I30" s="3">
        <v>-166.97499999999999</v>
      </c>
      <c r="J30" s="3" t="s">
        <v>466</v>
      </c>
      <c r="K30" s="3" t="s">
        <v>467</v>
      </c>
      <c r="L30" s="3">
        <v>-488.10899999999998</v>
      </c>
      <c r="M30" s="3">
        <v>-482.00599999999997</v>
      </c>
    </row>
    <row r="31" spans="3:13" x14ac:dyDescent="0.2">
      <c r="C31" s="3" t="s">
        <v>468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469</v>
      </c>
      <c r="D32" s="3" t="s">
        <v>470</v>
      </c>
      <c r="E32" s="3" t="s">
        <v>471</v>
      </c>
      <c r="F32" s="3" t="s">
        <v>472</v>
      </c>
      <c r="G32" s="3" t="s">
        <v>473</v>
      </c>
      <c r="H32" s="3" t="s">
        <v>474</v>
      </c>
      <c r="I32" s="3" t="s">
        <v>475</v>
      </c>
      <c r="J32" s="3" t="s">
        <v>476</v>
      </c>
      <c r="K32" s="3" t="s">
        <v>477</v>
      </c>
      <c r="L32" s="3" t="s">
        <v>478</v>
      </c>
      <c r="M32" s="3">
        <v>154.35</v>
      </c>
    </row>
    <row r="33" spans="3:13" x14ac:dyDescent="0.2">
      <c r="C33" s="3" t="s">
        <v>479</v>
      </c>
      <c r="D33" s="3" t="s">
        <v>480</v>
      </c>
      <c r="E33" s="3" t="s">
        <v>481</v>
      </c>
      <c r="F33" s="3" t="s">
        <v>482</v>
      </c>
      <c r="G33" s="3" t="s">
        <v>483</v>
      </c>
      <c r="H33" s="3" t="s">
        <v>484</v>
      </c>
      <c r="I33" s="3" t="s">
        <v>485</v>
      </c>
      <c r="J33" s="3" t="s">
        <v>486</v>
      </c>
      <c r="K33" s="3" t="s">
        <v>487</v>
      </c>
      <c r="L33" s="3" t="s">
        <v>488</v>
      </c>
      <c r="M33" s="3" t="s">
        <v>489</v>
      </c>
    </row>
    <row r="35" spans="3:13" x14ac:dyDescent="0.2">
      <c r="C35" s="3" t="s">
        <v>490</v>
      </c>
      <c r="D35" s="3">
        <v>570.19399999999996</v>
      </c>
      <c r="E35" s="3">
        <v>605.89599999999996</v>
      </c>
      <c r="F35" s="3">
        <v>406.495</v>
      </c>
      <c r="G35" s="3" t="s">
        <v>26</v>
      </c>
      <c r="H35" s="3" t="s">
        <v>27</v>
      </c>
      <c r="I35" s="3" t="s">
        <v>28</v>
      </c>
      <c r="J35" s="3" t="s">
        <v>29</v>
      </c>
      <c r="K35" s="3" t="s">
        <v>30</v>
      </c>
      <c r="L35" s="3" t="s">
        <v>31</v>
      </c>
      <c r="M35" s="3" t="s">
        <v>32</v>
      </c>
    </row>
    <row r="36" spans="3:13" x14ac:dyDescent="0.2">
      <c r="C36" s="3" t="s">
        <v>491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492</v>
      </c>
      <c r="K36" s="3" t="s">
        <v>493</v>
      </c>
      <c r="L36" s="3">
        <v>308.54500000000002</v>
      </c>
      <c r="M36" s="3" t="s">
        <v>494</v>
      </c>
    </row>
    <row r="37" spans="3:13" x14ac:dyDescent="0.2">
      <c r="C37" s="3" t="s">
        <v>495</v>
      </c>
      <c r="D37" s="3">
        <v>35.701999999999998</v>
      </c>
      <c r="E37" s="3">
        <v>-199.40100000000001</v>
      </c>
      <c r="F37" s="3" t="s">
        <v>496</v>
      </c>
      <c r="G37" s="3" t="s">
        <v>497</v>
      </c>
      <c r="H37" s="3" t="s">
        <v>498</v>
      </c>
      <c r="I37" s="3" t="s">
        <v>499</v>
      </c>
      <c r="J37" s="3" t="s">
        <v>500</v>
      </c>
      <c r="K37" s="3" t="s">
        <v>501</v>
      </c>
      <c r="L37" s="3" t="s">
        <v>502</v>
      </c>
      <c r="M37" s="3" t="s">
        <v>503</v>
      </c>
    </row>
    <row r="38" spans="3:13" x14ac:dyDescent="0.2">
      <c r="C38" s="3" t="s">
        <v>504</v>
      </c>
      <c r="D38" s="3">
        <v>605.89599999999996</v>
      </c>
      <c r="E38" s="3">
        <v>406.495</v>
      </c>
      <c r="F38" s="3" t="s">
        <v>26</v>
      </c>
      <c r="G38" s="3" t="s">
        <v>27</v>
      </c>
      <c r="H38" s="3" t="s">
        <v>28</v>
      </c>
      <c r="I38" s="3" t="s">
        <v>29</v>
      </c>
      <c r="J38" s="3" t="s">
        <v>30</v>
      </c>
      <c r="K38" s="3" t="s">
        <v>31</v>
      </c>
      <c r="L38" s="3" t="s">
        <v>32</v>
      </c>
      <c r="M38" s="3" t="s">
        <v>33</v>
      </c>
    </row>
    <row r="40" spans="3:13" x14ac:dyDescent="0.2">
      <c r="C40" s="3" t="s">
        <v>505</v>
      </c>
      <c r="D40" s="3" t="s">
        <v>506</v>
      </c>
      <c r="E40" s="3" t="s">
        <v>507</v>
      </c>
      <c r="F40" s="3" t="s">
        <v>508</v>
      </c>
      <c r="G40" s="3" t="s">
        <v>509</v>
      </c>
      <c r="H40" s="3" t="s">
        <v>510</v>
      </c>
      <c r="I40" s="3" t="s">
        <v>444</v>
      </c>
      <c r="J40" s="3" t="s">
        <v>445</v>
      </c>
      <c r="K40" s="3" t="s">
        <v>446</v>
      </c>
      <c r="L40" s="3" t="s">
        <v>511</v>
      </c>
      <c r="M40" s="3" t="s">
        <v>448</v>
      </c>
    </row>
    <row r="41" spans="3:13" x14ac:dyDescent="0.2">
      <c r="C41" s="3" t="s">
        <v>512</v>
      </c>
      <c r="D41" s="3">
        <v>13.298</v>
      </c>
      <c r="E41" s="3">
        <v>26.285</v>
      </c>
      <c r="F41" s="3">
        <v>8.3219999999999992</v>
      </c>
      <c r="G41" s="3" t="s">
        <v>3</v>
      </c>
      <c r="H41" s="3" t="s">
        <v>3</v>
      </c>
      <c r="I41" s="3" t="s">
        <v>3</v>
      </c>
      <c r="J41" s="3" t="s">
        <v>3</v>
      </c>
      <c r="K41" s="3" t="s">
        <v>3</v>
      </c>
      <c r="L41" s="3" t="s">
        <v>3</v>
      </c>
      <c r="M41" s="3" t="s">
        <v>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09FE-E86F-4367-8FC7-5A07FE2FB423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513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514</v>
      </c>
      <c r="D12" s="3" t="s">
        <v>3</v>
      </c>
      <c r="E12" s="3" t="s">
        <v>3</v>
      </c>
      <c r="F12" s="3">
        <v>8</v>
      </c>
      <c r="G12" s="3">
        <v>11.2</v>
      </c>
      <c r="H12" s="3">
        <v>8.4</v>
      </c>
      <c r="I12" s="3">
        <v>5.5</v>
      </c>
      <c r="J12" s="3">
        <v>14.75</v>
      </c>
      <c r="K12" s="3">
        <v>26.19</v>
      </c>
      <c r="L12" s="3">
        <v>14.26</v>
      </c>
      <c r="M12" s="3">
        <v>14.48</v>
      </c>
    </row>
    <row r="13" spans="3:13" ht="12.75" x14ac:dyDescent="0.2">
      <c r="C13" s="3" t="s">
        <v>515</v>
      </c>
      <c r="D13" s="3" t="s">
        <v>3</v>
      </c>
      <c r="E13" s="3" t="s">
        <v>3</v>
      </c>
      <c r="F13" s="3" t="s">
        <v>516</v>
      </c>
      <c r="G13" s="3" t="s">
        <v>517</v>
      </c>
      <c r="H13" s="3" t="s">
        <v>518</v>
      </c>
      <c r="I13" s="3" t="s">
        <v>519</v>
      </c>
      <c r="J13" s="3" t="s">
        <v>520</v>
      </c>
      <c r="K13" s="3" t="s">
        <v>521</v>
      </c>
      <c r="L13" s="3" t="s">
        <v>522</v>
      </c>
      <c r="M13" s="3" t="s">
        <v>523</v>
      </c>
    </row>
    <row r="14" spans="3:13" ht="12.75" x14ac:dyDescent="0.2"/>
    <row r="15" spans="3:13" ht="12.75" x14ac:dyDescent="0.2">
      <c r="C15" s="3" t="s">
        <v>524</v>
      </c>
      <c r="D15" s="3" t="s">
        <v>3</v>
      </c>
      <c r="E15" s="3" t="s">
        <v>3</v>
      </c>
      <c r="F15" s="3" t="s">
        <v>525</v>
      </c>
      <c r="G15" s="3" t="s">
        <v>526</v>
      </c>
      <c r="H15" s="3" t="s">
        <v>527</v>
      </c>
      <c r="I15" s="3" t="s">
        <v>528</v>
      </c>
      <c r="J15" s="3" t="s">
        <v>529</v>
      </c>
      <c r="K15" s="3" t="s">
        <v>530</v>
      </c>
      <c r="L15" s="3" t="s">
        <v>531</v>
      </c>
      <c r="M15" s="3" t="s">
        <v>532</v>
      </c>
    </row>
    <row r="16" spans="3:13" ht="12.75" x14ac:dyDescent="0.2">
      <c r="C16" s="3" t="s">
        <v>533</v>
      </c>
      <c r="D16" s="3" t="s">
        <v>534</v>
      </c>
      <c r="E16" s="3" t="s">
        <v>534</v>
      </c>
      <c r="F16" s="3" t="s">
        <v>525</v>
      </c>
      <c r="G16" s="3" t="s">
        <v>526</v>
      </c>
      <c r="H16" s="3" t="s">
        <v>527</v>
      </c>
      <c r="I16" s="3" t="s">
        <v>528</v>
      </c>
      <c r="J16" s="3" t="s">
        <v>529</v>
      </c>
      <c r="K16" s="3" t="s">
        <v>530</v>
      </c>
      <c r="L16" s="3" t="s">
        <v>531</v>
      </c>
      <c r="M16" s="3" t="s">
        <v>535</v>
      </c>
    </row>
    <row r="17" spans="3:13" ht="12.75" x14ac:dyDescent="0.2">
      <c r="C17" s="3" t="s">
        <v>536</v>
      </c>
      <c r="D17" s="3" t="s">
        <v>534</v>
      </c>
      <c r="E17" s="3" t="s">
        <v>534</v>
      </c>
      <c r="F17" s="3" t="s">
        <v>537</v>
      </c>
      <c r="G17" s="3" t="s">
        <v>538</v>
      </c>
      <c r="H17" s="3" t="s">
        <v>539</v>
      </c>
      <c r="I17" s="3" t="s">
        <v>540</v>
      </c>
      <c r="J17" s="3" t="s">
        <v>541</v>
      </c>
      <c r="K17" s="3" t="s">
        <v>542</v>
      </c>
      <c r="L17" s="3" t="s">
        <v>543</v>
      </c>
      <c r="M17" s="3" t="s">
        <v>544</v>
      </c>
    </row>
    <row r="18" spans="3:13" ht="12.75" x14ac:dyDescent="0.2">
      <c r="C18" s="3" t="s">
        <v>545</v>
      </c>
      <c r="D18" s="3" t="s">
        <v>534</v>
      </c>
      <c r="E18" s="3" t="s">
        <v>534</v>
      </c>
      <c r="F18" s="3" t="s">
        <v>537</v>
      </c>
      <c r="G18" s="3" t="s">
        <v>538</v>
      </c>
      <c r="H18" s="3" t="s">
        <v>539</v>
      </c>
      <c r="I18" s="3" t="s">
        <v>546</v>
      </c>
      <c r="J18" s="3" t="s">
        <v>547</v>
      </c>
      <c r="K18" s="3" t="s">
        <v>548</v>
      </c>
      <c r="L18" s="3" t="s">
        <v>549</v>
      </c>
      <c r="M18" s="3" t="s">
        <v>550</v>
      </c>
    </row>
    <row r="19" spans="3:13" ht="12.75" x14ac:dyDescent="0.2">
      <c r="C19" s="3" t="s">
        <v>551</v>
      </c>
      <c r="D19" s="3" t="s">
        <v>534</v>
      </c>
      <c r="E19" s="3" t="s">
        <v>534</v>
      </c>
      <c r="F19" s="3" t="s">
        <v>537</v>
      </c>
      <c r="G19" s="3" t="s">
        <v>552</v>
      </c>
      <c r="H19" s="3" t="s">
        <v>539</v>
      </c>
      <c r="I19" s="3" t="s">
        <v>540</v>
      </c>
      <c r="J19" s="3" t="s">
        <v>541</v>
      </c>
      <c r="K19" s="3" t="s">
        <v>542</v>
      </c>
      <c r="L19" s="3" t="s">
        <v>543</v>
      </c>
      <c r="M19" s="3" t="s">
        <v>534</v>
      </c>
    </row>
    <row r="20" spans="3:13" ht="12.75" x14ac:dyDescent="0.2">
      <c r="C20" s="3" t="s">
        <v>553</v>
      </c>
      <c r="D20" s="3" t="s">
        <v>245</v>
      </c>
      <c r="E20" s="3" t="s">
        <v>245</v>
      </c>
      <c r="F20" s="3" t="s">
        <v>554</v>
      </c>
      <c r="G20" s="3" t="s">
        <v>550</v>
      </c>
      <c r="H20" s="3" t="s">
        <v>555</v>
      </c>
      <c r="I20" s="3" t="s">
        <v>556</v>
      </c>
      <c r="J20" s="3" t="s">
        <v>557</v>
      </c>
      <c r="K20" s="3" t="s">
        <v>558</v>
      </c>
      <c r="L20" s="3" t="s">
        <v>559</v>
      </c>
      <c r="M20" s="3" t="s">
        <v>560</v>
      </c>
    </row>
    <row r="21" spans="3:13" ht="12.75" x14ac:dyDescent="0.2">
      <c r="C21" s="3" t="s">
        <v>561</v>
      </c>
      <c r="D21" s="3" t="s">
        <v>245</v>
      </c>
      <c r="E21" s="3" t="s">
        <v>245</v>
      </c>
      <c r="F21" s="3" t="s">
        <v>562</v>
      </c>
      <c r="G21" s="3" t="s">
        <v>563</v>
      </c>
      <c r="H21" s="3" t="s">
        <v>564</v>
      </c>
      <c r="I21" s="3" t="s">
        <v>565</v>
      </c>
      <c r="J21" s="3" t="s">
        <v>566</v>
      </c>
      <c r="K21" s="3" t="s">
        <v>567</v>
      </c>
      <c r="L21" s="3" t="s">
        <v>568</v>
      </c>
      <c r="M21" s="3" t="s">
        <v>569</v>
      </c>
    </row>
    <row r="22" spans="3:13" ht="12.75" x14ac:dyDescent="0.2">
      <c r="C22" s="3" t="s">
        <v>570</v>
      </c>
      <c r="D22" s="3" t="s">
        <v>534</v>
      </c>
      <c r="E22" s="3" t="s">
        <v>534</v>
      </c>
      <c r="F22" s="3" t="s">
        <v>534</v>
      </c>
      <c r="G22" s="3" t="s">
        <v>534</v>
      </c>
      <c r="H22" s="3" t="s">
        <v>571</v>
      </c>
      <c r="I22" s="3" t="s">
        <v>572</v>
      </c>
      <c r="J22" s="3" t="s">
        <v>573</v>
      </c>
      <c r="K22" s="3" t="s">
        <v>574</v>
      </c>
      <c r="L22" s="3" t="s">
        <v>575</v>
      </c>
      <c r="M22" s="3" t="s">
        <v>576</v>
      </c>
    </row>
    <row r="23" spans="3:13" ht="12.75" x14ac:dyDescent="0.2"/>
    <row r="24" spans="3:13" ht="12.75" x14ac:dyDescent="0.2">
      <c r="C24" s="3" t="s">
        <v>577</v>
      </c>
      <c r="D24" s="3" t="s">
        <v>534</v>
      </c>
      <c r="E24" s="3" t="s">
        <v>534</v>
      </c>
      <c r="F24" s="3" t="s">
        <v>540</v>
      </c>
      <c r="G24" s="3" t="s">
        <v>578</v>
      </c>
      <c r="H24" s="3" t="s">
        <v>579</v>
      </c>
      <c r="I24" s="3" t="s">
        <v>539</v>
      </c>
      <c r="J24" s="3" t="s">
        <v>541</v>
      </c>
      <c r="K24" s="3" t="s">
        <v>580</v>
      </c>
      <c r="L24" s="3" t="s">
        <v>581</v>
      </c>
      <c r="M24" s="3" t="s">
        <v>582</v>
      </c>
    </row>
    <row r="25" spans="3:13" ht="12.75" x14ac:dyDescent="0.2">
      <c r="C25" s="3" t="s">
        <v>583</v>
      </c>
      <c r="D25" s="3" t="s">
        <v>534</v>
      </c>
      <c r="E25" s="3" t="s">
        <v>534</v>
      </c>
      <c r="F25" s="3" t="s">
        <v>568</v>
      </c>
      <c r="G25" s="3" t="s">
        <v>584</v>
      </c>
      <c r="H25" s="3" t="s">
        <v>585</v>
      </c>
      <c r="I25" s="3" t="s">
        <v>568</v>
      </c>
      <c r="J25" s="3" t="s">
        <v>586</v>
      </c>
      <c r="K25" s="3" t="s">
        <v>587</v>
      </c>
      <c r="L25" s="3" t="s">
        <v>588</v>
      </c>
      <c r="M25" s="3" t="s">
        <v>566</v>
      </c>
    </row>
    <row r="26" spans="3:13" ht="12.75" x14ac:dyDescent="0.2">
      <c r="C26" s="3" t="s">
        <v>589</v>
      </c>
      <c r="D26" s="3" t="s">
        <v>534</v>
      </c>
      <c r="E26" s="3" t="s">
        <v>534</v>
      </c>
      <c r="F26" s="3" t="s">
        <v>590</v>
      </c>
      <c r="G26" s="3" t="s">
        <v>591</v>
      </c>
      <c r="H26" s="3" t="s">
        <v>592</v>
      </c>
      <c r="I26" s="3" t="s">
        <v>556</v>
      </c>
      <c r="J26" s="3" t="s">
        <v>593</v>
      </c>
      <c r="K26" s="3" t="s">
        <v>594</v>
      </c>
      <c r="L26" s="3" t="s">
        <v>595</v>
      </c>
      <c r="M26" s="3" t="s">
        <v>596</v>
      </c>
    </row>
    <row r="27" spans="3:13" ht="12.75" x14ac:dyDescent="0.2">
      <c r="C27" s="3" t="s">
        <v>597</v>
      </c>
      <c r="D27" s="3" t="s">
        <v>534</v>
      </c>
      <c r="E27" s="3" t="s">
        <v>534</v>
      </c>
      <c r="F27" s="3" t="s">
        <v>534</v>
      </c>
      <c r="G27" s="3" t="s">
        <v>534</v>
      </c>
      <c r="H27" s="3" t="s">
        <v>598</v>
      </c>
      <c r="I27" s="3" t="s">
        <v>598</v>
      </c>
      <c r="J27" s="3" t="s">
        <v>599</v>
      </c>
      <c r="K27" s="3" t="s">
        <v>600</v>
      </c>
      <c r="L27" s="3" t="s">
        <v>601</v>
      </c>
      <c r="M27" s="3" t="s">
        <v>602</v>
      </c>
    </row>
    <row r="28" spans="3:13" ht="12.75" x14ac:dyDescent="0.2"/>
    <row r="29" spans="3:13" ht="12.75" x14ac:dyDescent="0.2">
      <c r="C29" s="3" t="s">
        <v>603</v>
      </c>
      <c r="D29" s="3" t="s">
        <v>534</v>
      </c>
      <c r="E29" s="3">
        <v>-149.19999999999999</v>
      </c>
      <c r="F29" s="3">
        <v>-0.7</v>
      </c>
      <c r="G29" s="3">
        <v>-4.5</v>
      </c>
      <c r="H29" s="3">
        <v>-14.4</v>
      </c>
      <c r="I29" s="3">
        <v>-3</v>
      </c>
      <c r="J29" s="3">
        <v>-10.1</v>
      </c>
      <c r="K29" s="3">
        <v>17.899999999999999</v>
      </c>
      <c r="L29" s="3">
        <v>14</v>
      </c>
      <c r="M29" s="3">
        <v>0.8</v>
      </c>
    </row>
    <row r="30" spans="3:13" ht="12.75" x14ac:dyDescent="0.2">
      <c r="C30" s="3" t="s">
        <v>604</v>
      </c>
      <c r="D30" s="3">
        <v>1</v>
      </c>
      <c r="E30" s="3">
        <v>1</v>
      </c>
      <c r="F30" s="3">
        <v>4</v>
      </c>
      <c r="G30" s="3">
        <v>1</v>
      </c>
      <c r="H30" s="3">
        <v>4</v>
      </c>
      <c r="I30" s="3">
        <v>3</v>
      </c>
      <c r="J30" s="3">
        <v>3</v>
      </c>
      <c r="K30" s="3">
        <v>3</v>
      </c>
      <c r="L30" s="3">
        <v>2</v>
      </c>
      <c r="M30" s="3">
        <v>3</v>
      </c>
    </row>
    <row r="31" spans="3:13" ht="12.75" x14ac:dyDescent="0.2">
      <c r="C31" s="3" t="s">
        <v>605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606</v>
      </c>
      <c r="D32" s="3" t="s">
        <v>3</v>
      </c>
      <c r="E32" s="3" t="s">
        <v>3</v>
      </c>
      <c r="F32" s="3" t="s">
        <v>607</v>
      </c>
      <c r="G32" s="3" t="s">
        <v>607</v>
      </c>
      <c r="H32" s="3" t="s">
        <v>607</v>
      </c>
      <c r="I32" s="3" t="s">
        <v>607</v>
      </c>
      <c r="J32" s="3" t="s">
        <v>607</v>
      </c>
      <c r="K32" s="3" t="s">
        <v>607</v>
      </c>
      <c r="L32" s="3" t="s">
        <v>607</v>
      </c>
      <c r="M32" s="3" t="s">
        <v>607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5D52-D4EA-4208-AAB6-88EA6561B93F}">
  <dimension ref="A3:BJ22"/>
  <sheetViews>
    <sheetView showGridLines="0" tabSelected="1" workbookViewId="0">
      <selection activeCell="F25" sqref="F25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608</v>
      </c>
      <c r="C3" s="9"/>
      <c r="D3" s="9"/>
      <c r="E3" s="9"/>
      <c r="F3" s="9"/>
      <c r="H3" s="9" t="s">
        <v>609</v>
      </c>
      <c r="I3" s="9"/>
      <c r="J3" s="9"/>
      <c r="K3" s="9"/>
      <c r="L3" s="9"/>
      <c r="N3" s="11" t="s">
        <v>610</v>
      </c>
      <c r="O3" s="11"/>
      <c r="P3" s="11"/>
      <c r="Q3" s="11"/>
      <c r="R3" s="11"/>
      <c r="S3" s="11"/>
      <c r="T3" s="11"/>
      <c r="V3" s="9" t="s">
        <v>611</v>
      </c>
      <c r="W3" s="9"/>
      <c r="X3" s="9"/>
      <c r="Y3" s="9"/>
      <c r="AA3" s="9" t="s">
        <v>612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613</v>
      </c>
      <c r="C4" s="15" t="s">
        <v>614</v>
      </c>
      <c r="D4" s="14" t="s">
        <v>615</v>
      </c>
      <c r="E4" s="15" t="s">
        <v>616</v>
      </c>
      <c r="F4" s="14" t="s">
        <v>617</v>
      </c>
      <c r="H4" s="16" t="s">
        <v>618</v>
      </c>
      <c r="I4" s="17" t="s">
        <v>619</v>
      </c>
      <c r="J4" s="16" t="s">
        <v>620</v>
      </c>
      <c r="K4" s="17" t="s">
        <v>621</v>
      </c>
      <c r="L4" s="16" t="s">
        <v>622</v>
      </c>
      <c r="N4" s="18" t="s">
        <v>623</v>
      </c>
      <c r="O4" s="19" t="s">
        <v>624</v>
      </c>
      <c r="P4" s="18" t="s">
        <v>625</v>
      </c>
      <c r="Q4" s="19" t="s">
        <v>626</v>
      </c>
      <c r="R4" s="18" t="s">
        <v>627</v>
      </c>
      <c r="S4" s="19" t="s">
        <v>628</v>
      </c>
      <c r="T4" s="18" t="s">
        <v>629</v>
      </c>
      <c r="V4" s="19" t="s">
        <v>630</v>
      </c>
      <c r="W4" s="18" t="s">
        <v>631</v>
      </c>
      <c r="X4" s="19" t="s">
        <v>632</v>
      </c>
      <c r="Y4" s="18" t="s">
        <v>633</v>
      </c>
      <c r="AA4" s="20" t="s">
        <v>369</v>
      </c>
      <c r="AB4" s="21" t="s">
        <v>536</v>
      </c>
      <c r="AC4" s="20" t="s">
        <v>545</v>
      </c>
      <c r="AD4" s="21" t="s">
        <v>553</v>
      </c>
      <c r="AE4" s="20" t="s">
        <v>561</v>
      </c>
      <c r="AF4" s="21" t="s">
        <v>570</v>
      </c>
      <c r="AG4" s="20" t="s">
        <v>577</v>
      </c>
      <c r="AH4" s="21" t="s">
        <v>583</v>
      </c>
      <c r="AI4" s="20" t="s">
        <v>605</v>
      </c>
      <c r="AJ4" s="22"/>
      <c r="AK4" s="21" t="s">
        <v>603</v>
      </c>
      <c r="AL4" s="20" t="s">
        <v>604</v>
      </c>
    </row>
    <row r="5" spans="1:62" ht="63" x14ac:dyDescent="0.2">
      <c r="A5" s="23" t="s">
        <v>634</v>
      </c>
      <c r="B5" s="18" t="s">
        <v>635</v>
      </c>
      <c r="C5" s="24" t="s">
        <v>636</v>
      </c>
      <c r="D5" s="25" t="s">
        <v>637</v>
      </c>
      <c r="E5" s="19" t="s">
        <v>638</v>
      </c>
      <c r="F5" s="18" t="s">
        <v>635</v>
      </c>
      <c r="H5" s="19" t="s">
        <v>639</v>
      </c>
      <c r="I5" s="18" t="s">
        <v>640</v>
      </c>
      <c r="J5" s="19" t="s">
        <v>641</v>
      </c>
      <c r="K5" s="18" t="s">
        <v>642</v>
      </c>
      <c r="L5" s="19" t="s">
        <v>643</v>
      </c>
      <c r="N5" s="18" t="s">
        <v>644</v>
      </c>
      <c r="O5" s="19" t="s">
        <v>645</v>
      </c>
      <c r="P5" s="18" t="s">
        <v>646</v>
      </c>
      <c r="Q5" s="19" t="s">
        <v>647</v>
      </c>
      <c r="R5" s="18" t="s">
        <v>648</v>
      </c>
      <c r="S5" s="19" t="s">
        <v>649</v>
      </c>
      <c r="T5" s="18" t="s">
        <v>650</v>
      </c>
      <c r="V5" s="19" t="s">
        <v>651</v>
      </c>
      <c r="W5" s="18" t="s">
        <v>652</v>
      </c>
      <c r="X5" s="19" t="s">
        <v>653</v>
      </c>
      <c r="Y5" s="18" t="s">
        <v>654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3.2393692355282195</v>
      </c>
      <c r="C7" s="31">
        <f>(sheet!D18-sheet!D15)/sheet!D35</f>
        <v>3.2393692355282195</v>
      </c>
      <c r="D7" s="31">
        <f>sheet!D12/sheet!D35</f>
        <v>0.84046813510278073</v>
      </c>
      <c r="E7" s="31">
        <f>Sheet2!D20/sheet!D35</f>
        <v>-4.4319762852977442</v>
      </c>
      <c r="F7" s="31">
        <f>sheet!D18/sheet!D35</f>
        <v>3.2393692355282195</v>
      </c>
      <c r="G7" s="29"/>
      <c r="H7" s="32">
        <f>Sheet1!D33/sheet!D51</f>
        <v>0.47474061993918798</v>
      </c>
      <c r="I7" s="32" t="e">
        <f>Sheet1!D33/Sheet1!D12</f>
        <v>#DIV/0!</v>
      </c>
      <c r="J7" s="32">
        <f>Sheet1!D12/sheet!D27</f>
        <v>0</v>
      </c>
      <c r="K7" s="32">
        <f>Sheet1!D30/sheet!D27</f>
        <v>-5.5227707392618575</v>
      </c>
      <c r="L7" s="32">
        <f>Sheet1!D38</f>
        <v>-65.569999999999993</v>
      </c>
      <c r="M7" s="29"/>
      <c r="N7" s="32">
        <f>sheet!D40/sheet!D27</f>
        <v>12.633238251172394</v>
      </c>
      <c r="O7" s="32">
        <f>sheet!D51/sheet!D27</f>
        <v>-11.633238251172394</v>
      </c>
      <c r="P7" s="32">
        <f>sheet!D40/sheet!D51</f>
        <v>-1.0859605879643375</v>
      </c>
      <c r="Q7" s="31">
        <f>Sheet1!D24/Sheet1!D26</f>
        <v>7.5385175473366477</v>
      </c>
      <c r="R7" s="31">
        <f>ABS(Sheet2!D20/(Sheet1!D26+Sheet2!D30))</f>
        <v>1.948364179650578</v>
      </c>
      <c r="S7" s="31">
        <f>sheet!D40/Sheet1!D43</f>
        <v>-10.886034664043232</v>
      </c>
      <c r="T7" s="31">
        <f>Sheet2!D20/sheet!D40</f>
        <v>-9.8311011574854085E-2</v>
      </c>
      <c r="V7" s="31" t="e">
        <f>ABS(Sheet1!D15/sheet!D15)</f>
        <v>#DIV/0!</v>
      </c>
      <c r="W7" s="31" t="e">
        <f>Sheet1!D12/sheet!D14</f>
        <v>#DIV/0!</v>
      </c>
      <c r="X7" s="31">
        <f>Sheet1!D12/sheet!D27</f>
        <v>0</v>
      </c>
      <c r="Y7" s="31">
        <f>Sheet1!D12/(sheet!D18-sheet!D35)</f>
        <v>0</v>
      </c>
      <c r="AA7" s="17" t="str">
        <f>Sheet1!D43</f>
        <v>-2,985.399</v>
      </c>
      <c r="AB7" s="17" t="str">
        <f>Sheet3!D17</f>
        <v>NA</v>
      </c>
      <c r="AC7" s="17" t="str">
        <f>Sheet3!D18</f>
        <v>NA</v>
      </c>
      <c r="AD7" s="17" t="str">
        <f>Sheet3!D20</f>
        <v>NM</v>
      </c>
      <c r="AE7" s="17" t="str">
        <f>Sheet3!D21</f>
        <v>NM</v>
      </c>
      <c r="AF7" s="17" t="str">
        <f>Sheet3!D22</f>
        <v>NA</v>
      </c>
      <c r="AG7" s="17" t="str">
        <f>Sheet3!D24</f>
        <v>NA</v>
      </c>
      <c r="AH7" s="17" t="str">
        <f>Sheet3!D25</f>
        <v>NA</v>
      </c>
      <c r="AI7" s="17" t="str">
        <f>Sheet3!D31</f>
        <v/>
      </c>
      <c r="AK7" s="17" t="str">
        <f>Sheet3!D29</f>
        <v>NA</v>
      </c>
      <c r="AL7" s="17">
        <f>Sheet3!D30</f>
        <v>1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6.3247314062853804E-2</v>
      </c>
      <c r="C8" s="34">
        <f>(sheet!E18-sheet!E15)/sheet!E35</f>
        <v>6.3247314062853804E-2</v>
      </c>
      <c r="D8" s="34">
        <f>sheet!E12/sheet!E35</f>
        <v>1.0732738481478103E-2</v>
      </c>
      <c r="E8" s="34">
        <f>Sheet2!E20/sheet!E35</f>
        <v>-7.6018532248143755E-2</v>
      </c>
      <c r="F8" s="34">
        <f>sheet!E18/sheet!E35</f>
        <v>6.3247314062853804E-2</v>
      </c>
      <c r="G8" s="29"/>
      <c r="H8" s="35">
        <f>Sheet1!E33/sheet!E51</f>
        <v>0.21624283312908049</v>
      </c>
      <c r="I8" s="35" t="e">
        <f>Sheet1!E33/Sheet1!E12</f>
        <v>#DIV/0!</v>
      </c>
      <c r="J8" s="35">
        <f>Sheet1!E12/sheet!E27</f>
        <v>0</v>
      </c>
      <c r="K8" s="35">
        <f>Sheet1!E30/sheet!E27</f>
        <v>-3.1445649724270202</v>
      </c>
      <c r="L8" s="35">
        <f>Sheet1!E38</f>
        <v>-37.86</v>
      </c>
      <c r="M8" s="29"/>
      <c r="N8" s="35">
        <f>sheet!E40/sheet!E27</f>
        <v>15.541822852228144</v>
      </c>
      <c r="O8" s="35">
        <f>sheet!E51/sheet!E27</f>
        <v>-14.541822852228144</v>
      </c>
      <c r="P8" s="35">
        <f>sheet!E40/sheet!E51</f>
        <v>-1.0687671697119303</v>
      </c>
      <c r="Q8" s="34">
        <f>Sheet1!E24/Sheet1!E26</f>
        <v>2.8345665890446696</v>
      </c>
      <c r="R8" s="34">
        <f>ABS(Sheet2!E20/(Sheet1!E26+Sheet2!E30))</f>
        <v>1.3909873131516139</v>
      </c>
      <c r="S8" s="34">
        <f>sheet!E40/Sheet1!E43</f>
        <v>-9.5324687384002438</v>
      </c>
      <c r="T8" s="34">
        <f>Sheet2!E20/sheet!E40</f>
        <v>-7.1002796882065775E-2</v>
      </c>
      <c r="U8" s="12"/>
      <c r="V8" s="34" t="e">
        <f>ABS(Sheet1!E15/sheet!E15)</f>
        <v>#DIV/0!</v>
      </c>
      <c r="W8" s="34" t="e">
        <f>Sheet1!E12/sheet!E14</f>
        <v>#DIV/0!</v>
      </c>
      <c r="X8" s="34">
        <f>Sheet1!E12/sheet!E27</f>
        <v>0</v>
      </c>
      <c r="Y8" s="34">
        <f>Sheet1!E12/(sheet!E18-sheet!E35)</f>
        <v>0</v>
      </c>
      <c r="Z8" s="12"/>
      <c r="AA8" s="36" t="str">
        <f>Sheet1!E43</f>
        <v>-4,253.861</v>
      </c>
      <c r="AB8" s="36" t="str">
        <f>Sheet3!E17</f>
        <v>NA</v>
      </c>
      <c r="AC8" s="36" t="str">
        <f>Sheet3!E18</f>
        <v>NA</v>
      </c>
      <c r="AD8" s="36" t="str">
        <f>Sheet3!E20</f>
        <v>NM</v>
      </c>
      <c r="AE8" s="36" t="str">
        <f>Sheet3!E21</f>
        <v>NM</v>
      </c>
      <c r="AF8" s="36" t="str">
        <f>Sheet3!E22</f>
        <v>NA</v>
      </c>
      <c r="AG8" s="36" t="str">
        <f>Sheet3!E24</f>
        <v>NA</v>
      </c>
      <c r="AH8" s="36" t="str">
        <f>Sheet3!E25</f>
        <v>NA</v>
      </c>
      <c r="AI8" s="36" t="str">
        <f>Sheet3!E31</f>
        <v/>
      </c>
      <c r="AK8" s="36">
        <f>Sheet3!E29</f>
        <v>-149.19999999999999</v>
      </c>
      <c r="AL8" s="36">
        <f>Sheet3!E30</f>
        <v>1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16.517495962834396</v>
      </c>
      <c r="C9" s="31">
        <f>(sheet!F18-sheet!F15)/sheet!F35</f>
        <v>16.517495962834396</v>
      </c>
      <c r="D9" s="31">
        <f>sheet!F12/sheet!F35</f>
        <v>8.30521129806516</v>
      </c>
      <c r="E9" s="31">
        <f>Sheet2!F20/sheet!F35</f>
        <v>-5.4146251947547626</v>
      </c>
      <c r="F9" s="31">
        <f>sheet!F18/sheet!F35</f>
        <v>16.517495962834396</v>
      </c>
      <c r="G9" s="29"/>
      <c r="H9" s="32">
        <f>Sheet1!F33/sheet!F51</f>
        <v>-1.1727575205268039</v>
      </c>
      <c r="I9" s="32" t="e">
        <f>Sheet1!F33/Sheet1!F12</f>
        <v>#DIV/0!</v>
      </c>
      <c r="J9" s="32">
        <f>Sheet1!F12/sheet!F27</f>
        <v>0</v>
      </c>
      <c r="K9" s="32">
        <f>Sheet1!F30/sheet!F27</f>
        <v>-0.77284467973727389</v>
      </c>
      <c r="L9" s="32">
        <f>Sheet1!F38</f>
        <v>-6.91</v>
      </c>
      <c r="M9" s="29"/>
      <c r="N9" s="32">
        <f>sheet!F40/sheet!F27</f>
        <v>0.34100215414512003</v>
      </c>
      <c r="O9" s="32">
        <f>sheet!F51/sheet!F27</f>
        <v>0.65899784585487997</v>
      </c>
      <c r="P9" s="32">
        <f>sheet!F40/sheet!F51</f>
        <v>0.51745564312544534</v>
      </c>
      <c r="Q9" s="31">
        <f>Sheet1!F24/Sheet1!F26</f>
        <v>1.8691528121680798</v>
      </c>
      <c r="R9" s="31">
        <f>ABS(Sheet2!F20/(Sheet1!F26+Sheet2!F30))</f>
        <v>1.1371466023651591</v>
      </c>
      <c r="S9" s="31">
        <f>sheet!F40/Sheet1!F43</f>
        <v>-0.64813569624031997</v>
      </c>
      <c r="T9" s="31">
        <f>Sheet2!F20/sheet!F40</f>
        <v>-0.94944893519670559</v>
      </c>
      <c r="V9" s="31" t="e">
        <f>ABS(Sheet1!F15/sheet!F15)</f>
        <v>#DIV/0!</v>
      </c>
      <c r="W9" s="31" t="e">
        <f>Sheet1!F12/sheet!F14</f>
        <v>#DIV/0!</v>
      </c>
      <c r="X9" s="31">
        <f>Sheet1!F12/sheet!F27</f>
        <v>0</v>
      </c>
      <c r="Y9" s="31">
        <f>Sheet1!F12/(sheet!F18-sheet!F35)</f>
        <v>0</v>
      </c>
      <c r="AA9" s="17" t="str">
        <f>Sheet1!F43</f>
        <v>-11,148.076</v>
      </c>
      <c r="AB9" s="17" t="str">
        <f>Sheet3!F17</f>
        <v>-1.3x</v>
      </c>
      <c r="AC9" s="17" t="str">
        <f>Sheet3!F18</f>
        <v>-1.3x</v>
      </c>
      <c r="AD9" s="17" t="str">
        <f>Sheet3!F20</f>
        <v>-2.3x</v>
      </c>
      <c r="AE9" s="17" t="str">
        <f>Sheet3!F21</f>
        <v>0.6x</v>
      </c>
      <c r="AF9" s="17" t="str">
        <f>Sheet3!F22</f>
        <v>NA</v>
      </c>
      <c r="AG9" s="17" t="str">
        <f>Sheet3!F24</f>
        <v>-1.9x</v>
      </c>
      <c r="AH9" s="17" t="str">
        <f>Sheet3!F25</f>
        <v>1.8x</v>
      </c>
      <c r="AI9" s="17" t="str">
        <f>Sheet3!F31</f>
        <v/>
      </c>
      <c r="AK9" s="17">
        <f>Sheet3!F29</f>
        <v>-0.7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4.5434711904505383</v>
      </c>
      <c r="C10" s="34">
        <f>(sheet!G18-sheet!G15)/sheet!G35</f>
        <v>4.4592156215112322</v>
      </c>
      <c r="D10" s="34">
        <f>sheet!G12/sheet!G35</f>
        <v>4.2111433565380469</v>
      </c>
      <c r="E10" s="34">
        <f>Sheet2!G20/sheet!G35</f>
        <v>-2.9314521337333765</v>
      </c>
      <c r="F10" s="34">
        <f>sheet!G18/sheet!G35</f>
        <v>4.5434711904505383</v>
      </c>
      <c r="G10" s="29"/>
      <c r="H10" s="35">
        <f>Sheet1!G33/sheet!G51</f>
        <v>-1.1004663786823967</v>
      </c>
      <c r="I10" s="35" t="e">
        <f>Sheet1!G33/Sheet1!G12</f>
        <v>#DIV/0!</v>
      </c>
      <c r="J10" s="35">
        <f>Sheet1!G12/sheet!G27</f>
        <v>0</v>
      </c>
      <c r="K10" s="35">
        <f>Sheet1!G30/sheet!G27</f>
        <v>-0.68910130371437484</v>
      </c>
      <c r="L10" s="35">
        <f>Sheet1!G38</f>
        <v>-3.93</v>
      </c>
      <c r="M10" s="29"/>
      <c r="N10" s="35">
        <f>sheet!G40/sheet!G27</f>
        <v>0.37380976187619186</v>
      </c>
      <c r="O10" s="35">
        <f>sheet!G51/sheet!G27</f>
        <v>0.62619023812380814</v>
      </c>
      <c r="P10" s="35">
        <f>sheet!G40/sheet!G51</f>
        <v>0.59695878204074393</v>
      </c>
      <c r="Q10" s="34">
        <f>Sheet1!G24/Sheet1!G26</f>
        <v>16.738847373434652</v>
      </c>
      <c r="R10" s="34">
        <f>ABS(Sheet2!G20/(Sheet1!G26+Sheet2!G30))</f>
        <v>12.0220657479375</v>
      </c>
      <c r="S10" s="34">
        <f>sheet!G40/Sheet1!G43</f>
        <v>-0.57161042811843721</v>
      </c>
      <c r="T10" s="34">
        <f>Sheet2!G20/sheet!G40</f>
        <v>-1.6374500147686204</v>
      </c>
      <c r="U10" s="12"/>
      <c r="V10" s="34">
        <f>ABS(Sheet1!G15/sheet!G15)</f>
        <v>0</v>
      </c>
      <c r="W10" s="34" t="e">
        <f>Sheet1!G12/sheet!G14</f>
        <v>#DIV/0!</v>
      </c>
      <c r="X10" s="34">
        <f>Sheet1!G12/sheet!G27</f>
        <v>0</v>
      </c>
      <c r="Y10" s="34">
        <f>Sheet1!G12/(sheet!G18-sheet!G35)</f>
        <v>0</v>
      </c>
      <c r="Z10" s="12"/>
      <c r="AA10" s="36" t="str">
        <f>Sheet1!G43</f>
        <v>-15,494.147</v>
      </c>
      <c r="AB10" s="36" t="str">
        <f>Sheet3!G17</f>
        <v>-4.3x</v>
      </c>
      <c r="AC10" s="36" t="str">
        <f>Sheet3!G18</f>
        <v>-4.3x</v>
      </c>
      <c r="AD10" s="36" t="str">
        <f>Sheet3!G20</f>
        <v>-6.5x</v>
      </c>
      <c r="AE10" s="36" t="str">
        <f>Sheet3!G21</f>
        <v>6.2x</v>
      </c>
      <c r="AF10" s="36" t="str">
        <f>Sheet3!G22</f>
        <v>NA</v>
      </c>
      <c r="AG10" s="36" t="str">
        <f>Sheet3!G24</f>
        <v>-4.2x</v>
      </c>
      <c r="AH10" s="36" t="str">
        <f>Sheet3!G25</f>
        <v>20.7x</v>
      </c>
      <c r="AI10" s="36" t="str">
        <f>Sheet3!G31</f>
        <v/>
      </c>
      <c r="AK10" s="36">
        <f>Sheet3!G29</f>
        <v>-4.5</v>
      </c>
      <c r="AL10" s="36">
        <f>Sheet3!G30</f>
        <v>1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1.6580318777616294</v>
      </c>
      <c r="C11" s="31">
        <f>(sheet!H18-sheet!H15)/sheet!H35</f>
        <v>1.5232236155904901</v>
      </c>
      <c r="D11" s="31">
        <f>sheet!H12/sheet!H35</f>
        <v>1.0458714153154587</v>
      </c>
      <c r="E11" s="31">
        <f>Sheet2!H20/sheet!H35</f>
        <v>-1.3992203078283547</v>
      </c>
      <c r="F11" s="31">
        <f>sheet!H18/sheet!H35</f>
        <v>1.6580318777616294</v>
      </c>
      <c r="G11" s="29"/>
      <c r="H11" s="32">
        <f>Sheet1!H33/sheet!H51</f>
        <v>-1.3310343671750913</v>
      </c>
      <c r="I11" s="32">
        <f>Sheet1!H33/Sheet1!H12</f>
        <v>-3.8377306786555341</v>
      </c>
      <c r="J11" s="32">
        <f>Sheet1!H12/sheet!H27</f>
        <v>0.17592034600196799</v>
      </c>
      <c r="K11" s="32">
        <f>Sheet1!H30/sheet!H27</f>
        <v>-0.675134908851449</v>
      </c>
      <c r="L11" s="32">
        <f>Sheet1!H38</f>
        <v>-3.07</v>
      </c>
      <c r="M11" s="29"/>
      <c r="N11" s="32">
        <f>sheet!H40/sheet!H27</f>
        <v>0.49277424723126007</v>
      </c>
      <c r="O11" s="32">
        <f>sheet!H51/sheet!H27</f>
        <v>0.50722575276873993</v>
      </c>
      <c r="P11" s="32">
        <f>sheet!H40/sheet!H51</f>
        <v>0.97150873066165322</v>
      </c>
      <c r="Q11" s="31">
        <f>Sheet1!H24/Sheet1!H26</f>
        <v>13.92061795530711</v>
      </c>
      <c r="R11" s="31">
        <f>ABS(Sheet2!H20/(Sheet1!H26+Sheet2!H30))</f>
        <v>3.593605641210369</v>
      </c>
      <c r="S11" s="31">
        <f>sheet!H40/Sheet1!H43</f>
        <v>-0.83450785822604268</v>
      </c>
      <c r="T11" s="31">
        <f>Sheet2!H20/sheet!H40</f>
        <v>-1.0812491265256685</v>
      </c>
      <c r="V11" s="31">
        <f>ABS(Sheet1!H15/sheet!H15)</f>
        <v>2.1187109450605353</v>
      </c>
      <c r="W11" s="31">
        <f>Sheet1!H12/sheet!H14</f>
        <v>1.2348530931313209</v>
      </c>
      <c r="X11" s="31">
        <f>Sheet1!H12/sheet!H27</f>
        <v>0.17592034600196799</v>
      </c>
      <c r="Y11" s="31">
        <f>Sheet1!H12/(sheet!H18-sheet!H35)</f>
        <v>0.70207169518274515</v>
      </c>
      <c r="AA11" s="17" t="str">
        <f>Sheet1!H43</f>
        <v>-16,462.685</v>
      </c>
      <c r="AB11" s="17" t="str">
        <f>Sheet3!H17</f>
        <v>-2.8x</v>
      </c>
      <c r="AC11" s="17" t="str">
        <f>Sheet3!H18</f>
        <v>-2.8x</v>
      </c>
      <c r="AD11" s="17" t="str">
        <f>Sheet3!H20</f>
        <v>-4.5x</v>
      </c>
      <c r="AE11" s="17" t="str">
        <f>Sheet3!H21</f>
        <v>2.1x</v>
      </c>
      <c r="AF11" s="17" t="str">
        <f>Sheet3!H22</f>
        <v>16.6x</v>
      </c>
      <c r="AG11" s="17" t="str">
        <f>Sheet3!H24</f>
        <v>-3.2x</v>
      </c>
      <c r="AH11" s="17" t="str">
        <f>Sheet3!H25</f>
        <v>3.3x</v>
      </c>
      <c r="AI11" s="17" t="str">
        <f>Sheet3!H31</f>
        <v/>
      </c>
      <c r="AK11" s="17">
        <f>Sheet3!H29</f>
        <v>-14.4</v>
      </c>
      <c r="AL11" s="17">
        <f>Sheet3!H30</f>
        <v>4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4.8125468312147177</v>
      </c>
      <c r="C12" s="34">
        <f>(sheet!I18-sheet!I15)/sheet!I35</f>
        <v>4.3516435345002638</v>
      </c>
      <c r="D12" s="34">
        <f>sheet!I12/sheet!I35</f>
        <v>3.8946288784875933</v>
      </c>
      <c r="E12" s="34">
        <f>Sheet2!I20/sheet!I35</f>
        <v>-2.321843017707022</v>
      </c>
      <c r="F12" s="34">
        <f>sheet!I18/sheet!I35</f>
        <v>4.8125468312147177</v>
      </c>
      <c r="G12" s="29"/>
      <c r="H12" s="35">
        <f>Sheet1!I33/sheet!I51</f>
        <v>-0.77979150265297514</v>
      </c>
      <c r="I12" s="35">
        <f>Sheet1!I33/Sheet1!I12</f>
        <v>-7.9787743661515043</v>
      </c>
      <c r="J12" s="35">
        <f>Sheet1!I12/sheet!I27</f>
        <v>5.5903010861125452E-2</v>
      </c>
      <c r="K12" s="35">
        <f>Sheet1!I30/sheet!I27</f>
        <v>-0.44603751004943687</v>
      </c>
      <c r="L12" s="35">
        <f>Sheet1!I38</f>
        <v>-2.0699999999999998</v>
      </c>
      <c r="M12" s="29"/>
      <c r="N12" s="35">
        <f>sheet!I40/sheet!I27</f>
        <v>0.42800414145070043</v>
      </c>
      <c r="O12" s="35">
        <f>sheet!I51/sheet!I27</f>
        <v>0.57199585854929946</v>
      </c>
      <c r="P12" s="35">
        <f>sheet!I40/sheet!I51</f>
        <v>0.74826440620777912</v>
      </c>
      <c r="Q12" s="34">
        <f>Sheet1!I24/Sheet1!I26</f>
        <v>32.749147321479946</v>
      </c>
      <c r="R12" s="34">
        <f>ABS(Sheet2!I20/(Sheet1!I26+Sheet2!I30))</f>
        <v>23.595266408031449</v>
      </c>
      <c r="S12" s="34">
        <f>sheet!I40/Sheet1!I43</f>
        <v>-1.0235806095100468</v>
      </c>
      <c r="T12" s="34">
        <f>Sheet2!I20/sheet!I40</f>
        <v>-0.91824238245235357</v>
      </c>
      <c r="U12" s="12"/>
      <c r="V12" s="34">
        <f>ABS(Sheet1!I15/sheet!I15)</f>
        <v>0.48972621882833101</v>
      </c>
      <c r="W12" s="34">
        <f>Sheet1!I12/sheet!I14</f>
        <v>1.4524169386634278</v>
      </c>
      <c r="X12" s="34">
        <f>Sheet1!I12/sheet!I27</f>
        <v>5.5903010861125452E-2</v>
      </c>
      <c r="Y12" s="34">
        <f>Sheet1!I12/(sheet!I18-sheet!I35)</f>
        <v>8.6625860103395999E-2</v>
      </c>
      <c r="Z12" s="12"/>
      <c r="AA12" s="36" t="str">
        <f>Sheet1!I43</f>
        <v>-19,464.552</v>
      </c>
      <c r="AB12" s="36" t="str">
        <f>Sheet3!I17</f>
        <v>-1.9x</v>
      </c>
      <c r="AC12" s="36" t="str">
        <f>Sheet3!I18</f>
        <v>-1.8x</v>
      </c>
      <c r="AD12" s="36" t="str">
        <f>Sheet3!I20</f>
        <v>-3.0x</v>
      </c>
      <c r="AE12" s="36" t="str">
        <f>Sheet3!I21</f>
        <v>0.8x</v>
      </c>
      <c r="AF12" s="36" t="str">
        <f>Sheet3!I22</f>
        <v>12.2x</v>
      </c>
      <c r="AG12" s="36" t="str">
        <f>Sheet3!I24</f>
        <v>-2.8x</v>
      </c>
      <c r="AH12" s="36" t="str">
        <f>Sheet3!I25</f>
        <v>1.8x</v>
      </c>
      <c r="AI12" s="36" t="str">
        <f>Sheet3!I31</f>
        <v/>
      </c>
      <c r="AK12" s="36">
        <f>Sheet3!I29</f>
        <v>-3</v>
      </c>
      <c r="AL12" s="36">
        <f>Sheet3!I30</f>
        <v>3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2.7731030561350538</v>
      </c>
      <c r="C13" s="31">
        <f>(sheet!J18-sheet!J15)/sheet!J35</f>
        <v>2.3270914229731443</v>
      </c>
      <c r="D13" s="31">
        <f>sheet!J12/sheet!J35</f>
        <v>1.7996108544963274</v>
      </c>
      <c r="E13" s="31">
        <f>Sheet2!J20/sheet!J35</f>
        <v>-1.8300096396761356</v>
      </c>
      <c r="F13" s="31">
        <f>sheet!J18/sheet!J35</f>
        <v>2.7731030561350538</v>
      </c>
      <c r="G13" s="29"/>
      <c r="H13" s="32">
        <f>Sheet1!J33/sheet!J51</f>
        <v>-1.0592164774980442</v>
      </c>
      <c r="I13" s="32">
        <f>Sheet1!J33/Sheet1!J12</f>
        <v>-3.6468617392544549</v>
      </c>
      <c r="J13" s="32">
        <f>Sheet1!J12/sheet!J27</f>
        <v>0.13885561685102835</v>
      </c>
      <c r="K13" s="32">
        <f>Sheet1!J30/sheet!J27</f>
        <v>-0.50638723637459138</v>
      </c>
      <c r="L13" s="32">
        <f>Sheet1!J38</f>
        <v>-1.78</v>
      </c>
      <c r="M13" s="29"/>
      <c r="N13" s="32">
        <f>sheet!J40/sheet!J27</f>
        <v>0.5219228363648456</v>
      </c>
      <c r="O13" s="32">
        <f>sheet!J51/sheet!J27</f>
        <v>0.47807718925475878</v>
      </c>
      <c r="P13" s="32">
        <f>sheet!J40/sheet!J51</f>
        <v>1.0917124851290956</v>
      </c>
      <c r="Q13" s="31">
        <f>Sheet1!J24/Sheet1!J26</f>
        <v>21.267349427468325</v>
      </c>
      <c r="R13" s="31">
        <f>ABS(Sheet2!J20/(Sheet1!J26+Sheet2!J30))</f>
        <v>7.8100679804491273</v>
      </c>
      <c r="S13" s="31">
        <f>sheet!J40/Sheet1!J43</f>
        <v>-1.0917884866105112</v>
      </c>
      <c r="T13" s="31">
        <f>Sheet2!J20/sheet!J40</f>
        <v>-0.95927078378618524</v>
      </c>
      <c r="V13" s="31">
        <f>ABS(Sheet1!J15/sheet!J15)</f>
        <v>0.48636859232297558</v>
      </c>
      <c r="W13" s="31">
        <f>Sheet1!J12/sheet!J14</f>
        <v>2.0943297070858082</v>
      </c>
      <c r="X13" s="31">
        <f>Sheet1!J12/sheet!J27</f>
        <v>0.13885561685102835</v>
      </c>
      <c r="Y13" s="31">
        <f>Sheet1!J12/(sheet!J18-sheet!J35)</f>
        <v>0.28624330266405151</v>
      </c>
      <c r="AA13" s="17" t="str">
        <f>Sheet1!J43</f>
        <v>-18,659.301</v>
      </c>
      <c r="AB13" s="17" t="str">
        <f>Sheet3!J17</f>
        <v>-9.0x</v>
      </c>
      <c r="AC13" s="17" t="str">
        <f>Sheet3!J18</f>
        <v>-8.6x</v>
      </c>
      <c r="AD13" s="17" t="str">
        <f>Sheet3!J20</f>
        <v>-13.0x</v>
      </c>
      <c r="AE13" s="17" t="str">
        <f>Sheet3!J21</f>
        <v>4.4x</v>
      </c>
      <c r="AF13" s="17" t="str">
        <f>Sheet3!J22</f>
        <v>37.3x</v>
      </c>
      <c r="AG13" s="17" t="str">
        <f>Sheet3!J24</f>
        <v>-9.0x</v>
      </c>
      <c r="AH13" s="17" t="str">
        <f>Sheet3!J25</f>
        <v>7.7x</v>
      </c>
      <c r="AI13" s="17" t="str">
        <f>Sheet3!J31</f>
        <v/>
      </c>
      <c r="AK13" s="17">
        <f>Sheet3!J29</f>
        <v>-10.1</v>
      </c>
      <c r="AL13" s="17">
        <f>Sheet3!J30</f>
        <v>3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20.324806980409434</v>
      </c>
      <c r="C14" s="34">
        <f>(sheet!K18-sheet!K15)/sheet!K35</f>
        <v>19.216260548174983</v>
      </c>
      <c r="D14" s="34">
        <f>sheet!K12/sheet!K35</f>
        <v>17.449157126542801</v>
      </c>
      <c r="E14" s="34">
        <f>Sheet2!K20/sheet!K35</f>
        <v>-4.2782281550066124</v>
      </c>
      <c r="F14" s="34">
        <f>sheet!K18/sheet!K35</f>
        <v>20.324806980409434</v>
      </c>
      <c r="G14" s="29"/>
      <c r="H14" s="35">
        <f>Sheet1!K33/sheet!K51</f>
        <v>-0.22210580186320528</v>
      </c>
      <c r="I14" s="35">
        <f>Sheet1!K33/Sheet1!K12</f>
        <v>-2.9602956006161558</v>
      </c>
      <c r="J14" s="35">
        <f>Sheet1!K12/sheet!K27</f>
        <v>6.9827250930085225E-2</v>
      </c>
      <c r="K14" s="35">
        <f>Sheet1!K30/sheet!K27</f>
        <v>-0.20670930373145166</v>
      </c>
      <c r="L14" s="35">
        <f>Sheet1!K38</f>
        <v>-1.59</v>
      </c>
      <c r="M14" s="29"/>
      <c r="N14" s="35">
        <f>sheet!K40/sheet!K27</f>
        <v>6.9320558052041722E-2</v>
      </c>
      <c r="O14" s="35">
        <f>sheet!K51/sheet!K27</f>
        <v>0.93067944194795815</v>
      </c>
      <c r="P14" s="35">
        <f>sheet!K40/sheet!K51</f>
        <v>7.4483817872833161E-2</v>
      </c>
      <c r="Q14" s="34">
        <f>Sheet1!K24/Sheet1!K26</f>
        <v>-145.81175794209642</v>
      </c>
      <c r="R14" s="34">
        <f>ABS(Sheet2!K20/(Sheet1!K26+Sheet2!K30))</f>
        <v>2.1755313349415406</v>
      </c>
      <c r="S14" s="34">
        <f>sheet!K40/Sheet1!K43</f>
        <v>-0.39497765451953043</v>
      </c>
      <c r="T14" s="34">
        <f>Sheet2!K20/sheet!K40</f>
        <v>-2.8374018581845823</v>
      </c>
      <c r="U14" s="12"/>
      <c r="V14" s="34">
        <f>ABS(Sheet1!K15/sheet!K15)</f>
        <v>0.71843937828814441</v>
      </c>
      <c r="W14" s="34">
        <f>Sheet1!K12/sheet!K14</f>
        <v>1.1331058852704436</v>
      </c>
      <c r="X14" s="34">
        <f>Sheet1!K12/sheet!K27</f>
        <v>6.9827250930085225E-2</v>
      </c>
      <c r="Y14" s="34">
        <f>Sheet1!K12/(sheet!K18-sheet!K35)</f>
        <v>7.8594258690043703E-2</v>
      </c>
      <c r="Z14" s="12"/>
      <c r="AA14" s="36" t="str">
        <f>Sheet1!K43</f>
        <v>-23,359.086</v>
      </c>
      <c r="AB14" s="36" t="str">
        <f>Sheet3!K17</f>
        <v>-18.2x</v>
      </c>
      <c r="AC14" s="36" t="str">
        <f>Sheet3!K18</f>
        <v>-17.7x</v>
      </c>
      <c r="AD14" s="36" t="str">
        <f>Sheet3!K20</f>
        <v>-19.5x</v>
      </c>
      <c r="AE14" s="36" t="str">
        <f>Sheet3!K21</f>
        <v>3.4x</v>
      </c>
      <c r="AF14" s="36" t="str">
        <f>Sheet3!K22</f>
        <v>48.7x</v>
      </c>
      <c r="AG14" s="36" t="str">
        <f>Sheet3!K24</f>
        <v>-22.4x</v>
      </c>
      <c r="AH14" s="36" t="str">
        <f>Sheet3!K25</f>
        <v>4.3x</v>
      </c>
      <c r="AI14" s="36" t="str">
        <f>Sheet3!K31</f>
        <v/>
      </c>
      <c r="AK14" s="36">
        <f>Sheet3!K29</f>
        <v>17.899999999999999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18.561974008216787</v>
      </c>
      <c r="C15" s="31">
        <f>(sheet!L18-sheet!L15)/sheet!L35</f>
        <v>16.777858412880402</v>
      </c>
      <c r="D15" s="31">
        <f>sheet!L12/sheet!L35</f>
        <v>16.16173339713086</v>
      </c>
      <c r="E15" s="31">
        <f>Sheet2!L20/sheet!L35</f>
        <v>-5.3814683024109451</v>
      </c>
      <c r="F15" s="31">
        <f>sheet!L18/sheet!L35</f>
        <v>18.561974008216787</v>
      </c>
      <c r="G15" s="29"/>
      <c r="H15" s="32">
        <f>Sheet1!L33/sheet!L51</f>
        <v>-0.38079584571432828</v>
      </c>
      <c r="I15" s="32">
        <f>Sheet1!L33/Sheet1!L12</f>
        <v>-4.4666082545220034</v>
      </c>
      <c r="J15" s="32">
        <f>Sheet1!L12/sheet!L27</f>
        <v>7.9204842748388626E-2</v>
      </c>
      <c r="K15" s="32">
        <f>Sheet1!L30/sheet!L27</f>
        <v>-0.35377700441806986</v>
      </c>
      <c r="L15" s="32">
        <f>Sheet1!L38</f>
        <v>-1.9</v>
      </c>
      <c r="M15" s="29"/>
      <c r="N15" s="32">
        <f>sheet!L40/sheet!L27</f>
        <v>7.0953613597265666E-2</v>
      </c>
      <c r="O15" s="32">
        <f>sheet!L51/sheet!L27</f>
        <v>0.9290463864027344</v>
      </c>
      <c r="P15" s="32">
        <f>sheet!L40/sheet!L51</f>
        <v>7.6372519860927399E-2</v>
      </c>
      <c r="Q15" s="31">
        <f>Sheet1!L24/Sheet1!L26</f>
        <v>-222.69583106501247</v>
      </c>
      <c r="R15" s="31">
        <f>ABS(Sheet2!L20/(Sheet1!L26+Sheet2!L30))</f>
        <v>90.161129960077048</v>
      </c>
      <c r="S15" s="31">
        <f>sheet!L40/Sheet1!L43</f>
        <v>-0.20793650399397928</v>
      </c>
      <c r="T15" s="31">
        <f>Sheet2!L20/sheet!L40</f>
        <v>-3.6316389087650438</v>
      </c>
      <c r="V15" s="31">
        <f>ABS(Sheet1!L15/sheet!L15)</f>
        <v>0.5289356335064761</v>
      </c>
      <c r="W15" s="31">
        <f>Sheet1!L12/sheet!L14</f>
        <v>4.8675648944058745</v>
      </c>
      <c r="X15" s="31">
        <f>Sheet1!L12/sheet!L27</f>
        <v>7.9204842748388626E-2</v>
      </c>
      <c r="Y15" s="31">
        <f>Sheet1!L12/(sheet!L18-sheet!L35)</f>
        <v>9.418939636287435E-2</v>
      </c>
      <c r="AA15" s="17" t="str">
        <f>Sheet1!L43</f>
        <v>-37,442.733</v>
      </c>
      <c r="AB15" s="17" t="str">
        <f>Sheet3!L17</f>
        <v>-6.6x</v>
      </c>
      <c r="AC15" s="17" t="str">
        <f>Sheet3!L18</f>
        <v>-6.4x</v>
      </c>
      <c r="AD15" s="17" t="str">
        <f>Sheet3!L20</f>
        <v>-8.1x</v>
      </c>
      <c r="AE15" s="17" t="str">
        <f>Sheet3!L21</f>
        <v>1.8x</v>
      </c>
      <c r="AF15" s="17" t="str">
        <f>Sheet3!L22</f>
        <v>18.7x</v>
      </c>
      <c r="AG15" s="17" t="str">
        <f>Sheet3!L24</f>
        <v>-8.3x</v>
      </c>
      <c r="AH15" s="17" t="str">
        <f>Sheet3!L25</f>
        <v>2.7x</v>
      </c>
      <c r="AI15" s="17" t="str">
        <f>Sheet3!L31</f>
        <v/>
      </c>
      <c r="AK15" s="17">
        <f>Sheet3!L29</f>
        <v>14</v>
      </c>
      <c r="AL15" s="17">
        <f>Sheet3!L30</f>
        <v>2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14.820548963244146</v>
      </c>
      <c r="C16" s="34">
        <f>(sheet!M18-sheet!M15)/sheet!M35</f>
        <v>12.92305799871203</v>
      </c>
      <c r="D16" s="34">
        <f>sheet!M12/sheet!M35</f>
        <v>11.115172720872827</v>
      </c>
      <c r="E16" s="34">
        <f>Sheet2!M20/sheet!M35</f>
        <v>-6.1648742799730556</v>
      </c>
      <c r="F16" s="34">
        <f>sheet!M18/sheet!M35</f>
        <v>14.820548963244146</v>
      </c>
      <c r="G16" s="29"/>
      <c r="H16" s="35">
        <f>Sheet1!M33/sheet!M51</f>
        <v>-0.55128452140080286</v>
      </c>
      <c r="I16" s="35">
        <f>Sheet1!M33/Sheet1!M12</f>
        <v>-4.2911241092492149</v>
      </c>
      <c r="J16" s="35">
        <f>Sheet1!M12/sheet!M27</f>
        <v>0.1037084185762273</v>
      </c>
      <c r="K16" s="35">
        <f>Sheet1!M30/sheet!M27</f>
        <v>-0.44502569528455815</v>
      </c>
      <c r="L16" s="35">
        <f>Sheet1!M38</f>
        <v>-1.86</v>
      </c>
      <c r="M16" s="29"/>
      <c r="N16" s="35">
        <f>sheet!M40/sheet!M27</f>
        <v>0.19274770466299912</v>
      </c>
      <c r="O16" s="35">
        <f>sheet!M51/sheet!M27</f>
        <v>0.80725229533700105</v>
      </c>
      <c r="P16" s="35">
        <f>sheet!M40/sheet!M51</f>
        <v>0.2387700917995326</v>
      </c>
      <c r="Q16" s="34">
        <f>Sheet1!M24/Sheet1!M26</f>
        <v>-46.122391634914017</v>
      </c>
      <c r="R16" s="34">
        <f>ABS(Sheet2!M20/(Sheet1!M26+Sheet2!M30))</f>
        <v>94.505328315689525</v>
      </c>
      <c r="S16" s="34">
        <f>sheet!M40/Sheet1!M43</f>
        <v>-0.4307569483719052</v>
      </c>
      <c r="T16" s="34">
        <f>Sheet2!M20/sheet!M40</f>
        <v>-2.0777965877581352</v>
      </c>
      <c r="U16" s="12"/>
      <c r="V16" s="34">
        <f>ABS(Sheet1!M15/sheet!M15)</f>
        <v>0.46089912894842749</v>
      </c>
      <c r="W16" s="34">
        <f>Sheet1!M12/sheet!M14</f>
        <v>1.144594854160556</v>
      </c>
      <c r="X16" s="34">
        <f>Sheet1!M12/sheet!M27</f>
        <v>0.1037084185762273</v>
      </c>
      <c r="Y16" s="34">
        <f>Sheet1!M12/(sheet!M18-sheet!M35)</f>
        <v>0.1155102965333886</v>
      </c>
      <c r="Z16" s="12"/>
      <c r="AA16" s="36" t="str">
        <f>Sheet1!M43</f>
        <v>-39,028.963</v>
      </c>
      <c r="AB16" s="36" t="str">
        <f>Sheet3!M17</f>
        <v>-6.7x</v>
      </c>
      <c r="AC16" s="36" t="str">
        <f>Sheet3!M18</f>
        <v>-6.5x</v>
      </c>
      <c r="AD16" s="36" t="str">
        <f>Sheet3!M20</f>
        <v>-8.2x</v>
      </c>
      <c r="AE16" s="36" t="str">
        <f>Sheet3!M21</f>
        <v>3.2x</v>
      </c>
      <c r="AF16" s="36" t="str">
        <f>Sheet3!M22</f>
        <v>28.8x</v>
      </c>
      <c r="AG16" s="36" t="str">
        <f>Sheet3!M24</f>
        <v>-8.0x</v>
      </c>
      <c r="AH16" s="36" t="str">
        <f>Sheet3!M25</f>
        <v>4.4x</v>
      </c>
      <c r="AI16" s="36" t="str">
        <f>Sheet3!M31</f>
        <v/>
      </c>
      <c r="AK16" s="36">
        <f>Sheet3!M29</f>
        <v>0.8</v>
      </c>
      <c r="AL16" s="36">
        <f>Sheet3!M30</f>
        <v>3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2023-04-28T01:05:07Z</dcterms:created>
  <dcterms:modified xsi:type="dcterms:W3CDTF">2023-05-06T17:00:28Z</dcterms:modified>
  <cp:category/>
  <dc:identifier/>
  <cp:version/>
</cp:coreProperties>
</file>