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7" documentId="8_{A4A059EF-EE71-4EC6-A9D8-DC5BAF4EFDC0}" xr6:coauthVersionLast="47" xr6:coauthVersionMax="47" xr10:uidLastSave="{6361A3AA-B168-4CEA-8C3F-355C911F008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<sst xmlns="http://schemas.openxmlformats.org/spreadsheetml/2006/main" count="1310" uniqueCount="1015">
  <si>
    <t>Bombardier Inc Pref 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</si>
  <si>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</si>
  <si>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</si>
  <si>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</si>
  <si>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</si>
  <si>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</si>
  <si>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</si>
  <si>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</si>
  <si>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</si>
  <si>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</si>
  <si>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</si>
  <si>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</si>
  <si>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</si>
  <si>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</si>
  <si>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</si>
  <si>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</si>
  <si>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</si>
  <si>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</si>
  <si>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</si>
  <si>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</si>
  <si>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</si>
  <si>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</si>
  <si>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</si>
  <si>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</si>
  <si>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</si>
  <si>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</si>
  <si>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3,608,836.92</t>
  </si>
  <si>
    <t>2,882,436.23</t>
  </si>
  <si>
    <t>3,773,945.6</t>
  </si>
  <si>
    <t>4,544,102.88</t>
  </si>
  <si>
    <t>3,756,483.72</t>
  </si>
  <si>
    <t>4,350,191.26</t>
  </si>
  <si>
    <t>3,347,507.22</t>
  </si>
  <si>
    <t>2,263,635.18</t>
  </si>
  <si>
    <t>2,118,087.75</t>
  </si>
  <si>
    <t>1,747,949.45</t>
  </si>
  <si>
    <t>Short Term Investments</t>
  </si>
  <si>
    <t/>
  </si>
  <si>
    <t>Accounts Receivable, Net</t>
  </si>
  <si>
    <t>1,472,430.96</t>
  </si>
  <si>
    <t>1,637,510.98</t>
  </si>
  <si>
    <t>1,853,673.28</t>
  </si>
  <si>
    <t>1,564,385.3</t>
  </si>
  <si>
    <t>4,449,195.41</t>
  </si>
  <si>
    <t>5,573,213.34</t>
  </si>
  <si>
    <t>5,465,344.41</t>
  </si>
  <si>
    <t>431,350.38</t>
  </si>
  <si>
    <t>379,359</t>
  </si>
  <si>
    <t>422,432.4</t>
  </si>
  <si>
    <t>Inventory</t>
  </si>
  <si>
    <t>8,747,472.24</t>
  </si>
  <si>
    <t>9,229,817.9</t>
  </si>
  <si>
    <t>9,681,835.44</t>
  </si>
  <si>
    <t>7,847,440.08</t>
  </si>
  <si>
    <t>4,310,904.51</t>
  </si>
  <si>
    <t>6,008,641.96</t>
  </si>
  <si>
    <t>5,971,755.51</t>
  </si>
  <si>
    <t>4,644,333</t>
  </si>
  <si>
    <t>4,099,606.26</t>
  </si>
  <si>
    <t>4,497,821.9</t>
  </si>
  <si>
    <t>Prepaid Expenses</t>
  </si>
  <si>
    <t>Other Current Assets</t>
  </si>
  <si>
    <t>1,454,370.84</t>
  </si>
  <si>
    <t>1,442,955.22</t>
  </si>
  <si>
    <t>1,485,991.08</t>
  </si>
  <si>
    <t>1,212,566.46</t>
  </si>
  <si>
    <t>6,395,325.53</t>
  </si>
  <si>
    <t>922,726.48</t>
  </si>
  <si>
    <t>2,722,933.53</t>
  </si>
  <si>
    <t>13,841,384.76</t>
  </si>
  <si>
    <t>333,835.92</t>
  </si>
  <si>
    <t>893,607</t>
  </si>
  <si>
    <t>Total Current Assets</t>
  </si>
  <si>
    <t>15,283,110.96</t>
  </si>
  <si>
    <t>15,192,720.33</t>
  </si>
  <si>
    <t>16,795,445.4</t>
  </si>
  <si>
    <t>15,168,494.72</t>
  </si>
  <si>
    <t>18,911,909.17</t>
  </si>
  <si>
    <t>16,854,773.04</t>
  </si>
  <si>
    <t>17,507,540.67</t>
  </si>
  <si>
    <t>21,180,703.32</t>
  </si>
  <si>
    <t>6,930,888.93</t>
  </si>
  <si>
    <t>7,561,810.75</t>
  </si>
  <si>
    <t>Property Plant And Equipment, Net</t>
  </si>
  <si>
    <t>2,194,835.76</t>
  </si>
  <si>
    <t>2,422,682.44</t>
  </si>
  <si>
    <t>2,859,596.28</t>
  </si>
  <si>
    <t>2,617,156.18</t>
  </si>
  <si>
    <t>2,132,194.24</t>
  </si>
  <si>
    <t>2,125,273.86</t>
  </si>
  <si>
    <t>2,312,610.69</t>
  </si>
  <si>
    <t>849,976.56</t>
  </si>
  <si>
    <t>1,058,411.61</t>
  </si>
  <si>
    <t>1,643,695.3</t>
  </si>
  <si>
    <t>Real Estate Owned</t>
  </si>
  <si>
    <t>Capitalized / Purchased Software</t>
  </si>
  <si>
    <t>Long-term Investments</t>
  </si>
  <si>
    <t>337,830.48</t>
  </si>
  <si>
    <t>340,472.58</t>
  </si>
  <si>
    <t>493,942.88</t>
  </si>
  <si>
    <t>445,816.24</t>
  </si>
  <si>
    <t>617,280.29</t>
  </si>
  <si>
    <t>3,017,970.78</t>
  </si>
  <si>
    <t>1,375,100.91</t>
  </si>
  <si>
    <t>Goodwill</t>
  </si>
  <si>
    <t>2,529,479.16</t>
  </si>
  <si>
    <t>2,463,214.89</t>
  </si>
  <si>
    <t>2,744,435.44</t>
  </si>
  <si>
    <t>2,490,931.1</t>
  </si>
  <si>
    <t>2,567,181.98</t>
  </si>
  <si>
    <t>2,658,981.04</t>
  </si>
  <si>
    <t>2,513,876.64</t>
  </si>
  <si>
    <t>Other Intangibles</t>
  </si>
  <si>
    <t>7,017,950.16</t>
  </si>
  <si>
    <t>7,901,511.61</t>
  </si>
  <si>
    <t>5,515,233</t>
  </si>
  <si>
    <t>6,947,750.68</t>
  </si>
  <si>
    <t>4,501,997.39</t>
  </si>
  <si>
    <t>6,168,344.62</t>
  </si>
  <si>
    <t>5,993,829.84</t>
  </si>
  <si>
    <t>5,593,558.32</t>
  </si>
  <si>
    <t>5,221,244.37</t>
  </si>
  <si>
    <t>5,243,848.35</t>
  </si>
  <si>
    <t>Other Long-term Assets</t>
  </si>
  <si>
    <t>3,830,870.16</t>
  </si>
  <si>
    <t>3,658,343.13</t>
  </si>
  <si>
    <t>3,368,801.44</t>
  </si>
  <si>
    <t>2,981,060.4</t>
  </si>
  <si>
    <t>2,593,582.97</t>
  </si>
  <si>
    <t>3,241,827.5</t>
  </si>
  <si>
    <t>1,755,939.6</t>
  </si>
  <si>
    <t>2,929,916.01</t>
  </si>
  <si>
    <t>2,236,725.4</t>
  </si>
  <si>
    <t>Total Assets</t>
  </si>
  <si>
    <t>31,194,076.68</t>
  </si>
  <si>
    <t>31,978,944.98</t>
  </si>
  <si>
    <t>31,777,454.44</t>
  </si>
  <si>
    <t>30,651,209.32</t>
  </si>
  <si>
    <t>31,324,146.04</t>
  </si>
  <si>
    <t>34,067,170.84</t>
  </si>
  <si>
    <t>32,425,892.28</t>
  </si>
  <si>
    <t>29,380,177.8</t>
  </si>
  <si>
    <t>16,140,460.92</t>
  </si>
  <si>
    <t>16,686,079.8</t>
  </si>
  <si>
    <t>Accounts Payable</t>
  </si>
  <si>
    <t>3,143,523.24</t>
  </si>
  <si>
    <t>3,517,058.59</t>
  </si>
  <si>
    <t>3,901,593.76</t>
  </si>
  <si>
    <t>2,854,835.32</t>
  </si>
  <si>
    <t>3,406,984.9</t>
  </si>
  <si>
    <t>4,780,159.96</t>
  </si>
  <si>
    <t>4,231,778.91</t>
  </si>
  <si>
    <t>1,442,924.28</t>
  </si>
  <si>
    <t>1,112,786.4</t>
  </si>
  <si>
    <t>1,408,108</t>
  </si>
  <si>
    <t>Accrued Expenses</t>
  </si>
  <si>
    <t>785,084.04</t>
  </si>
  <si>
    <t>799,068.3</t>
  </si>
  <si>
    <t>1,064,197.16</t>
  </si>
  <si>
    <t>1,047,399.6</t>
  </si>
  <si>
    <t>1,199,359.26</t>
  </si>
  <si>
    <t>1,220,292.12</t>
  </si>
  <si>
    <t>1,250,445.87</t>
  </si>
  <si>
    <t>299,018.7</t>
  </si>
  <si>
    <t>173,240.61</t>
  </si>
  <si>
    <t>170,597.7</t>
  </si>
  <si>
    <t>Short-term Borrowings</t>
  </si>
  <si>
    <t>2,124.72</t>
  </si>
  <si>
    <t>1,158.07</t>
  </si>
  <si>
    <t>Current Portion of LT Debt</t>
  </si>
  <si>
    <t>228,407.4</t>
  </si>
  <si>
    <t>64,851.92</t>
  </si>
  <si>
    <t>98,511.08</t>
  </si>
  <si>
    <t>41,627.42</t>
  </si>
  <si>
    <t>22,629.42</t>
  </si>
  <si>
    <t>13,649.8</t>
  </si>
  <si>
    <t>10,387.92</t>
  </si>
  <si>
    <t>2,394,694.44</t>
  </si>
  <si>
    <t>Current Portion of Capital Lease Obligations</t>
  </si>
  <si>
    <t>Other Current Liabilities</t>
  </si>
  <si>
    <t>10,486,555.56</t>
  </si>
  <si>
    <t>11,176,533.57</t>
  </si>
  <si>
    <t>11,339,874.04</t>
  </si>
  <si>
    <t>9,394,368.72</t>
  </si>
  <si>
    <t>13,179,122.77</t>
  </si>
  <si>
    <t>10,900,730.28</t>
  </si>
  <si>
    <t>14,393,761.65</t>
  </si>
  <si>
    <t>17,274,373.92</t>
  </si>
  <si>
    <t>4,743,252.03</t>
  </si>
  <si>
    <t>5,782,720.45</t>
  </si>
  <si>
    <t>Total Current Liabilities</t>
  </si>
  <si>
    <t>14,645,694.96</t>
  </si>
  <si>
    <t>15,558,670.45</t>
  </si>
  <si>
    <t>16,404,176.04</t>
  </si>
  <si>
    <t>13,338,231.06</t>
  </si>
  <si>
    <t>17,808,096.35</t>
  </si>
  <si>
    <t>16,914,832.16</t>
  </si>
  <si>
    <t>19,886,374.35</t>
  </si>
  <si>
    <t>21,411,011.34</t>
  </si>
  <si>
    <t>6,029,279.04</t>
  </si>
  <si>
    <t>7,361,426.15</t>
  </si>
  <si>
    <t>Long-term Debt</t>
  </si>
  <si>
    <t>7,494,949.8</t>
  </si>
  <si>
    <t>8,832,599.89</t>
  </si>
  <si>
    <t>12,359,671.84</t>
  </si>
  <si>
    <t>11,733,561.16</t>
  </si>
  <si>
    <t>11,566,148</t>
  </si>
  <si>
    <t>12,355,798.96</t>
  </si>
  <si>
    <t>12,108,419.25</t>
  </si>
  <si>
    <t>10,424,937.06</t>
  </si>
  <si>
    <t>8,911,142.91</t>
  </si>
  <si>
    <t>8,096,621</t>
  </si>
  <si>
    <t>Capital Leases</t>
  </si>
  <si>
    <t>146,605.68</t>
  </si>
  <si>
    <t>301,098.2</t>
  </si>
  <si>
    <t>184,534.84</t>
  </si>
  <si>
    <t>33,570.5</t>
  </si>
  <si>
    <t>55,964.18</t>
  </si>
  <si>
    <t>632,364.63</t>
  </si>
  <si>
    <t>295,201.44</t>
  </si>
  <si>
    <t>340,158.57</t>
  </si>
  <si>
    <t>606,569.6</t>
  </si>
  <si>
    <t>Other Non-current Liabilities</t>
  </si>
  <si>
    <t>6,305,106.6</t>
  </si>
  <si>
    <t>7,222,882.59</t>
  </si>
  <si>
    <t>8,453,915.64</t>
  </si>
  <si>
    <t>10,230,945.58</t>
  </si>
  <si>
    <t>7,852,408.74</t>
  </si>
  <si>
    <t>10,219,605.26</t>
  </si>
  <si>
    <t>7,474,108.44</t>
  </si>
  <si>
    <t>5,719,527.9</t>
  </si>
  <si>
    <t>4,766,013.57</t>
  </si>
  <si>
    <t>4,361,072.95</t>
  </si>
  <si>
    <t>Total Liabilities</t>
  </si>
  <si>
    <t>28,592,357.04</t>
  </si>
  <si>
    <t>31,915,251.13</t>
  </si>
  <si>
    <t>37,402,298.36</t>
  </si>
  <si>
    <t>35,336,308.3</t>
  </si>
  <si>
    <t>37,226,653.09</t>
  </si>
  <si>
    <t>39,546,200.56</t>
  </si>
  <si>
    <t>40,101,266.67</t>
  </si>
  <si>
    <t>37,850,677.74</t>
  </si>
  <si>
    <t>20,046,594.09</t>
  </si>
  <si>
    <t>20,425,689.7</t>
  </si>
  <si>
    <t>Common Stock</t>
  </si>
  <si>
    <t>1,466,056.8</t>
  </si>
  <si>
    <t>1,599,294.67</t>
  </si>
  <si>
    <t>3,045,518.6</t>
  </si>
  <si>
    <t>2,889,748.64</t>
  </si>
  <si>
    <t>2,707,987.26</t>
  </si>
  <si>
    <t>3,580,342.54</t>
  </si>
  <si>
    <t>3,412,431.72</t>
  </si>
  <si>
    <t>3,404,995.92</t>
  </si>
  <si>
    <t>3,342,152.79</t>
  </si>
  <si>
    <t>3,540,579.25</t>
  </si>
  <si>
    <t>Additional Paid In Capital</t>
  </si>
  <si>
    <t>97,737.12</t>
  </si>
  <si>
    <t>106,542.44</t>
  </si>
  <si>
    <t>147,072.88</t>
  </si>
  <si>
    <t>171,880.96</t>
  </si>
  <si>
    <t>214,979.49</t>
  </si>
  <si>
    <t>240,236.48</t>
  </si>
  <si>
    <t>266,190.45</t>
  </si>
  <si>
    <t>525,509.46</t>
  </si>
  <si>
    <t>600,651.75</t>
  </si>
  <si>
    <t>664,789.45</t>
  </si>
  <si>
    <t>Retained Earnings</t>
  </si>
  <si>
    <t>667,162.08</t>
  </si>
  <si>
    <t>-1,748,685.7</t>
  </si>
  <si>
    <t>-8,739,736.52</t>
  </si>
  <si>
    <t>-10,308,829.14</t>
  </si>
  <si>
    <t>-11,303,395.29</t>
  </si>
  <si>
    <t>-11,737,463.02</t>
  </si>
  <si>
    <t>-14,136,660.63</t>
  </si>
  <si>
    <t>-15,505,710.12</t>
  </si>
  <si>
    <t>-8,271,290.73</t>
  </si>
  <si>
    <t>-8,330,854.35</t>
  </si>
  <si>
    <t>Treasury Stock</t>
  </si>
  <si>
    <t>Other Common Equity Adj</t>
  </si>
  <si>
    <t>-22,309.56</t>
  </si>
  <si>
    <t>-310,362.76</t>
  </si>
  <si>
    <t>-577,191.68</t>
  </si>
  <si>
    <t>-259,164.26</t>
  </si>
  <si>
    <t>-363,327.91</t>
  </si>
  <si>
    <t>-150,147.8</t>
  </si>
  <si>
    <t>51,939.6</t>
  </si>
  <si>
    <t>-731,641.5</t>
  </si>
  <si>
    <t>-16,438.89</t>
  </si>
  <si>
    <t>-83,944.9</t>
  </si>
  <si>
    <t>Common Equity</t>
  </si>
  <si>
    <t>2,208,646.44</t>
  </si>
  <si>
    <t>-353,211.35</t>
  </si>
  <si>
    <t>-6,124,336.72</t>
  </si>
  <si>
    <t>-7,506,363.8</t>
  </si>
  <si>
    <t>-8,743,756.45</t>
  </si>
  <si>
    <t>-8,067,031.8</t>
  </si>
  <si>
    <t>-10,406,098.86</t>
  </si>
  <si>
    <t>-12,306,846.24</t>
  </si>
  <si>
    <t>-4,344,925.08</t>
  </si>
  <si>
    <t>-4,209,430.55</t>
  </si>
  <si>
    <t>Total Preferred Equity</t>
  </si>
  <si>
    <t>368,638.92</t>
  </si>
  <si>
    <t>401,850.29</t>
  </si>
  <si>
    <t>481,455.56</t>
  </si>
  <si>
    <t>465,958.54</t>
  </si>
  <si>
    <t>436,244.93</t>
  </si>
  <si>
    <t>473,648.06</t>
  </si>
  <si>
    <t>450,576.03</t>
  </si>
  <si>
    <t>441,529.74</t>
  </si>
  <si>
    <t>438,791.91</t>
  </si>
  <si>
    <t>469,820.65</t>
  </si>
  <si>
    <t>Minority Interest, Total</t>
  </si>
  <si>
    <t>24,434.28</t>
  </si>
  <si>
    <t>15,054.91</t>
  </si>
  <si>
    <t>18,037.24</t>
  </si>
  <si>
    <t>2,355,306.28</t>
  </si>
  <si>
    <t>2,405,004.47</t>
  </si>
  <si>
    <t>2,114,354.02</t>
  </si>
  <si>
    <t>2,280,148.44</t>
  </si>
  <si>
    <t>3,394,816.56</t>
  </si>
  <si>
    <t>Other Equity</t>
  </si>
  <si>
    <t>Total Equity</t>
  </si>
  <si>
    <t>2,601,719.64</t>
  </si>
  <si>
    <t>63,693.85</t>
  </si>
  <si>
    <t>-5,624,843.92</t>
  </si>
  <si>
    <t>-4,685,098.98</t>
  </si>
  <si>
    <t>-5,902,507.05</t>
  </si>
  <si>
    <t>-5,479,029.72</t>
  </si>
  <si>
    <t>-7,675,374.39</t>
  </si>
  <si>
    <t>-8,470,499.94</t>
  </si>
  <si>
    <t>-3,906,133.17</t>
  </si>
  <si>
    <t>-3,739,609.9</t>
  </si>
  <si>
    <t>Total Liabilities And Equity</t>
  </si>
  <si>
    <t>Cash And Short Term Investments</t>
  </si>
  <si>
    <t>4,098,584.88</t>
  </si>
  <si>
    <t>3,193,957.06</t>
  </si>
  <si>
    <t>3,921,018.48</t>
  </si>
  <si>
    <t>4,815,352.52</t>
  </si>
  <si>
    <t>3,762,769.67</t>
  </si>
  <si>
    <t>3,356,596.65</t>
  </si>
  <si>
    <t>2,282,721.48</t>
  </si>
  <si>
    <t>Total Debt</t>
  </si>
  <si>
    <t>7,872,087.6</t>
  </si>
  <si>
    <t>9,199,708.08</t>
  </si>
  <si>
    <t>12,642,717.76</t>
  </si>
  <si>
    <t>11,808,759.08</t>
  </si>
  <si>
    <t>11,588,777.42</t>
  </si>
  <si>
    <t>12,425,412.94</t>
  </si>
  <si>
    <t>12,751,171.8</t>
  </si>
  <si>
    <t>13,114,832.94</t>
  </si>
  <si>
    <t>9,251,301.48</t>
  </si>
  <si>
    <t>8,703,190.6</t>
  </si>
  <si>
    <t>Income Statement</t>
  </si>
  <si>
    <t>Revenue</t>
  </si>
  <si>
    <t>19,282,896.36</t>
  </si>
  <si>
    <t>23,289,945.77</t>
  </si>
  <si>
    <t>25,213,286.56</t>
  </si>
  <si>
    <t>21,940,335.98</t>
  </si>
  <si>
    <t>20,365,220.81</t>
  </si>
  <si>
    <t>22,161,815.28</t>
  </si>
  <si>
    <t>9,723,093.12</t>
  </si>
  <si>
    <t>8,254,188.54</t>
  </si>
  <si>
    <t>7,694,665.05</t>
  </si>
  <si>
    <t>9,359,856.35</t>
  </si>
  <si>
    <t>Revenue Growth (YoY)</t>
  </si>
  <si>
    <t>10.6%</t>
  </si>
  <si>
    <t>10.8%</t>
  </si>
  <si>
    <t>-9.6%</t>
  </si>
  <si>
    <t>-10.1%</t>
  </si>
  <si>
    <t>-0.9%</t>
  </si>
  <si>
    <t>0.2%</t>
  </si>
  <si>
    <t>-53.9%</t>
  </si>
  <si>
    <t>-13.4%</t>
  </si>
  <si>
    <t>-6.2%</t>
  </si>
  <si>
    <t>13.6%</t>
  </si>
  <si>
    <t>Cost of Revenues</t>
  </si>
  <si>
    <t>-16,634,432.88</t>
  </si>
  <si>
    <t>-20,305,599.38</t>
  </si>
  <si>
    <t>-22,475,788.52</t>
  </si>
  <si>
    <t>-19,634,714.04</t>
  </si>
  <si>
    <t>-17,857,126.76</t>
  </si>
  <si>
    <t>-19,052,390.84</t>
  </si>
  <si>
    <t>-8,371,365.03</t>
  </si>
  <si>
    <t>-7,597,619.82</t>
  </si>
  <si>
    <t>-6,526,239.33</t>
  </si>
  <si>
    <t>-7,657,941.2</t>
  </si>
  <si>
    <t>Gross Profit</t>
  </si>
  <si>
    <t>2,648,463.48</t>
  </si>
  <si>
    <t>2,984,346.39</t>
  </si>
  <si>
    <t>2,737,498.04</t>
  </si>
  <si>
    <t>2,305,621.94</t>
  </si>
  <si>
    <t>2,508,094.05</t>
  </si>
  <si>
    <t>3,109,424.44</t>
  </si>
  <si>
    <t>1,351,728.09</t>
  </si>
  <si>
    <t>656,568.72</t>
  </si>
  <si>
    <t>1,168,425.72</t>
  </si>
  <si>
    <t>1,701,915.15</t>
  </si>
  <si>
    <t>Gross Profit Margin</t>
  </si>
  <si>
    <t>13.7%</t>
  </si>
  <si>
    <t>12.8%</t>
  </si>
  <si>
    <t>10.9%</t>
  </si>
  <si>
    <t>10.5%</t>
  </si>
  <si>
    <t>12.3%</t>
  </si>
  <si>
    <t>14.0%</t>
  </si>
  <si>
    <t>13.9%</t>
  </si>
  <si>
    <t>8.0%</t>
  </si>
  <si>
    <t>15.2%</t>
  </si>
  <si>
    <t>18.2%</t>
  </si>
  <si>
    <t>R&amp;D Expenses</t>
  </si>
  <si>
    <t>-311,271.48</t>
  </si>
  <si>
    <t>-401,850.29</t>
  </si>
  <si>
    <t>-492,555.4</t>
  </si>
  <si>
    <t>-385,389.34</t>
  </si>
  <si>
    <t>-301,725.6</t>
  </si>
  <si>
    <t>-296,200.66</t>
  </si>
  <si>
    <t>-202,564.44</t>
  </si>
  <si>
    <t>-407,174.4</t>
  </si>
  <si>
    <t>-427,411.14</t>
  </si>
  <si>
    <t>-487,422</t>
  </si>
  <si>
    <t>Selling, General &amp; Admin Expenses</t>
  </si>
  <si>
    <t>-1,625,410.8</t>
  </si>
  <si>
    <t>-1,660,672.38</t>
  </si>
  <si>
    <t>-1,782,911.8</t>
  </si>
  <si>
    <t>-1,610,041.18</t>
  </si>
  <si>
    <t>-1,599,145.68</t>
  </si>
  <si>
    <t>-1,666,640.58</t>
  </si>
  <si>
    <t>-795,974.37</t>
  </si>
  <si>
    <t>-600,582.24</t>
  </si>
  <si>
    <t>-499,489.35</t>
  </si>
  <si>
    <t>-576,782.7</t>
  </si>
  <si>
    <t>Other Inc / (Exp)</t>
  </si>
  <si>
    <t>156,166.92</t>
  </si>
  <si>
    <t>-1,775,321.31</t>
  </si>
  <si>
    <t>-7,471,579.8</t>
  </si>
  <si>
    <t>-901,032.22</t>
  </si>
  <si>
    <t>-652,481.61</t>
  </si>
  <si>
    <t>-75,073.9</t>
  </si>
  <si>
    <t>-1,203,700.23</t>
  </si>
  <si>
    <t>1,105,732.98</t>
  </si>
  <si>
    <t>30,348.72</t>
  </si>
  <si>
    <t>-329,009.85</t>
  </si>
  <si>
    <t>Operating Expenses</t>
  </si>
  <si>
    <t>-1,780,515.36</t>
  </si>
  <si>
    <t>-3,837,843.98</t>
  </si>
  <si>
    <t>-9,747,047</t>
  </si>
  <si>
    <t>-2,896,462.74</t>
  </si>
  <si>
    <t>-2,553,352.89</t>
  </si>
  <si>
    <t>-2,037,915.14</t>
  </si>
  <si>
    <t>-2,202,239.04</t>
  </si>
  <si>
    <t>97,976.34</t>
  </si>
  <si>
    <t>-896,551.77</t>
  </si>
  <si>
    <t>-1,393,214.55</t>
  </si>
  <si>
    <t>Operating Income</t>
  </si>
  <si>
    <t>867,948.12</t>
  </si>
  <si>
    <t>-853,497.59</t>
  </si>
  <si>
    <t>-7,009,548.96</t>
  </si>
  <si>
    <t>-590,840.8</t>
  </si>
  <si>
    <t>-45,258.84</t>
  </si>
  <si>
    <t>1,071,509.3</t>
  </si>
  <si>
    <t>-850,510.95</t>
  </si>
  <si>
    <t>754,545.06</t>
  </si>
  <si>
    <t>271,873.95</t>
  </si>
  <si>
    <t>308,700.6</t>
  </si>
  <si>
    <t>Net Interest Expenses</t>
  </si>
  <si>
    <t>-48,868.56</t>
  </si>
  <si>
    <t>-3,474.21</t>
  </si>
  <si>
    <t>-185,922.32</t>
  </si>
  <si>
    <t>-492,814.94</t>
  </si>
  <si>
    <t>-515,447.9</t>
  </si>
  <si>
    <t>-532,342.2</t>
  </si>
  <si>
    <t>-824,541.15</t>
  </si>
  <si>
    <t>-908,507.88</t>
  </si>
  <si>
    <t>-741,014.58</t>
  </si>
  <si>
    <t>-641,772.3</t>
  </si>
  <si>
    <t>EBT, Incl. Unusual Items</t>
  </si>
  <si>
    <t>819,079.56</t>
  </si>
  <si>
    <t>-856,971.8</t>
  </si>
  <si>
    <t>-7,195,471.28</t>
  </si>
  <si>
    <t>-1,083,655.74</t>
  </si>
  <si>
    <t>-560,706.74</t>
  </si>
  <si>
    <t>539,167.1</t>
  </si>
  <si>
    <t>-1,675,052.1</t>
  </si>
  <si>
    <t>-153,962.82</t>
  </si>
  <si>
    <t>-469,140.63</t>
  </si>
  <si>
    <t>-333,071.7</t>
  </si>
  <si>
    <t>Earnings of Discontinued Ops.</t>
  </si>
  <si>
    <t>-85,700.34</t>
  </si>
  <si>
    <t>-506,423.16</t>
  </si>
  <si>
    <t>6,726,035.07</t>
  </si>
  <si>
    <t>-27,079</t>
  </si>
  <si>
    <t>Income Tax Expense</t>
  </si>
  <si>
    <t>-211,409.64</t>
  </si>
  <si>
    <t>-585,983.42</t>
  </si>
  <si>
    <t>-213,671.92</t>
  </si>
  <si>
    <t>-233,650.68</t>
  </si>
  <si>
    <t>-99,318.01</t>
  </si>
  <si>
    <t>-105,103.46</t>
  </si>
  <si>
    <t>-325,920.99</t>
  </si>
  <si>
    <t>-62,348.58</t>
  </si>
  <si>
    <t>154,272.66</t>
  </si>
  <si>
    <t>159,766.1</t>
  </si>
  <si>
    <t>Net Income to Company</t>
  </si>
  <si>
    <t>607,669.92</t>
  </si>
  <si>
    <t>-1,442,955.22</t>
  </si>
  <si>
    <t>-7,409,143.2</t>
  </si>
  <si>
    <t>-1,317,306.42</t>
  </si>
  <si>
    <t>-660,024.75</t>
  </si>
  <si>
    <t>434,063.64</t>
  </si>
  <si>
    <t>-2,086,673.43</t>
  </si>
  <si>
    <t>-722,734.56</t>
  </si>
  <si>
    <t>6,411,167.1</t>
  </si>
  <si>
    <t>-200,384.6</t>
  </si>
  <si>
    <t>Minority Interest in Earnings</t>
  </si>
  <si>
    <t>-8,498.88</t>
  </si>
  <si>
    <t>-16,212.98</t>
  </si>
  <si>
    <t>-9,712.36</t>
  </si>
  <si>
    <t>-55,055.62</t>
  </si>
  <si>
    <t>38,972.89</t>
  </si>
  <si>
    <t>-117,388.28</t>
  </si>
  <si>
    <t>-246,713.1</t>
  </si>
  <si>
    <t>-381,726</t>
  </si>
  <si>
    <t>-36,671.37</t>
  </si>
  <si>
    <t>Net Income to Stockholders</t>
  </si>
  <si>
    <t>599,171.04</t>
  </si>
  <si>
    <t>-1,459,168.2</t>
  </si>
  <si>
    <t>-7,418,855.56</t>
  </si>
  <si>
    <t>-1,372,362.04</t>
  </si>
  <si>
    <t>-621,051.86</t>
  </si>
  <si>
    <t>316,675.36</t>
  </si>
  <si>
    <t>-2,333,386.53</t>
  </si>
  <si>
    <t>-1,104,460.56</t>
  </si>
  <si>
    <t>6,374,495.73</t>
  </si>
  <si>
    <t>Preferred Dividends &amp; Other Adj.</t>
  </si>
  <si>
    <t>-33,995.52</t>
  </si>
  <si>
    <t>-31,267.89</t>
  </si>
  <si>
    <t>-31,912.04</t>
  </si>
  <si>
    <t>-42,970.24</t>
  </si>
  <si>
    <t>-33,944.13</t>
  </si>
  <si>
    <t>5,459.92</t>
  </si>
  <si>
    <t>58,432.05</t>
  </si>
  <si>
    <t>483,519.6</t>
  </si>
  <si>
    <t>-6,760,177.38</t>
  </si>
  <si>
    <t>-12,185.55</t>
  </si>
  <si>
    <t>Net Income to Common Excl Extra Items</t>
  </si>
  <si>
    <t>565,175.52</t>
  </si>
  <si>
    <t>-1,490,436.09</t>
  </si>
  <si>
    <t>-7,450,767.6</t>
  </si>
  <si>
    <t>-1,415,332.28</t>
  </si>
  <si>
    <t>-654,995.99</t>
  </si>
  <si>
    <t>322,135.28</t>
  </si>
  <si>
    <t>-2,274,954.48</t>
  </si>
  <si>
    <t>-620,940.96</t>
  </si>
  <si>
    <t>-385,681.65</t>
  </si>
  <si>
    <t>-212,570.15</t>
  </si>
  <si>
    <t>Basic EPS (Cont. Ops)</t>
  </si>
  <si>
    <t>Diluted EPS (Cont. Ops)</t>
  </si>
  <si>
    <t>Weighted Average Basic Shares Out.</t>
  </si>
  <si>
    <t>69,556.64</t>
  </si>
  <si>
    <t>69,669.32</t>
  </si>
  <si>
    <t>83,307.32</t>
  </si>
  <si>
    <t>88,501.88</t>
  </si>
  <si>
    <t>87,815.16</t>
  </si>
  <si>
    <t>92,672.96</t>
  </si>
  <si>
    <t>95,359.48</t>
  </si>
  <si>
    <t>96,328.36</t>
  </si>
  <si>
    <t>96,334</t>
  </si>
  <si>
    <t>94,496</t>
  </si>
  <si>
    <t>Weighted Average Diluted Shares Out.</t>
  </si>
  <si>
    <t>69,645.16</t>
  </si>
  <si>
    <t>100,041.88</t>
  </si>
  <si>
    <t>99,047</t>
  </si>
  <si>
    <t>EBITDA</t>
  </si>
  <si>
    <t>987,994.8</t>
  </si>
  <si>
    <t>1,218,289.64</t>
  </si>
  <si>
    <t>847,750.28</t>
  </si>
  <si>
    <t>616,354.38</t>
  </si>
  <si>
    <t>902,662.42</t>
  </si>
  <si>
    <t>1,423,674.14</t>
  </si>
  <si>
    <t>611,588.79</t>
  </si>
  <si>
    <t>-117,062.64</t>
  </si>
  <si>
    <t>424,882.08</t>
  </si>
  <si>
    <t>823,201.6</t>
  </si>
  <si>
    <t>EBIT</t>
  </si>
  <si>
    <t>711,781.2</t>
  </si>
  <si>
    <t>921,823.72</t>
  </si>
  <si>
    <t>462,030.84</t>
  </si>
  <si>
    <t>310,191.42</t>
  </si>
  <si>
    <t>607,222.77</t>
  </si>
  <si>
    <t>1,146,583.2</t>
  </si>
  <si>
    <t>353,189.28</t>
  </si>
  <si>
    <t>-351,187.92</t>
  </si>
  <si>
    <t>241,525.23</t>
  </si>
  <si>
    <t>637,710.45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</si>
  <si>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</si>
  <si>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</si>
  <si>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</si>
  <si>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</si>
  <si>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</si>
  <si>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276,213.6</t>
  </si>
  <si>
    <t>296,465.92</t>
  </si>
  <si>
    <t>385,719.44</t>
  </si>
  <si>
    <t>306,162.96</t>
  </si>
  <si>
    <t>295,439.65</t>
  </si>
  <si>
    <t>277,090.94</t>
  </si>
  <si>
    <t>399,934.92</t>
  </si>
  <si>
    <t>339,736.14</t>
  </si>
  <si>
    <t>218,763.69</t>
  </si>
  <si>
    <t>223,401.75</t>
  </si>
  <si>
    <t>Amortization of Deferred Charges (CF)</t>
  </si>
  <si>
    <t>139,169.16</t>
  </si>
  <si>
    <t>186,449.27</t>
  </si>
  <si>
    <t>221,996.8</t>
  </si>
  <si>
    <t>192,023.26</t>
  </si>
  <si>
    <t>99,318.01</t>
  </si>
  <si>
    <t>94,183.62</t>
  </si>
  <si>
    <t>148,027.86</t>
  </si>
  <si>
    <t>309,198.06</t>
  </si>
  <si>
    <t>308,545.32</t>
  </si>
  <si>
    <t>338,487.5</t>
  </si>
  <si>
    <t>Stock-Based Comp</t>
  </si>
  <si>
    <t>20,184.84</t>
  </si>
  <si>
    <t>12,738.77</t>
  </si>
  <si>
    <t>27,749.6</t>
  </si>
  <si>
    <t>30,884.86</t>
  </si>
  <si>
    <t>56,573.55</t>
  </si>
  <si>
    <t>101,008.52</t>
  </si>
  <si>
    <t>38,954.7</t>
  </si>
  <si>
    <t>33,082.92</t>
  </si>
  <si>
    <t>17,703.42</t>
  </si>
  <si>
    <t>24,371.1</t>
  </si>
  <si>
    <t>Change In Accounts Receivable</t>
  </si>
  <si>
    <t>-142,356.24</t>
  </si>
  <si>
    <t>-213,084.88</t>
  </si>
  <si>
    <t>-54,111.72</t>
  </si>
  <si>
    <t>208,137.1</t>
  </si>
  <si>
    <t>-731,684.58</t>
  </si>
  <si>
    <t>-850,382.54</t>
  </si>
  <si>
    <t>-264,891.96</t>
  </si>
  <si>
    <t>-432,622.8</t>
  </si>
  <si>
    <t>-217,499.16</t>
  </si>
  <si>
    <t>-1,353.95</t>
  </si>
  <si>
    <t>Change In Inventories</t>
  </si>
  <si>
    <t>-670,349.16</t>
  </si>
  <si>
    <t>100,752.09</t>
  </si>
  <si>
    <t>1,090,559.28</t>
  </si>
  <si>
    <t>1,559,014.02</t>
  </si>
  <si>
    <t>-52,801.98</t>
  </si>
  <si>
    <t>-1,147,948.18</t>
  </si>
  <si>
    <t>-1,267,326.24</t>
  </si>
  <si>
    <t>867,790.44</t>
  </si>
  <si>
    <t>402,120.54</t>
  </si>
  <si>
    <t>-117,793.65</t>
  </si>
  <si>
    <t>Change in Other Net Operating Assets</t>
  </si>
  <si>
    <t>-276,213.6</t>
  </si>
  <si>
    <t>312,678.9</t>
  </si>
  <si>
    <t>2,036,820.64</t>
  </si>
  <si>
    <t>341,076.28</t>
  </si>
  <si>
    <t>323,097.83</t>
  </si>
  <si>
    <t>-722,074.42</t>
  </si>
  <si>
    <t>-1,164,745.53</t>
  </si>
  <si>
    <t>-419,898.6</t>
  </si>
  <si>
    <t>-899,080.83</t>
  </si>
  <si>
    <t>197,676.7</t>
  </si>
  <si>
    <t>Other Operating Activities</t>
  </si>
  <si>
    <t>1,520,237.16</t>
  </si>
  <si>
    <t>1,744,053.42</t>
  </si>
  <si>
    <t>3,737,871.12</t>
  </si>
  <si>
    <t>-1,080,970.1</t>
  </si>
  <si>
    <t>1,298,677.27</t>
  </si>
  <si>
    <t>2,746,339.76</t>
  </si>
  <si>
    <t>3,560,459.58</t>
  </si>
  <si>
    <t>-3,182,322.42</t>
  </si>
  <si>
    <t>-6,570,497.88</t>
  </si>
  <si>
    <t>987,029.55</t>
  </si>
  <si>
    <t>Cash from Operations</t>
  </si>
  <si>
    <t>980,885.29</t>
  </si>
  <si>
    <t>183,966.34</t>
  </si>
  <si>
    <t>667,567.89</t>
  </si>
  <si>
    <t>814,893.06</t>
  </si>
  <si>
    <t>-882,973.2</t>
  </si>
  <si>
    <t>-3,589,496.82</t>
  </si>
  <si>
    <t>-365,449.17</t>
  </si>
  <si>
    <t>1,451,434.4</t>
  </si>
  <si>
    <t>Capital Expenditures</t>
  </si>
  <si>
    <t>-2,503,982.52</t>
  </si>
  <si>
    <t>-2,295,294.74</t>
  </si>
  <si>
    <t>-2,607,074.92</t>
  </si>
  <si>
    <t>-1,685,239.1</t>
  </si>
  <si>
    <t>-1,746,236.91</t>
  </si>
  <si>
    <t>-1,588,836.72</t>
  </si>
  <si>
    <t>-716,766.48</t>
  </si>
  <si>
    <t>-463,160.88</t>
  </si>
  <si>
    <t>-299,693.61</t>
  </si>
  <si>
    <t>-480,652.25</t>
  </si>
  <si>
    <t>Cash Acquisitions</t>
  </si>
  <si>
    <t>Other Investing Activities</t>
  </si>
  <si>
    <t>101,986.56</t>
  </si>
  <si>
    <t>30,109.82</t>
  </si>
  <si>
    <t>201,184.6</t>
  </si>
  <si>
    <t>80,569.2</t>
  </si>
  <si>
    <t>84,231.73</t>
  </si>
  <si>
    <t>631,985.74</t>
  </si>
  <si>
    <t>563,544.66</t>
  </si>
  <si>
    <t>1,693,591.02</t>
  </si>
  <si>
    <t>3,461,018.61</t>
  </si>
  <si>
    <t>40,618.5</t>
  </si>
  <si>
    <t>Cash from Investing</t>
  </si>
  <si>
    <t>-2,401,995.96</t>
  </si>
  <si>
    <t>-2,265,184.92</t>
  </si>
  <si>
    <t>-2,405,890.32</t>
  </si>
  <si>
    <t>-1,604,669.9</t>
  </si>
  <si>
    <t>-1,662,005.18</t>
  </si>
  <si>
    <t>-956,850.98</t>
  </si>
  <si>
    <t>-153,221.82</t>
  </si>
  <si>
    <t>1,230,430.14</t>
  </si>
  <si>
    <t>3,161,325</t>
  </si>
  <si>
    <t>-440,033.75</t>
  </si>
  <si>
    <t>Dividends Paid (Ex Special Dividends)</t>
  </si>
  <si>
    <t>-208,222.56</t>
  </si>
  <si>
    <t>-210,768.74</t>
  </si>
  <si>
    <t>-26,362.12</t>
  </si>
  <si>
    <t>-22,827.94</t>
  </si>
  <si>
    <t>-22,629.42</t>
  </si>
  <si>
    <t>-27,299.6</t>
  </si>
  <si>
    <t>-25,969.8</t>
  </si>
  <si>
    <t>-24,175.98</t>
  </si>
  <si>
    <t>-25,290.6</t>
  </si>
  <si>
    <t>Special Dividend Paid</t>
  </si>
  <si>
    <t>Long-Term Debt Issued</t>
  </si>
  <si>
    <t>2,106,659.88</t>
  </si>
  <si>
    <t>2,107,687.4</t>
  </si>
  <si>
    <t>3,077,430.64</t>
  </si>
  <si>
    <t>1,835,634.94</t>
  </si>
  <si>
    <t>1,242,103.72</t>
  </si>
  <si>
    <t>2,539,846.44</t>
  </si>
  <si>
    <t>899,600.94</t>
  </si>
  <si>
    <t>2,756,675.4</t>
  </si>
  <si>
    <t>Long-Term Debt Repaid</t>
  </si>
  <si>
    <t>-54,180.36</t>
  </si>
  <si>
    <t>-1,544,865.38</t>
  </si>
  <si>
    <t>-1,152,995.88</t>
  </si>
  <si>
    <t>-2,102,856.12</t>
  </si>
  <si>
    <t>-818,430.69</t>
  </si>
  <si>
    <t>-20,474.7</t>
  </si>
  <si>
    <t>-2,433,370.26</t>
  </si>
  <si>
    <t>-128,514.42</t>
  </si>
  <si>
    <t>-6,885,365.85</t>
  </si>
  <si>
    <t>-1,464,973.9</t>
  </si>
  <si>
    <t>Repurchase of Common Stock</t>
  </si>
  <si>
    <t>-12,487.32</t>
  </si>
  <si>
    <t>-57,741.26</t>
  </si>
  <si>
    <t>-132,403.06</t>
  </si>
  <si>
    <t>-64,491.03</t>
  </si>
  <si>
    <t>-54,158</t>
  </si>
  <si>
    <t>Other Financing Activities</t>
  </si>
  <si>
    <t>-13,810.68</t>
  </si>
  <si>
    <t>76,432.62</t>
  </si>
  <si>
    <t>957,361.2</t>
  </si>
  <si>
    <t>2,998,517.06</t>
  </si>
  <si>
    <t>139,548.09</t>
  </si>
  <si>
    <t>481,837.94</t>
  </si>
  <si>
    <t>62,327.52</t>
  </si>
  <si>
    <t>1,432,744.92</t>
  </si>
  <si>
    <t>469,140.63</t>
  </si>
  <si>
    <t>13,539.5</t>
  </si>
  <si>
    <t>Cash from Financing</t>
  </si>
  <si>
    <t>1,830,446.28</t>
  </si>
  <si>
    <t>428,485.9</t>
  </si>
  <si>
    <t>2,842,946.52</t>
  </si>
  <si>
    <t>2,650,726.68</t>
  </si>
  <si>
    <t>540,591.7</t>
  </si>
  <si>
    <t>301,660.58</t>
  </si>
  <si>
    <t>142,833.9</t>
  </si>
  <si>
    <t>2,179,655.46</t>
  </si>
  <si>
    <t>-3,749,331.45</t>
  </si>
  <si>
    <t>-1,532,671.4</t>
  </si>
  <si>
    <t>Beginning Cash (CF)</t>
  </si>
  <si>
    <t>2,548,689.75</t>
  </si>
  <si>
    <t>3,843,229.83</t>
  </si>
  <si>
    <t>3,413,730.21</t>
  </si>
  <si>
    <t>3,117,429</t>
  </si>
  <si>
    <t>Foreign Exchange Rate Adjustments</t>
  </si>
  <si>
    <t>-2,124.72</t>
  </si>
  <si>
    <t>-195,713.83</t>
  </si>
  <si>
    <t>-144,297.92</t>
  </si>
  <si>
    <t>-338,390.64</t>
  </si>
  <si>
    <t>42,744.46</t>
  </si>
  <si>
    <t>17,744.74</t>
  </si>
  <si>
    <t>168,803.7</t>
  </si>
  <si>
    <t>-48,351.96</t>
  </si>
  <si>
    <t>-26,555.13</t>
  </si>
  <si>
    <t>1,353.95</t>
  </si>
  <si>
    <t>Additions / Reductions</t>
  </si>
  <si>
    <t>1,062,271.89</t>
  </si>
  <si>
    <t>-530,686.86</t>
  </si>
  <si>
    <t>1,035,807.29</t>
  </si>
  <si>
    <t>1,108,547.92</t>
  </si>
  <si>
    <t>-743,617.51</t>
  </si>
  <si>
    <t>489,216.69</t>
  </si>
  <si>
    <t>-1,105,264.75</t>
  </si>
  <si>
    <t>-247,949.25</t>
  </si>
  <si>
    <t>-972,786.12</t>
  </si>
  <si>
    <t>-371,492.25</t>
  </si>
  <si>
    <t>Ending Cash (CF)</t>
  </si>
  <si>
    <t>Levered Free Cash Flow</t>
  </si>
  <si>
    <t>-1,037,925.72</t>
  </si>
  <si>
    <t>-1,314,409.45</t>
  </si>
  <si>
    <t>-2,579,325.32</t>
  </si>
  <si>
    <t>-1,501,272.76</t>
  </si>
  <si>
    <t>-1,078,669.02</t>
  </si>
  <si>
    <t>-773,943.66</t>
  </si>
  <si>
    <t>-1,599,739.68</t>
  </si>
  <si>
    <t>-4,052,657.7</t>
  </si>
  <si>
    <t>-665,142.78</t>
  </si>
  <si>
    <t>970,782.15</t>
  </si>
  <si>
    <t>Cash Interest Paid</t>
  </si>
  <si>
    <t>321,895.08</t>
  </si>
  <si>
    <t>409,956.78</t>
  </si>
  <si>
    <t>592,453.96</t>
  </si>
  <si>
    <t>758,693.3</t>
  </si>
  <si>
    <t>746,770.86</t>
  </si>
  <si>
    <t>919,996.52</t>
  </si>
  <si>
    <t>950,494.68</t>
  </si>
  <si>
    <t>1,001,394.54</t>
  </si>
  <si>
    <t>829,531.68</t>
  </si>
  <si>
    <t>705,407.95</t>
  </si>
  <si>
    <t>Valuation Ratios</t>
  </si>
  <si>
    <t>Price Close (Split Adjusted)</t>
  </si>
  <si>
    <t>Market Cap</t>
  </si>
  <si>
    <t>8,014,981.365</t>
  </si>
  <si>
    <t>7,213,247.406</t>
  </si>
  <si>
    <t>3,022,175.896</t>
  </si>
  <si>
    <t>4,790,336.621</t>
  </si>
  <si>
    <t>6,653,183.632</t>
  </si>
  <si>
    <t>4,829,086.962</t>
  </si>
  <si>
    <t>4,628,311.162</t>
  </si>
  <si>
    <t>1,265,259.014</t>
  </si>
  <si>
    <t>4,031,507.322</t>
  </si>
  <si>
    <t>4,914,573.31</t>
  </si>
  <si>
    <t>Total Enterprise Value (TEV)</t>
  </si>
  <si>
    <t>13,428,263.865</t>
  </si>
  <si>
    <t>14,232,729.876</t>
  </si>
  <si>
    <t>12,844,049.776</t>
  </si>
  <si>
    <t>15,138,323.141</t>
  </si>
  <si>
    <t>18,522,139.072</t>
  </si>
  <si>
    <t>16,114,008.762</t>
  </si>
  <si>
    <t>18,026,895.802</t>
  </si>
  <si>
    <t>17,129,550.464</t>
  </si>
  <si>
    <t>11,949,054.882</t>
  </si>
  <si>
    <t>12,501,495.01</t>
  </si>
  <si>
    <t>Enterprise Value (EV)</t>
  </si>
  <si>
    <t>13,674,624.494</t>
  </si>
  <si>
    <t>13,276,857.23</t>
  </si>
  <si>
    <t>12,351,434.36</t>
  </si>
  <si>
    <t>14,471,632.037</t>
  </si>
  <si>
    <t>16,672,981.55</t>
  </si>
  <si>
    <t>23,430,118.456</t>
  </si>
  <si>
    <t>16,197,442.681</t>
  </si>
  <si>
    <t>15,477,245.877</t>
  </si>
  <si>
    <t>12,965,772.973</t>
  </si>
  <si>
    <t>9,347,594.512</t>
  </si>
  <si>
    <t>EV/EBITDA</t>
  </si>
  <si>
    <t>15.0x</t>
  </si>
  <si>
    <t>12.2x</t>
  </si>
  <si>
    <t>8.2x</t>
  </si>
  <si>
    <t>29.8x</t>
  </si>
  <si>
    <t>25.8x</t>
  </si>
  <si>
    <t>22.7x</t>
  </si>
  <si>
    <t>14.2x</t>
  </si>
  <si>
    <t>42.5x</t>
  </si>
  <si>
    <t>227.9x</t>
  </si>
  <si>
    <t>16.0x</t>
  </si>
  <si>
    <t>EV / EBIT</t>
  </si>
  <si>
    <t>22.2x</t>
  </si>
  <si>
    <t>17.0x</t>
  </si>
  <si>
    <t>10.9x</t>
  </si>
  <si>
    <t>99.8x</t>
  </si>
  <si>
    <t>41.7x</t>
  </si>
  <si>
    <t>31.1x</t>
  </si>
  <si>
    <t>19.0x</t>
  </si>
  <si>
    <t>190.1x</t>
  </si>
  <si>
    <t>-64.5x</t>
  </si>
  <si>
    <t>23.0x</t>
  </si>
  <si>
    <t>EV / LTM EBITDA - CAPEX</t>
  </si>
  <si>
    <t>-8.9x</t>
  </si>
  <si>
    <t>-8.5x</t>
  </si>
  <si>
    <t>-13.0x</t>
  </si>
  <si>
    <t>-8.1x</t>
  </si>
  <si>
    <t>-16.3x</t>
  </si>
  <si>
    <t>-35.4x</t>
  </si>
  <si>
    <t>12,474.1x</t>
  </si>
  <si>
    <t>-79.0x</t>
  </si>
  <si>
    <t>-42.9x</t>
  </si>
  <si>
    <t>40.4x</t>
  </si>
  <si>
    <t>EV / Free Cash Flow</t>
  </si>
  <si>
    <t>-6.2x</t>
  </si>
  <si>
    <t>-19.1x</t>
  </si>
  <si>
    <t>-8.8x</t>
  </si>
  <si>
    <t>-14.5x</t>
  </si>
  <si>
    <t>-15.5x</t>
  </si>
  <si>
    <t>97.9x</t>
  </si>
  <si>
    <t>-30.0x</t>
  </si>
  <si>
    <t>-5.3x</t>
  </si>
  <si>
    <t>23.3x</t>
  </si>
  <si>
    <t>12.4x</t>
  </si>
  <si>
    <t>EV / Invested Capital</t>
  </si>
  <si>
    <t>1.3x</t>
  </si>
  <si>
    <t>1.6x</t>
  </si>
  <si>
    <t>2.2x</t>
  </si>
  <si>
    <t>2.7x</t>
  </si>
  <si>
    <t>2.4x</t>
  </si>
  <si>
    <t>3.5x</t>
  </si>
  <si>
    <t>2.3x</t>
  </si>
  <si>
    <t>2.9x</t>
  </si>
  <si>
    <t>EV / Revenue</t>
  </si>
  <si>
    <t>0.7x</t>
  </si>
  <si>
    <t>0.6x</t>
  </si>
  <si>
    <t>0.4x</t>
  </si>
  <si>
    <t>0.8x</t>
  </si>
  <si>
    <t>1.0x</t>
  </si>
  <si>
    <t>1.1x</t>
  </si>
  <si>
    <t>1.8x</t>
  </si>
  <si>
    <t>P/E Ratio</t>
  </si>
  <si>
    <t>17.8x</t>
  </si>
  <si>
    <t>-2.1x</t>
  </si>
  <si>
    <t>-0.5x</t>
  </si>
  <si>
    <t>-6.8x</t>
  </si>
  <si>
    <t>-43.0x</t>
  </si>
  <si>
    <t>11.3x</t>
  </si>
  <si>
    <t>-0.3x</t>
  </si>
  <si>
    <t>-8.2x</t>
  </si>
  <si>
    <t>-3.0x</t>
  </si>
  <si>
    <t>Price/Book</t>
  </si>
  <si>
    <t>5.5x</t>
  </si>
  <si>
    <t>3.0x</t>
  </si>
  <si>
    <t>2.5x</t>
  </si>
  <si>
    <t>-0.7x</t>
  </si>
  <si>
    <t>-1.4x</t>
  </si>
  <si>
    <t>-0.1x</t>
  </si>
  <si>
    <t>-1.3x</t>
  </si>
  <si>
    <t>Price / Operating Cash Flow</t>
  </si>
  <si>
    <t>4.6x</t>
  </si>
  <si>
    <t>5.1x</t>
  </si>
  <si>
    <t>6.5x</t>
  </si>
  <si>
    <t>22.0x</t>
  </si>
  <si>
    <t>15.7x</t>
  </si>
  <si>
    <t>17.6x</t>
  </si>
  <si>
    <t>-67.0x</t>
  </si>
  <si>
    <t>-3.5x</t>
  </si>
  <si>
    <t>1.4x</t>
  </si>
  <si>
    <t>Price / LTM Sales</t>
  </si>
  <si>
    <t>0.5x</t>
  </si>
  <si>
    <t>0.3x</t>
  </si>
  <si>
    <t>0.1x</t>
  </si>
  <si>
    <t>0.2x</t>
  </si>
  <si>
    <t>Altman Z-Score</t>
  </si>
  <si>
    <t>Piotroski Score</t>
  </si>
  <si>
    <t>Dividend Per Share</t>
  </si>
  <si>
    <t>Dividend Yield</t>
  </si>
  <si>
    <t>8.6%</t>
  </si>
  <si>
    <t>16.4%</t>
  </si>
  <si>
    <t>25.7%</t>
  </si>
  <si>
    <t>16.7%</t>
  </si>
  <si>
    <t>13.8%</t>
  </si>
  <si>
    <t>13.4%</t>
  </si>
  <si>
    <t>18.8%</t>
  </si>
  <si>
    <t>9.4%</t>
  </si>
  <si>
    <t>8.9%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</si>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</sst>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04EC7B9-FF86-1F5D-9D7A-D8DD0CDF9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61</v>
      </c>
      <c r="D17" s="3" t="s">
        <v>62</v>
      </c>
      <c r="E17" s="3" t="s">
        <v>63</v>
      </c>
      <c r="F17" s="3" t="s">
        <v>64</v>
      </c>
      <c r="G17" s="3" t="s">
        <v>65</v>
      </c>
      <c r="H17" s="3" t="s">
        <v>66</v>
      </c>
      <c r="I17" s="3" t="s">
        <v>67</v>
      </c>
      <c r="J17" s="3" t="s">
        <v>68</v>
      </c>
      <c r="K17" s="3" t="s">
        <v>69</v>
      </c>
      <c r="L17" s="3" t="s">
        <v>70</v>
      </c>
      <c r="M17" s="3" t="s">
        <v>71</v>
      </c>
    </row>
    <row r="18" spans="3:13" ht="12.75" x14ac:dyDescent="0.2">
      <c r="C18" s="3" t="s">
        <v>72</v>
      </c>
      <c r="D18" s="3" t="s">
        <v>73</v>
      </c>
      <c r="E18" s="3" t="s">
        <v>74</v>
      </c>
      <c r="F18" s="3" t="s">
        <v>75</v>
      </c>
      <c r="G18" s="3" t="s">
        <v>76</v>
      </c>
      <c r="H18" s="3" t="s">
        <v>77</v>
      </c>
      <c r="I18" s="3" t="s">
        <v>78</v>
      </c>
      <c r="J18" s="3" t="s">
        <v>79</v>
      </c>
      <c r="K18" s="3" t="s">
        <v>80</v>
      </c>
      <c r="L18" s="3" t="s">
        <v>81</v>
      </c>
      <c r="M18" s="3" t="s">
        <v>82</v>
      </c>
    </row>
    <row r="19" spans="3:13" ht="12.75" x14ac:dyDescent="0.2"/>
    <row r="20" spans="3:13" ht="12.75" x14ac:dyDescent="0.2">
      <c r="C20" s="3" t="s">
        <v>83</v>
      </c>
      <c r="D20" s="3" t="s">
        <v>84</v>
      </c>
      <c r="E20" s="3" t="s">
        <v>85</v>
      </c>
      <c r="F20" s="3" t="s">
        <v>86</v>
      </c>
      <c r="G20" s="3" t="s">
        <v>87</v>
      </c>
      <c r="H20" s="3" t="s">
        <v>88</v>
      </c>
      <c r="I20" s="3" t="s">
        <v>89</v>
      </c>
      <c r="J20" s="3" t="s">
        <v>90</v>
      </c>
      <c r="K20" s="3" t="s">
        <v>91</v>
      </c>
      <c r="L20" s="3" t="s">
        <v>92</v>
      </c>
      <c r="M20" s="3" t="s">
        <v>93</v>
      </c>
    </row>
    <row r="21" spans="3:13" ht="12.75" x14ac:dyDescent="0.2">
      <c r="C21" s="3" t="s">
        <v>94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96</v>
      </c>
      <c r="D23" s="3" t="s">
        <v>97</v>
      </c>
      <c r="E23" s="3" t="s">
        <v>98</v>
      </c>
      <c r="F23" s="3" t="s">
        <v>99</v>
      </c>
      <c r="G23" s="3" t="s">
        <v>100</v>
      </c>
      <c r="H23" s="3" t="s">
        <v>101</v>
      </c>
      <c r="I23" s="3" t="s">
        <v>102</v>
      </c>
      <c r="J23" s="3" t="s">
        <v>103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104</v>
      </c>
      <c r="D24" s="3" t="s">
        <v>105</v>
      </c>
      <c r="E24" s="3" t="s">
        <v>106</v>
      </c>
      <c r="F24" s="3" t="s">
        <v>107</v>
      </c>
      <c r="G24" s="3" t="s">
        <v>108</v>
      </c>
      <c r="H24" s="3" t="s">
        <v>109</v>
      </c>
      <c r="I24" s="3" t="s">
        <v>110</v>
      </c>
      <c r="J24" s="3" t="s">
        <v>111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112</v>
      </c>
      <c r="D25" s="3" t="s">
        <v>113</v>
      </c>
      <c r="E25" s="3" t="s">
        <v>114</v>
      </c>
      <c r="F25" s="3" t="s">
        <v>115</v>
      </c>
      <c r="G25" s="3" t="s">
        <v>116</v>
      </c>
      <c r="H25" s="3" t="s">
        <v>117</v>
      </c>
      <c r="I25" s="3" t="s">
        <v>118</v>
      </c>
      <c r="J25" s="3" t="s">
        <v>119</v>
      </c>
      <c r="K25" s="3" t="s">
        <v>120</v>
      </c>
      <c r="L25" s="3" t="s">
        <v>121</v>
      </c>
      <c r="M25" s="3" t="s">
        <v>122</v>
      </c>
    </row>
    <row r="26" spans="3:13" ht="12.75" x14ac:dyDescent="0.2">
      <c r="C26" s="3" t="s">
        <v>123</v>
      </c>
      <c r="D26" s="3" t="s">
        <v>124</v>
      </c>
      <c r="E26" s="3" t="s">
        <v>125</v>
      </c>
      <c r="F26" s="3" t="s">
        <v>126</v>
      </c>
      <c r="G26" s="3" t="s">
        <v>127</v>
      </c>
      <c r="H26" s="3" t="s">
        <v>128</v>
      </c>
      <c r="I26" s="3" t="s">
        <v>129</v>
      </c>
      <c r="J26" s="3" t="s">
        <v>68</v>
      </c>
      <c r="K26" s="3" t="s">
        <v>130</v>
      </c>
      <c r="L26" s="3" t="s">
        <v>131</v>
      </c>
      <c r="M26" s="3" t="s">
        <v>132</v>
      </c>
    </row>
    <row r="27" spans="3:13" ht="12.75" x14ac:dyDescent="0.2">
      <c r="C27" s="3" t="s">
        <v>133</v>
      </c>
      <c r="D27" s="3" t="s">
        <v>134</v>
      </c>
      <c r="E27" s="3" t="s">
        <v>135</v>
      </c>
      <c r="F27" s="3" t="s">
        <v>136</v>
      </c>
      <c r="G27" s="3" t="s">
        <v>137</v>
      </c>
      <c r="H27" s="3" t="s">
        <v>138</v>
      </c>
      <c r="I27" s="3" t="s">
        <v>139</v>
      </c>
      <c r="J27" s="3" t="s">
        <v>140</v>
      </c>
      <c r="K27" s="3" t="s">
        <v>141</v>
      </c>
      <c r="L27" s="3" t="s">
        <v>142</v>
      </c>
      <c r="M27" s="3" t="s">
        <v>143</v>
      </c>
    </row>
    <row r="28" spans="3:13" ht="12.75" x14ac:dyDescent="0.2"/>
    <row r="29" spans="3:13" ht="12.75" x14ac:dyDescent="0.2">
      <c r="C29" s="3" t="s">
        <v>144</v>
      </c>
      <c r="D29" s="3" t="s">
        <v>145</v>
      </c>
      <c r="E29" s="3" t="s">
        <v>146</v>
      </c>
      <c r="F29" s="3" t="s">
        <v>147</v>
      </c>
      <c r="G29" s="3" t="s">
        <v>148</v>
      </c>
      <c r="H29" s="3" t="s">
        <v>149</v>
      </c>
      <c r="I29" s="3" t="s">
        <v>150</v>
      </c>
      <c r="J29" s="3" t="s">
        <v>151</v>
      </c>
      <c r="K29" s="3" t="s">
        <v>152</v>
      </c>
      <c r="L29" s="3" t="s">
        <v>153</v>
      </c>
      <c r="M29" s="3" t="s">
        <v>154</v>
      </c>
    </row>
    <row r="30" spans="3:13" ht="12.75" x14ac:dyDescent="0.2">
      <c r="C30" s="3" t="s">
        <v>155</v>
      </c>
      <c r="D30" s="3" t="s">
        <v>156</v>
      </c>
      <c r="E30" s="3" t="s">
        <v>157</v>
      </c>
      <c r="F30" s="3" t="s">
        <v>158</v>
      </c>
      <c r="G30" s="3" t="s">
        <v>159</v>
      </c>
      <c r="H30" s="3" t="s">
        <v>160</v>
      </c>
      <c r="I30" s="3" t="s">
        <v>161</v>
      </c>
      <c r="J30" s="3" t="s">
        <v>162</v>
      </c>
      <c r="K30" s="3" t="s">
        <v>163</v>
      </c>
      <c r="L30" s="3" t="s">
        <v>164</v>
      </c>
      <c r="M30" s="3" t="s">
        <v>165</v>
      </c>
    </row>
    <row r="31" spans="3:13" ht="12.75" x14ac:dyDescent="0.2">
      <c r="C31" s="3" t="s">
        <v>166</v>
      </c>
      <c r="D31" s="3" t="s">
        <v>167</v>
      </c>
      <c r="E31" s="3" t="s">
        <v>168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169</v>
      </c>
      <c r="D32" s="3" t="s">
        <v>170</v>
      </c>
      <c r="E32" s="3" t="s">
        <v>171</v>
      </c>
      <c r="F32" s="3" t="s">
        <v>172</v>
      </c>
      <c r="G32" s="3" t="s">
        <v>173</v>
      </c>
      <c r="H32" s="3" t="s">
        <v>174</v>
      </c>
      <c r="I32" s="3" t="s">
        <v>175</v>
      </c>
      <c r="J32" s="3" t="s">
        <v>176</v>
      </c>
      <c r="K32" s="3" t="s">
        <v>177</v>
      </c>
      <c r="L32" s="3" t="s">
        <v>37</v>
      </c>
      <c r="M32" s="3" t="s">
        <v>37</v>
      </c>
    </row>
    <row r="33" spans="3:13" ht="12.75" x14ac:dyDescent="0.2">
      <c r="C33" s="3" t="s">
        <v>178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</row>
    <row r="34" spans="3:13" ht="12.75" x14ac:dyDescent="0.2">
      <c r="C34" s="3" t="s">
        <v>179</v>
      </c>
      <c r="D34" s="3" t="s">
        <v>180</v>
      </c>
      <c r="E34" s="3" t="s">
        <v>181</v>
      </c>
      <c r="F34" s="3" t="s">
        <v>182</v>
      </c>
      <c r="G34" s="3" t="s">
        <v>183</v>
      </c>
      <c r="H34" s="3" t="s">
        <v>184</v>
      </c>
      <c r="I34" s="3" t="s">
        <v>185</v>
      </c>
      <c r="J34" s="3" t="s">
        <v>186</v>
      </c>
      <c r="K34" s="3" t="s">
        <v>187</v>
      </c>
      <c r="L34" s="3" t="s">
        <v>188</v>
      </c>
      <c r="M34" s="3" t="s">
        <v>189</v>
      </c>
    </row>
    <row r="35" spans="3:13" ht="12.75" x14ac:dyDescent="0.2">
      <c r="C35" s="3" t="s">
        <v>190</v>
      </c>
      <c r="D35" s="3" t="s">
        <v>191</v>
      </c>
      <c r="E35" s="3" t="s">
        <v>192</v>
      </c>
      <c r="F35" s="3" t="s">
        <v>193</v>
      </c>
      <c r="G35" s="3" t="s">
        <v>194</v>
      </c>
      <c r="H35" s="3" t="s">
        <v>195</v>
      </c>
      <c r="I35" s="3" t="s">
        <v>196</v>
      </c>
      <c r="J35" s="3" t="s">
        <v>197</v>
      </c>
      <c r="K35" s="3" t="s">
        <v>198</v>
      </c>
      <c r="L35" s="3" t="s">
        <v>199</v>
      </c>
      <c r="M35" s="3" t="s">
        <v>200</v>
      </c>
    </row>
    <row r="36" spans="3:13" ht="12.75" x14ac:dyDescent="0.2"/>
    <row r="37" spans="3:13" ht="12.75" x14ac:dyDescent="0.2">
      <c r="C37" s="3" t="s">
        <v>201</v>
      </c>
      <c r="D37" s="3" t="s">
        <v>202</v>
      </c>
      <c r="E37" s="3" t="s">
        <v>203</v>
      </c>
      <c r="F37" s="3" t="s">
        <v>204</v>
      </c>
      <c r="G37" s="3" t="s">
        <v>205</v>
      </c>
      <c r="H37" s="3" t="s">
        <v>206</v>
      </c>
      <c r="I37" s="3" t="s">
        <v>207</v>
      </c>
      <c r="J37" s="3" t="s">
        <v>208</v>
      </c>
      <c r="K37" s="3" t="s">
        <v>209</v>
      </c>
      <c r="L37" s="3" t="s">
        <v>210</v>
      </c>
      <c r="M37" s="3" t="s">
        <v>211</v>
      </c>
    </row>
    <row r="38" spans="3:13" ht="12.75" x14ac:dyDescent="0.2">
      <c r="C38" s="3" t="s">
        <v>212</v>
      </c>
      <c r="D38" s="3" t="s">
        <v>213</v>
      </c>
      <c r="E38" s="3" t="s">
        <v>214</v>
      </c>
      <c r="F38" s="3" t="s">
        <v>215</v>
      </c>
      <c r="G38" s="3" t="s">
        <v>216</v>
      </c>
      <c r="H38" s="3" t="s">
        <v>37</v>
      </c>
      <c r="I38" s="3" t="s">
        <v>217</v>
      </c>
      <c r="J38" s="3" t="s">
        <v>218</v>
      </c>
      <c r="K38" s="3" t="s">
        <v>219</v>
      </c>
      <c r="L38" s="3" t="s">
        <v>220</v>
      </c>
      <c r="M38" s="3" t="s">
        <v>221</v>
      </c>
    </row>
    <row r="39" spans="3:13" ht="12.75" x14ac:dyDescent="0.2">
      <c r="C39" s="3" t="s">
        <v>222</v>
      </c>
      <c r="D39" s="3" t="s">
        <v>223</v>
      </c>
      <c r="E39" s="3" t="s">
        <v>224</v>
      </c>
      <c r="F39" s="3" t="s">
        <v>225</v>
      </c>
      <c r="G39" s="3" t="s">
        <v>226</v>
      </c>
      <c r="H39" s="3" t="s">
        <v>227</v>
      </c>
      <c r="I39" s="3" t="s">
        <v>228</v>
      </c>
      <c r="J39" s="3" t="s">
        <v>229</v>
      </c>
      <c r="K39" s="3" t="s">
        <v>230</v>
      </c>
      <c r="L39" s="3" t="s">
        <v>231</v>
      </c>
      <c r="M39" s="3" t="s">
        <v>232</v>
      </c>
    </row>
    <row r="40" spans="3:13" ht="12.75" x14ac:dyDescent="0.2">
      <c r="C40" s="3" t="s">
        <v>233</v>
      </c>
      <c r="D40" s="3" t="s">
        <v>234</v>
      </c>
      <c r="E40" s="3" t="s">
        <v>235</v>
      </c>
      <c r="F40" s="3" t="s">
        <v>236</v>
      </c>
      <c r="G40" s="3" t="s">
        <v>237</v>
      </c>
      <c r="H40" s="3" t="s">
        <v>238</v>
      </c>
      <c r="I40" s="3" t="s">
        <v>239</v>
      </c>
      <c r="J40" s="3" t="s">
        <v>240</v>
      </c>
      <c r="K40" s="3" t="s">
        <v>241</v>
      </c>
      <c r="L40" s="3" t="s">
        <v>242</v>
      </c>
      <c r="M40" s="3" t="s">
        <v>243</v>
      </c>
    </row>
    <row r="41" spans="3:13" ht="12.75" x14ac:dyDescent="0.2"/>
    <row r="42" spans="3:13" ht="12.75" x14ac:dyDescent="0.2">
      <c r="C42" s="3" t="s">
        <v>244</v>
      </c>
      <c r="D42" s="3" t="s">
        <v>245</v>
      </c>
      <c r="E42" s="3" t="s">
        <v>246</v>
      </c>
      <c r="F42" s="3" t="s">
        <v>247</v>
      </c>
      <c r="G42" s="3" t="s">
        <v>248</v>
      </c>
      <c r="H42" s="3" t="s">
        <v>249</v>
      </c>
      <c r="I42" s="3" t="s">
        <v>250</v>
      </c>
      <c r="J42" s="3" t="s">
        <v>251</v>
      </c>
      <c r="K42" s="3" t="s">
        <v>252</v>
      </c>
      <c r="L42" s="3" t="s">
        <v>253</v>
      </c>
      <c r="M42" s="3" t="s">
        <v>254</v>
      </c>
    </row>
    <row r="43" spans="3:13" ht="12.75" x14ac:dyDescent="0.2">
      <c r="C43" s="3" t="s">
        <v>255</v>
      </c>
      <c r="D43" s="3" t="s">
        <v>256</v>
      </c>
      <c r="E43" s="3" t="s">
        <v>257</v>
      </c>
      <c r="F43" s="3" t="s">
        <v>258</v>
      </c>
      <c r="G43" s="3" t="s">
        <v>259</v>
      </c>
      <c r="H43" s="3" t="s">
        <v>260</v>
      </c>
      <c r="I43" s="3" t="s">
        <v>261</v>
      </c>
      <c r="J43" s="3" t="s">
        <v>262</v>
      </c>
      <c r="K43" s="3" t="s">
        <v>263</v>
      </c>
      <c r="L43" s="3" t="s">
        <v>264</v>
      </c>
      <c r="M43" s="3" t="s">
        <v>265</v>
      </c>
    </row>
    <row r="44" spans="3:13" ht="12.75" x14ac:dyDescent="0.2">
      <c r="C44" s="3" t="s">
        <v>266</v>
      </c>
      <c r="D44" s="3" t="s">
        <v>267</v>
      </c>
      <c r="E44" s="3" t="s">
        <v>268</v>
      </c>
      <c r="F44" s="3" t="s">
        <v>269</v>
      </c>
      <c r="G44" s="3" t="s">
        <v>270</v>
      </c>
      <c r="H44" s="3" t="s">
        <v>271</v>
      </c>
      <c r="I44" s="3" t="s">
        <v>272</v>
      </c>
      <c r="J44" s="3" t="s">
        <v>273</v>
      </c>
      <c r="K44" s="3" t="s">
        <v>274</v>
      </c>
      <c r="L44" s="3" t="s">
        <v>275</v>
      </c>
      <c r="M44" s="3" t="s">
        <v>276</v>
      </c>
    </row>
    <row r="45" spans="3:13" ht="12.75" x14ac:dyDescent="0.2">
      <c r="C45" s="3" t="s">
        <v>277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278</v>
      </c>
      <c r="D46" s="3" t="s">
        <v>279</v>
      </c>
      <c r="E46" s="3" t="s">
        <v>280</v>
      </c>
      <c r="F46" s="3" t="s">
        <v>281</v>
      </c>
      <c r="G46" s="3" t="s">
        <v>282</v>
      </c>
      <c r="H46" s="3" t="s">
        <v>283</v>
      </c>
      <c r="I46" s="3" t="s">
        <v>284</v>
      </c>
      <c r="J46" s="3" t="s">
        <v>285</v>
      </c>
      <c r="K46" s="3" t="s">
        <v>286</v>
      </c>
      <c r="L46" s="3" t="s">
        <v>287</v>
      </c>
      <c r="M46" s="3" t="s">
        <v>288</v>
      </c>
    </row>
    <row r="47" spans="3:13" ht="12.75" x14ac:dyDescent="0.2">
      <c r="C47" s="3" t="s">
        <v>289</v>
      </c>
      <c r="D47" s="3" t="s">
        <v>290</v>
      </c>
      <c r="E47" s="3" t="s">
        <v>291</v>
      </c>
      <c r="F47" s="3" t="s">
        <v>292</v>
      </c>
      <c r="G47" s="3" t="s">
        <v>293</v>
      </c>
      <c r="H47" s="3" t="s">
        <v>294</v>
      </c>
      <c r="I47" s="3" t="s">
        <v>295</v>
      </c>
      <c r="J47" s="3" t="s">
        <v>296</v>
      </c>
      <c r="K47" s="3" t="s">
        <v>297</v>
      </c>
      <c r="L47" s="3" t="s">
        <v>298</v>
      </c>
      <c r="M47" s="3" t="s">
        <v>299</v>
      </c>
    </row>
    <row r="48" spans="3:13" ht="12.75" x14ac:dyDescent="0.2">
      <c r="C48" s="3" t="s">
        <v>300</v>
      </c>
      <c r="D48" s="3" t="s">
        <v>301</v>
      </c>
      <c r="E48" s="3" t="s">
        <v>302</v>
      </c>
      <c r="F48" s="3" t="s">
        <v>303</v>
      </c>
      <c r="G48" s="3" t="s">
        <v>304</v>
      </c>
      <c r="H48" s="3" t="s">
        <v>305</v>
      </c>
      <c r="I48" s="3" t="s">
        <v>306</v>
      </c>
      <c r="J48" s="3" t="s">
        <v>307</v>
      </c>
      <c r="K48" s="3" t="s">
        <v>308</v>
      </c>
      <c r="L48" s="3" t="s">
        <v>309</v>
      </c>
      <c r="M48" s="3" t="s">
        <v>310</v>
      </c>
    </row>
    <row r="49" spans="3:13" ht="12.75" x14ac:dyDescent="0.2">
      <c r="C49" s="3" t="s">
        <v>311</v>
      </c>
      <c r="D49" s="3" t="s">
        <v>312</v>
      </c>
      <c r="E49" s="3" t="s">
        <v>313</v>
      </c>
      <c r="F49" s="3" t="s">
        <v>314</v>
      </c>
      <c r="G49" s="3" t="s">
        <v>315</v>
      </c>
      <c r="H49" s="3" t="s">
        <v>316</v>
      </c>
      <c r="I49" s="3" t="s">
        <v>317</v>
      </c>
      <c r="J49" s="3" t="s">
        <v>318</v>
      </c>
      <c r="K49" s="3" t="s">
        <v>319</v>
      </c>
      <c r="L49" s="3" t="s">
        <v>37</v>
      </c>
      <c r="M49" s="3" t="s">
        <v>37</v>
      </c>
    </row>
    <row r="50" spans="3:13" ht="12.75" x14ac:dyDescent="0.2">
      <c r="C50" s="3" t="s">
        <v>320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321</v>
      </c>
      <c r="D51" s="3" t="s">
        <v>322</v>
      </c>
      <c r="E51" s="3" t="s">
        <v>323</v>
      </c>
      <c r="F51" s="3" t="s">
        <v>324</v>
      </c>
      <c r="G51" s="3" t="s">
        <v>325</v>
      </c>
      <c r="H51" s="3" t="s">
        <v>326</v>
      </c>
      <c r="I51" s="3" t="s">
        <v>327</v>
      </c>
      <c r="J51" s="3" t="s">
        <v>328</v>
      </c>
      <c r="K51" s="3" t="s">
        <v>329</v>
      </c>
      <c r="L51" s="3" t="s">
        <v>330</v>
      </c>
      <c r="M51" s="3" t="s">
        <v>331</v>
      </c>
    </row>
    <row r="52" spans="3:13" ht="12.75" x14ac:dyDescent="0.2"/>
    <row r="53" spans="3:13" ht="12.75" x14ac:dyDescent="0.2">
      <c r="C53" s="3" t="s">
        <v>332</v>
      </c>
      <c r="D53" s="3" t="s">
        <v>134</v>
      </c>
      <c r="E53" s="3" t="s">
        <v>135</v>
      </c>
      <c r="F53" s="3" t="s">
        <v>136</v>
      </c>
      <c r="G53" s="3" t="s">
        <v>137</v>
      </c>
      <c r="H53" s="3" t="s">
        <v>138</v>
      </c>
      <c r="I53" s="3" t="s">
        <v>139</v>
      </c>
      <c r="J53" s="3" t="s">
        <v>140</v>
      </c>
      <c r="K53" s="3" t="s">
        <v>141</v>
      </c>
      <c r="L53" s="3" t="s">
        <v>142</v>
      </c>
      <c r="M53" s="3" t="s">
        <v>143</v>
      </c>
    </row>
    <row r="54" spans="3:13" ht="12.75" x14ac:dyDescent="0.2"/>
    <row r="55" spans="3:13" ht="12.75" x14ac:dyDescent="0.2">
      <c r="C55" s="3" t="s">
        <v>333</v>
      </c>
      <c r="D55" s="3" t="s">
        <v>334</v>
      </c>
      <c r="E55" s="3" t="s">
        <v>335</v>
      </c>
      <c r="F55" s="3" t="s">
        <v>336</v>
      </c>
      <c r="G55" s="3" t="s">
        <v>337</v>
      </c>
      <c r="H55" s="3" t="s">
        <v>338</v>
      </c>
      <c r="I55" s="3" t="s">
        <v>31</v>
      </c>
      <c r="J55" s="3" t="s">
        <v>339</v>
      </c>
      <c r="K55" s="3" t="s">
        <v>340</v>
      </c>
      <c r="L55" s="3" t="s">
        <v>34</v>
      </c>
      <c r="M55" s="3" t="s">
        <v>35</v>
      </c>
    </row>
    <row r="56" spans="3:13" ht="12.75" x14ac:dyDescent="0.2">
      <c r="C56" s="3" t="s">
        <v>341</v>
      </c>
      <c r="D56" s="3" t="s">
        <v>342</v>
      </c>
      <c r="E56" s="3" t="s">
        <v>343</v>
      </c>
      <c r="F56" s="3" t="s">
        <v>344</v>
      </c>
      <c r="G56" s="3" t="s">
        <v>345</v>
      </c>
      <c r="H56" s="3" t="s">
        <v>346</v>
      </c>
      <c r="I56" s="3" t="s">
        <v>347</v>
      </c>
      <c r="J56" s="3" t="s">
        <v>348</v>
      </c>
      <c r="K56" s="3" t="s">
        <v>349</v>
      </c>
      <c r="L56" s="3" t="s">
        <v>350</v>
      </c>
      <c r="M56" s="3" t="s">
        <v>351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B006-2182-48F2-BD51-4CCD1A2C2798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353</v>
      </c>
      <c r="D12" s="3" t="s">
        <v>354</v>
      </c>
      <c r="E12" s="3" t="s">
        <v>355</v>
      </c>
      <c r="F12" s="3" t="s">
        <v>356</v>
      </c>
      <c r="G12" s="3" t="s">
        <v>357</v>
      </c>
      <c r="H12" s="3" t="s">
        <v>358</v>
      </c>
      <c r="I12" s="3" t="s">
        <v>359</v>
      </c>
      <c r="J12" s="3" t="s">
        <v>360</v>
      </c>
      <c r="K12" s="3" t="s">
        <v>361</v>
      </c>
      <c r="L12" s="3" t="s">
        <v>362</v>
      </c>
      <c r="M12" s="3" t="s">
        <v>363</v>
      </c>
    </row>
    <row r="13" spans="3:13" x14ac:dyDescent="0.2">
      <c r="C13" s="3" t="s">
        <v>364</v>
      </c>
      <c r="D13" s="3" t="s">
        <v>365</v>
      </c>
      <c r="E13" s="3" t="s">
        <v>366</v>
      </c>
      <c r="F13" s="3" t="s">
        <v>367</v>
      </c>
      <c r="G13" s="3" t="s">
        <v>368</v>
      </c>
      <c r="H13" s="3" t="s">
        <v>369</v>
      </c>
      <c r="I13" s="3" t="s">
        <v>370</v>
      </c>
      <c r="J13" s="3" t="s">
        <v>371</v>
      </c>
      <c r="K13" s="3" t="s">
        <v>372</v>
      </c>
      <c r="L13" s="3" t="s">
        <v>373</v>
      </c>
      <c r="M13" s="3" t="s">
        <v>374</v>
      </c>
    </row>
    <row r="15" spans="3:13" x14ac:dyDescent="0.2">
      <c r="C15" s="3" t="s">
        <v>375</v>
      </c>
      <c r="D15" s="3" t="s">
        <v>376</v>
      </c>
      <c r="E15" s="3" t="s">
        <v>377</v>
      </c>
      <c r="F15" s="3" t="s">
        <v>378</v>
      </c>
      <c r="G15" s="3" t="s">
        <v>379</v>
      </c>
      <c r="H15" s="3" t="s">
        <v>380</v>
      </c>
      <c r="I15" s="3" t="s">
        <v>381</v>
      </c>
      <c r="J15" s="3" t="s">
        <v>382</v>
      </c>
      <c r="K15" s="3" t="s">
        <v>383</v>
      </c>
      <c r="L15" s="3" t="s">
        <v>384</v>
      </c>
      <c r="M15" s="3" t="s">
        <v>385</v>
      </c>
    </row>
    <row r="16" spans="3:13" x14ac:dyDescent="0.2">
      <c r="C16" s="3" t="s">
        <v>386</v>
      </c>
      <c r="D16" s="3" t="s">
        <v>387</v>
      </c>
      <c r="E16" s="3" t="s">
        <v>388</v>
      </c>
      <c r="F16" s="3" t="s">
        <v>389</v>
      </c>
      <c r="G16" s="3" t="s">
        <v>390</v>
      </c>
      <c r="H16" s="3" t="s">
        <v>391</v>
      </c>
      <c r="I16" s="3" t="s">
        <v>392</v>
      </c>
      <c r="J16" s="3" t="s">
        <v>393</v>
      </c>
      <c r="K16" s="3" t="s">
        <v>394</v>
      </c>
      <c r="L16" s="3" t="s">
        <v>395</v>
      </c>
      <c r="M16" s="3" t="s">
        <v>396</v>
      </c>
    </row>
    <row r="17" spans="3:13" x14ac:dyDescent="0.2">
      <c r="C17" s="3" t="s">
        <v>397</v>
      </c>
      <c r="D17" s="3" t="s">
        <v>398</v>
      </c>
      <c r="E17" s="3" t="s">
        <v>399</v>
      </c>
      <c r="F17" s="3" t="s">
        <v>400</v>
      </c>
      <c r="G17" s="3" t="s">
        <v>401</v>
      </c>
      <c r="H17" s="3" t="s">
        <v>402</v>
      </c>
      <c r="I17" s="3" t="s">
        <v>403</v>
      </c>
      <c r="J17" s="3" t="s">
        <v>404</v>
      </c>
      <c r="K17" s="3" t="s">
        <v>405</v>
      </c>
      <c r="L17" s="3" t="s">
        <v>406</v>
      </c>
      <c r="M17" s="3" t="s">
        <v>407</v>
      </c>
    </row>
    <row r="19" spans="3:13" x14ac:dyDescent="0.2">
      <c r="C19" s="3" t="s">
        <v>408</v>
      </c>
      <c r="D19" s="3" t="s">
        <v>409</v>
      </c>
      <c r="E19" s="3" t="s">
        <v>410</v>
      </c>
      <c r="F19" s="3" t="s">
        <v>411</v>
      </c>
      <c r="G19" s="3" t="s">
        <v>412</v>
      </c>
      <c r="H19" s="3" t="s">
        <v>413</v>
      </c>
      <c r="I19" s="3" t="s">
        <v>414</v>
      </c>
      <c r="J19" s="3" t="s">
        <v>415</v>
      </c>
      <c r="K19" s="3" t="s">
        <v>416</v>
      </c>
      <c r="L19" s="3" t="s">
        <v>417</v>
      </c>
      <c r="M19" s="3" t="s">
        <v>418</v>
      </c>
    </row>
    <row r="20" spans="3:13" x14ac:dyDescent="0.2">
      <c r="C20" s="3" t="s">
        <v>419</v>
      </c>
      <c r="D20" s="3" t="s">
        <v>420</v>
      </c>
      <c r="E20" s="3" t="s">
        <v>421</v>
      </c>
      <c r="F20" s="3" t="s">
        <v>422</v>
      </c>
      <c r="G20" s="3" t="s">
        <v>423</v>
      </c>
      <c r="H20" s="3" t="s">
        <v>424</v>
      </c>
      <c r="I20" s="3" t="s">
        <v>425</v>
      </c>
      <c r="J20" s="3" t="s">
        <v>426</v>
      </c>
      <c r="K20" s="3" t="s">
        <v>427</v>
      </c>
      <c r="L20" s="3" t="s">
        <v>428</v>
      </c>
      <c r="M20" s="3" t="s">
        <v>429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430</v>
      </c>
      <c r="D22" s="3" t="s">
        <v>431</v>
      </c>
      <c r="E22" s="3" t="s">
        <v>432</v>
      </c>
      <c r="F22" s="3" t="s">
        <v>433</v>
      </c>
      <c r="G22" s="3" t="s">
        <v>434</v>
      </c>
      <c r="H22" s="3" t="s">
        <v>435</v>
      </c>
      <c r="I22" s="3" t="s">
        <v>436</v>
      </c>
      <c r="J22" s="3" t="s">
        <v>437</v>
      </c>
      <c r="K22" s="3" t="s">
        <v>438</v>
      </c>
      <c r="L22" s="3" t="s">
        <v>439</v>
      </c>
      <c r="M22" s="3" t="s">
        <v>440</v>
      </c>
    </row>
    <row r="23" spans="3:13" x14ac:dyDescent="0.2">
      <c r="C23" s="3" t="s">
        <v>441</v>
      </c>
      <c r="D23" s="3" t="s">
        <v>442</v>
      </c>
      <c r="E23" s="3" t="s">
        <v>443</v>
      </c>
      <c r="F23" s="3" t="s">
        <v>444</v>
      </c>
      <c r="G23" s="3" t="s">
        <v>445</v>
      </c>
      <c r="H23" s="3" t="s">
        <v>446</v>
      </c>
      <c r="I23" s="3" t="s">
        <v>447</v>
      </c>
      <c r="J23" s="3" t="s">
        <v>448</v>
      </c>
      <c r="K23" s="3" t="s">
        <v>449</v>
      </c>
      <c r="L23" s="3" t="s">
        <v>450</v>
      </c>
      <c r="M23" s="3" t="s">
        <v>451</v>
      </c>
    </row>
    <row r="24" spans="3:13" x14ac:dyDescent="0.2">
      <c r="C24" s="3" t="s">
        <v>452</v>
      </c>
      <c r="D24" s="3" t="s">
        <v>453</v>
      </c>
      <c r="E24" s="3" t="s">
        <v>454</v>
      </c>
      <c r="F24" s="3" t="s">
        <v>455</v>
      </c>
      <c r="G24" s="3" t="s">
        <v>456</v>
      </c>
      <c r="H24" s="3" t="s">
        <v>457</v>
      </c>
      <c r="I24" s="3" t="s">
        <v>458</v>
      </c>
      <c r="J24" s="3" t="s">
        <v>459</v>
      </c>
      <c r="K24" s="3" t="s">
        <v>460</v>
      </c>
      <c r="L24" s="3" t="s">
        <v>461</v>
      </c>
      <c r="M24" s="3" t="s">
        <v>462</v>
      </c>
    </row>
    <row r="26" spans="3:13" x14ac:dyDescent="0.2">
      <c r="C26" s="3" t="s">
        <v>463</v>
      </c>
      <c r="D26" s="3" t="s">
        <v>464</v>
      </c>
      <c r="E26" s="3" t="s">
        <v>465</v>
      </c>
      <c r="F26" s="3" t="s">
        <v>466</v>
      </c>
      <c r="G26" s="3" t="s">
        <v>467</v>
      </c>
      <c r="H26" s="3" t="s">
        <v>468</v>
      </c>
      <c r="I26" s="3" t="s">
        <v>469</v>
      </c>
      <c r="J26" s="3" t="s">
        <v>470</v>
      </c>
      <c r="K26" s="3" t="s">
        <v>471</v>
      </c>
      <c r="L26" s="3" t="s">
        <v>472</v>
      </c>
      <c r="M26" s="3" t="s">
        <v>473</v>
      </c>
    </row>
    <row r="27" spans="3:13" x14ac:dyDescent="0.2">
      <c r="C27" s="3" t="s">
        <v>474</v>
      </c>
      <c r="D27" s="3" t="s">
        <v>475</v>
      </c>
      <c r="E27" s="3" t="s">
        <v>476</v>
      </c>
      <c r="F27" s="3" t="s">
        <v>477</v>
      </c>
      <c r="G27" s="3" t="s">
        <v>478</v>
      </c>
      <c r="H27" s="3" t="s">
        <v>479</v>
      </c>
      <c r="I27" s="3" t="s">
        <v>480</v>
      </c>
      <c r="J27" s="3" t="s">
        <v>481</v>
      </c>
      <c r="K27" s="3" t="s">
        <v>482</v>
      </c>
      <c r="L27" s="3" t="s">
        <v>483</v>
      </c>
      <c r="M27" s="3" t="s">
        <v>484</v>
      </c>
    </row>
    <row r="28" spans="3:13" x14ac:dyDescent="0.2">
      <c r="C28" s="3" t="s">
        <v>485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486</v>
      </c>
      <c r="K28" s="3" t="s">
        <v>487</v>
      </c>
      <c r="L28" s="3" t="s">
        <v>488</v>
      </c>
      <c r="M28" s="3" t="s">
        <v>489</v>
      </c>
    </row>
    <row r="29" spans="3:13" x14ac:dyDescent="0.2">
      <c r="C29" s="3" t="s">
        <v>490</v>
      </c>
      <c r="D29" s="3" t="s">
        <v>491</v>
      </c>
      <c r="E29" s="3" t="s">
        <v>492</v>
      </c>
      <c r="F29" s="3" t="s">
        <v>493</v>
      </c>
      <c r="G29" s="3" t="s">
        <v>494</v>
      </c>
      <c r="H29" s="3" t="s">
        <v>495</v>
      </c>
      <c r="I29" s="3" t="s">
        <v>496</v>
      </c>
      <c r="J29" s="3" t="s">
        <v>497</v>
      </c>
      <c r="K29" s="3" t="s">
        <v>498</v>
      </c>
      <c r="L29" s="3" t="s">
        <v>499</v>
      </c>
      <c r="M29" s="3" t="s">
        <v>500</v>
      </c>
    </row>
    <row r="30" spans="3:13" x14ac:dyDescent="0.2">
      <c r="C30" s="3" t="s">
        <v>501</v>
      </c>
      <c r="D30" s="3" t="s">
        <v>502</v>
      </c>
      <c r="E30" s="3" t="s">
        <v>503</v>
      </c>
      <c r="F30" s="3" t="s">
        <v>504</v>
      </c>
      <c r="G30" s="3" t="s">
        <v>505</v>
      </c>
      <c r="H30" s="3" t="s">
        <v>506</v>
      </c>
      <c r="I30" s="3" t="s">
        <v>507</v>
      </c>
      <c r="J30" s="3" t="s">
        <v>508</v>
      </c>
      <c r="K30" s="3" t="s">
        <v>509</v>
      </c>
      <c r="L30" s="3" t="s">
        <v>510</v>
      </c>
      <c r="M30" s="3" t="s">
        <v>511</v>
      </c>
    </row>
    <row r="32" spans="3:13" x14ac:dyDescent="0.2">
      <c r="C32" s="3" t="s">
        <v>512</v>
      </c>
      <c r="D32" s="3" t="s">
        <v>513</v>
      </c>
      <c r="E32" s="3" t="s">
        <v>514</v>
      </c>
      <c r="F32" s="3" t="s">
        <v>515</v>
      </c>
      <c r="G32" s="3" t="s">
        <v>516</v>
      </c>
      <c r="H32" s="3" t="s">
        <v>517</v>
      </c>
      <c r="I32" s="3" t="s">
        <v>518</v>
      </c>
      <c r="J32" s="3" t="s">
        <v>519</v>
      </c>
      <c r="K32" s="3" t="s">
        <v>520</v>
      </c>
      <c r="L32" s="3" t="s">
        <v>521</v>
      </c>
      <c r="M32" s="3" t="s">
        <v>3</v>
      </c>
    </row>
    <row r="33" spans="3:13" x14ac:dyDescent="0.2">
      <c r="C33" s="3" t="s">
        <v>522</v>
      </c>
      <c r="D33" s="3" t="s">
        <v>523</v>
      </c>
      <c r="E33" s="3" t="s">
        <v>524</v>
      </c>
      <c r="F33" s="3" t="s">
        <v>525</v>
      </c>
      <c r="G33" s="3" t="s">
        <v>526</v>
      </c>
      <c r="H33" s="3" t="s">
        <v>527</v>
      </c>
      <c r="I33" s="3" t="s">
        <v>528</v>
      </c>
      <c r="J33" s="3" t="s">
        <v>529</v>
      </c>
      <c r="K33" s="3" t="s">
        <v>530</v>
      </c>
      <c r="L33" s="3" t="s">
        <v>531</v>
      </c>
      <c r="M33" s="3" t="s">
        <v>511</v>
      </c>
    </row>
    <row r="35" spans="3:13" x14ac:dyDescent="0.2">
      <c r="C35" s="3" t="s">
        <v>532</v>
      </c>
      <c r="D35" s="3" t="s">
        <v>533</v>
      </c>
      <c r="E35" s="3" t="s">
        <v>534</v>
      </c>
      <c r="F35" s="3" t="s">
        <v>535</v>
      </c>
      <c r="G35" s="3" t="s">
        <v>536</v>
      </c>
      <c r="H35" s="3" t="s">
        <v>537</v>
      </c>
      <c r="I35" s="3" t="s">
        <v>538</v>
      </c>
      <c r="J35" s="3" t="s">
        <v>539</v>
      </c>
      <c r="K35" s="3" t="s">
        <v>540</v>
      </c>
      <c r="L35" s="3" t="s">
        <v>541</v>
      </c>
      <c r="M35" s="3" t="s">
        <v>542</v>
      </c>
    </row>
    <row r="36" spans="3:13" x14ac:dyDescent="0.2">
      <c r="C36" s="3" t="s">
        <v>543</v>
      </c>
      <c r="D36" s="3" t="s">
        <v>544</v>
      </c>
      <c r="E36" s="3" t="s">
        <v>545</v>
      </c>
      <c r="F36" s="3" t="s">
        <v>546</v>
      </c>
      <c r="G36" s="3" t="s">
        <v>547</v>
      </c>
      <c r="H36" s="3" t="s">
        <v>548</v>
      </c>
      <c r="I36" s="3" t="s">
        <v>549</v>
      </c>
      <c r="J36" s="3" t="s">
        <v>550</v>
      </c>
      <c r="K36" s="3" t="s">
        <v>551</v>
      </c>
      <c r="L36" s="3" t="s">
        <v>552</v>
      </c>
      <c r="M36" s="3" t="s">
        <v>553</v>
      </c>
    </row>
    <row r="38" spans="3:13" x14ac:dyDescent="0.2">
      <c r="C38" s="3" t="s">
        <v>554</v>
      </c>
      <c r="D38" s="3">
        <v>8.1300000000000008</v>
      </c>
      <c r="E38" s="3">
        <v>-21.39</v>
      </c>
      <c r="F38" s="3">
        <v>-89.44</v>
      </c>
      <c r="G38" s="3">
        <v>-15.99</v>
      </c>
      <c r="H38" s="3">
        <v>-7.46</v>
      </c>
      <c r="I38" s="3">
        <v>3.48</v>
      </c>
      <c r="J38" s="3">
        <v>-23.86</v>
      </c>
      <c r="K38" s="3">
        <v>-6.45</v>
      </c>
      <c r="L38" s="3">
        <v>-4</v>
      </c>
      <c r="M38" s="3">
        <v>-2.25</v>
      </c>
    </row>
    <row r="39" spans="3:13" x14ac:dyDescent="0.2">
      <c r="C39" s="3" t="s">
        <v>555</v>
      </c>
      <c r="D39" s="3">
        <v>8.1300000000000008</v>
      </c>
      <c r="E39" s="3">
        <v>-21.42</v>
      </c>
      <c r="F39" s="3">
        <v>-89.49</v>
      </c>
      <c r="G39" s="3">
        <v>-16.11</v>
      </c>
      <c r="H39" s="3">
        <v>-7.54</v>
      </c>
      <c r="I39" s="3">
        <v>3.07</v>
      </c>
      <c r="J39" s="3">
        <v>-23.86</v>
      </c>
      <c r="K39" s="3">
        <v>-6.51</v>
      </c>
      <c r="L39" s="3">
        <v>-4</v>
      </c>
      <c r="M39" s="3">
        <v>-2.2599999999999998</v>
      </c>
    </row>
    <row r="40" spans="3:13" x14ac:dyDescent="0.2">
      <c r="C40" s="3" t="s">
        <v>556</v>
      </c>
      <c r="D40" s="3" t="s">
        <v>557</v>
      </c>
      <c r="E40" s="3" t="s">
        <v>558</v>
      </c>
      <c r="F40" s="3" t="s">
        <v>559</v>
      </c>
      <c r="G40" s="3" t="s">
        <v>560</v>
      </c>
      <c r="H40" s="3" t="s">
        <v>561</v>
      </c>
      <c r="I40" s="3" t="s">
        <v>562</v>
      </c>
      <c r="J40" s="3" t="s">
        <v>563</v>
      </c>
      <c r="K40" s="3" t="s">
        <v>564</v>
      </c>
      <c r="L40" s="3" t="s">
        <v>565</v>
      </c>
      <c r="M40" s="3" t="s">
        <v>566</v>
      </c>
    </row>
    <row r="41" spans="3:13" x14ac:dyDescent="0.2">
      <c r="C41" s="3" t="s">
        <v>567</v>
      </c>
      <c r="D41" s="3" t="s">
        <v>568</v>
      </c>
      <c r="E41" s="3" t="s">
        <v>558</v>
      </c>
      <c r="F41" s="3" t="s">
        <v>559</v>
      </c>
      <c r="G41" s="3" t="s">
        <v>560</v>
      </c>
      <c r="H41" s="3" t="s">
        <v>561</v>
      </c>
      <c r="I41" s="3" t="s">
        <v>569</v>
      </c>
      <c r="J41" s="3" t="s">
        <v>563</v>
      </c>
      <c r="K41" s="3" t="s">
        <v>564</v>
      </c>
      <c r="L41" s="3" t="s">
        <v>570</v>
      </c>
      <c r="M41" s="3" t="s">
        <v>566</v>
      </c>
    </row>
    <row r="43" spans="3:13" x14ac:dyDescent="0.2">
      <c r="C43" s="3" t="s">
        <v>571</v>
      </c>
      <c r="D43" s="3" t="s">
        <v>572</v>
      </c>
      <c r="E43" s="3" t="s">
        <v>573</v>
      </c>
      <c r="F43" s="3" t="s">
        <v>574</v>
      </c>
      <c r="G43" s="3" t="s">
        <v>575</v>
      </c>
      <c r="H43" s="3" t="s">
        <v>576</v>
      </c>
      <c r="I43" s="3" t="s">
        <v>577</v>
      </c>
      <c r="J43" s="3" t="s">
        <v>578</v>
      </c>
      <c r="K43" s="3" t="s">
        <v>579</v>
      </c>
      <c r="L43" s="3" t="s">
        <v>580</v>
      </c>
      <c r="M43" s="3" t="s">
        <v>581</v>
      </c>
    </row>
    <row r="44" spans="3:13" x14ac:dyDescent="0.2">
      <c r="C44" s="3" t="s">
        <v>582</v>
      </c>
      <c r="D44" s="3" t="s">
        <v>583</v>
      </c>
      <c r="E44" s="3" t="s">
        <v>584</v>
      </c>
      <c r="F44" s="3" t="s">
        <v>585</v>
      </c>
      <c r="G44" s="3" t="s">
        <v>586</v>
      </c>
      <c r="H44" s="3" t="s">
        <v>587</v>
      </c>
      <c r="I44" s="3" t="s">
        <v>588</v>
      </c>
      <c r="J44" s="3" t="s">
        <v>589</v>
      </c>
      <c r="K44" s="3" t="s">
        <v>590</v>
      </c>
      <c r="L44" s="3" t="s">
        <v>591</v>
      </c>
      <c r="M44" s="3" t="s">
        <v>592</v>
      </c>
    </row>
    <row r="46" spans="3:13" x14ac:dyDescent="0.2">
      <c r="C46" s="3" t="s">
        <v>593</v>
      </c>
      <c r="D46" s="3" t="s">
        <v>354</v>
      </c>
      <c r="E46" s="3" t="s">
        <v>355</v>
      </c>
      <c r="F46" s="3" t="s">
        <v>356</v>
      </c>
      <c r="G46" s="3" t="s">
        <v>357</v>
      </c>
      <c r="H46" s="3" t="s">
        <v>358</v>
      </c>
      <c r="I46" s="3" t="s">
        <v>359</v>
      </c>
      <c r="J46" s="3" t="s">
        <v>360</v>
      </c>
      <c r="K46" s="3" t="s">
        <v>361</v>
      </c>
      <c r="L46" s="3" t="s">
        <v>362</v>
      </c>
      <c r="M46" s="3" t="s">
        <v>363</v>
      </c>
    </row>
    <row r="47" spans="3:13" x14ac:dyDescent="0.2">
      <c r="C47" s="3" t="s">
        <v>594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595</v>
      </c>
      <c r="D48" s="3" t="s">
        <v>583</v>
      </c>
      <c r="E48" s="3" t="s">
        <v>584</v>
      </c>
      <c r="F48" s="3" t="s">
        <v>585</v>
      </c>
      <c r="G48" s="3" t="s">
        <v>586</v>
      </c>
      <c r="H48" s="3" t="s">
        <v>587</v>
      </c>
      <c r="I48" s="3" t="s">
        <v>588</v>
      </c>
      <c r="J48" s="3" t="s">
        <v>589</v>
      </c>
      <c r="K48" s="3" t="s">
        <v>590</v>
      </c>
      <c r="L48" s="3" t="s">
        <v>591</v>
      </c>
      <c r="M48" s="3" t="s">
        <v>592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5A30-2D8F-47E2-9CB8-F98225F96571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596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522</v>
      </c>
      <c r="D12" s="3" t="s">
        <v>523</v>
      </c>
      <c r="E12" s="3" t="s">
        <v>524</v>
      </c>
      <c r="F12" s="3" t="s">
        <v>525</v>
      </c>
      <c r="G12" s="3" t="s">
        <v>526</v>
      </c>
      <c r="H12" s="3" t="s">
        <v>527</v>
      </c>
      <c r="I12" s="3" t="s">
        <v>528</v>
      </c>
      <c r="J12" s="3" t="s">
        <v>529</v>
      </c>
      <c r="K12" s="3" t="s">
        <v>530</v>
      </c>
      <c r="L12" s="3" t="s">
        <v>531</v>
      </c>
      <c r="M12" s="3" t="s">
        <v>511</v>
      </c>
    </row>
    <row r="13" spans="3:13" x14ac:dyDescent="0.2">
      <c r="C13" s="3" t="s">
        <v>597</v>
      </c>
      <c r="D13" s="3" t="s">
        <v>598</v>
      </c>
      <c r="E13" s="3" t="s">
        <v>599</v>
      </c>
      <c r="F13" s="3" t="s">
        <v>600</v>
      </c>
      <c r="G13" s="3" t="s">
        <v>601</v>
      </c>
      <c r="H13" s="3" t="s">
        <v>602</v>
      </c>
      <c r="I13" s="3" t="s">
        <v>603</v>
      </c>
      <c r="J13" s="3" t="s">
        <v>604</v>
      </c>
      <c r="K13" s="3" t="s">
        <v>605</v>
      </c>
      <c r="L13" s="3" t="s">
        <v>606</v>
      </c>
      <c r="M13" s="3" t="s">
        <v>607</v>
      </c>
    </row>
    <row r="14" spans="3:13" x14ac:dyDescent="0.2">
      <c r="C14" s="3" t="s">
        <v>608</v>
      </c>
      <c r="D14" s="3" t="s">
        <v>609</v>
      </c>
      <c r="E14" s="3" t="s">
        <v>610</v>
      </c>
      <c r="F14" s="3" t="s">
        <v>611</v>
      </c>
      <c r="G14" s="3" t="s">
        <v>612</v>
      </c>
      <c r="H14" s="3" t="s">
        <v>613</v>
      </c>
      <c r="I14" s="3" t="s">
        <v>614</v>
      </c>
      <c r="J14" s="3" t="s">
        <v>615</v>
      </c>
      <c r="K14" s="3" t="s">
        <v>616</v>
      </c>
      <c r="L14" s="3" t="s">
        <v>617</v>
      </c>
      <c r="M14" s="3" t="s">
        <v>618</v>
      </c>
    </row>
    <row r="15" spans="3:13" x14ac:dyDescent="0.2">
      <c r="C15" s="3" t="s">
        <v>619</v>
      </c>
      <c r="D15" s="3" t="s">
        <v>620</v>
      </c>
      <c r="E15" s="3" t="s">
        <v>621</v>
      </c>
      <c r="F15" s="3" t="s">
        <v>622</v>
      </c>
      <c r="G15" s="3" t="s">
        <v>623</v>
      </c>
      <c r="H15" s="3" t="s">
        <v>624</v>
      </c>
      <c r="I15" s="3" t="s">
        <v>625</v>
      </c>
      <c r="J15" s="3" t="s">
        <v>626</v>
      </c>
      <c r="K15" s="3" t="s">
        <v>627</v>
      </c>
      <c r="L15" s="3" t="s">
        <v>628</v>
      </c>
      <c r="M15" s="3" t="s">
        <v>629</v>
      </c>
    </row>
    <row r="16" spans="3:13" x14ac:dyDescent="0.2">
      <c r="C16" s="3" t="s">
        <v>630</v>
      </c>
      <c r="D16" s="3" t="s">
        <v>631</v>
      </c>
      <c r="E16" s="3" t="s">
        <v>632</v>
      </c>
      <c r="F16" s="3" t="s">
        <v>633</v>
      </c>
      <c r="G16" s="3" t="s">
        <v>634</v>
      </c>
      <c r="H16" s="3" t="s">
        <v>635</v>
      </c>
      <c r="I16" s="3" t="s">
        <v>636</v>
      </c>
      <c r="J16" s="3" t="s">
        <v>637</v>
      </c>
      <c r="K16" s="3" t="s">
        <v>638</v>
      </c>
      <c r="L16" s="3" t="s">
        <v>639</v>
      </c>
      <c r="M16" s="3" t="s">
        <v>640</v>
      </c>
    </row>
    <row r="17" spans="3:13" x14ac:dyDescent="0.2">
      <c r="C17" s="3" t="s">
        <v>641</v>
      </c>
      <c r="D17" s="3" t="s">
        <v>642</v>
      </c>
      <c r="E17" s="3" t="s">
        <v>643</v>
      </c>
      <c r="F17" s="3" t="s">
        <v>644</v>
      </c>
      <c r="G17" s="3" t="s">
        <v>645</v>
      </c>
      <c r="H17" s="3" t="s">
        <v>646</v>
      </c>
      <c r="I17" s="3" t="s">
        <v>647</v>
      </c>
      <c r="J17" s="3" t="s">
        <v>648</v>
      </c>
      <c r="K17" s="3" t="s">
        <v>649</v>
      </c>
      <c r="L17" s="3" t="s">
        <v>650</v>
      </c>
      <c r="M17" s="3" t="s">
        <v>651</v>
      </c>
    </row>
    <row r="18" spans="3:13" x14ac:dyDescent="0.2">
      <c r="C18" s="3" t="s">
        <v>652</v>
      </c>
      <c r="D18" s="3" t="s">
        <v>653</v>
      </c>
      <c r="E18" s="3" t="s">
        <v>654</v>
      </c>
      <c r="F18" s="3" t="s">
        <v>655</v>
      </c>
      <c r="G18" s="3" t="s">
        <v>656</v>
      </c>
      <c r="H18" s="3" t="s">
        <v>657</v>
      </c>
      <c r="I18" s="3" t="s">
        <v>658</v>
      </c>
      <c r="J18" s="3" t="s">
        <v>659</v>
      </c>
      <c r="K18" s="3" t="s">
        <v>660</v>
      </c>
      <c r="L18" s="3" t="s">
        <v>661</v>
      </c>
      <c r="M18" s="3" t="s">
        <v>662</v>
      </c>
    </row>
    <row r="19" spans="3:13" x14ac:dyDescent="0.2">
      <c r="C19" s="3" t="s">
        <v>663</v>
      </c>
      <c r="D19" s="3" t="s">
        <v>664</v>
      </c>
      <c r="E19" s="3" t="s">
        <v>665</v>
      </c>
      <c r="F19" s="3" t="s">
        <v>666</v>
      </c>
      <c r="G19" s="3" t="s">
        <v>667</v>
      </c>
      <c r="H19" s="3" t="s">
        <v>668</v>
      </c>
      <c r="I19" s="3" t="s">
        <v>669</v>
      </c>
      <c r="J19" s="3" t="s">
        <v>670</v>
      </c>
      <c r="K19" s="3" t="s">
        <v>671</v>
      </c>
      <c r="L19" s="3" t="s">
        <v>672</v>
      </c>
      <c r="M19" s="3" t="s">
        <v>673</v>
      </c>
    </row>
    <row r="20" spans="3:13" x14ac:dyDescent="0.2">
      <c r="C20" s="3" t="s">
        <v>674</v>
      </c>
      <c r="D20" s="3" t="s">
        <v>245</v>
      </c>
      <c r="E20" s="3" t="s">
        <v>675</v>
      </c>
      <c r="F20" s="3" t="s">
        <v>622</v>
      </c>
      <c r="G20" s="3" t="s">
        <v>676</v>
      </c>
      <c r="H20" s="3" t="s">
        <v>677</v>
      </c>
      <c r="I20" s="3" t="s">
        <v>678</v>
      </c>
      <c r="J20" s="3" t="s">
        <v>679</v>
      </c>
      <c r="K20" s="3" t="s">
        <v>680</v>
      </c>
      <c r="L20" s="3" t="s">
        <v>681</v>
      </c>
      <c r="M20" s="3" t="s">
        <v>682</v>
      </c>
    </row>
    <row r="22" spans="3:13" x14ac:dyDescent="0.2">
      <c r="C22" s="3" t="s">
        <v>683</v>
      </c>
      <c r="D22" s="3" t="s">
        <v>684</v>
      </c>
      <c r="E22" s="3" t="s">
        <v>685</v>
      </c>
      <c r="F22" s="3" t="s">
        <v>686</v>
      </c>
      <c r="G22" s="3" t="s">
        <v>687</v>
      </c>
      <c r="H22" s="3" t="s">
        <v>688</v>
      </c>
      <c r="I22" s="3" t="s">
        <v>689</v>
      </c>
      <c r="J22" s="3" t="s">
        <v>690</v>
      </c>
      <c r="K22" s="3" t="s">
        <v>691</v>
      </c>
      <c r="L22" s="3" t="s">
        <v>692</v>
      </c>
      <c r="M22" s="3" t="s">
        <v>693</v>
      </c>
    </row>
    <row r="23" spans="3:13" x14ac:dyDescent="0.2">
      <c r="C23" s="3" t="s">
        <v>694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695</v>
      </c>
      <c r="D24" s="3" t="s">
        <v>696</v>
      </c>
      <c r="E24" s="3" t="s">
        <v>697</v>
      </c>
      <c r="F24" s="3" t="s">
        <v>698</v>
      </c>
      <c r="G24" s="3" t="s">
        <v>699</v>
      </c>
      <c r="H24" s="3" t="s">
        <v>700</v>
      </c>
      <c r="I24" s="3" t="s">
        <v>701</v>
      </c>
      <c r="J24" s="3" t="s">
        <v>702</v>
      </c>
      <c r="K24" s="3" t="s">
        <v>703</v>
      </c>
      <c r="L24" s="3" t="s">
        <v>704</v>
      </c>
      <c r="M24" s="3" t="s">
        <v>705</v>
      </c>
    </row>
    <row r="25" spans="3:13" x14ac:dyDescent="0.2">
      <c r="C25" s="3" t="s">
        <v>706</v>
      </c>
      <c r="D25" s="3" t="s">
        <v>707</v>
      </c>
      <c r="E25" s="3" t="s">
        <v>708</v>
      </c>
      <c r="F25" s="3" t="s">
        <v>709</v>
      </c>
      <c r="G25" s="3" t="s">
        <v>710</v>
      </c>
      <c r="H25" s="3" t="s">
        <v>711</v>
      </c>
      <c r="I25" s="3" t="s">
        <v>712</v>
      </c>
      <c r="J25" s="3" t="s">
        <v>713</v>
      </c>
      <c r="K25" s="3" t="s">
        <v>714</v>
      </c>
      <c r="L25" s="3" t="s">
        <v>715</v>
      </c>
      <c r="M25" s="3" t="s">
        <v>716</v>
      </c>
    </row>
    <row r="27" spans="3:13" x14ac:dyDescent="0.2">
      <c r="C27" s="3" t="s">
        <v>717</v>
      </c>
      <c r="D27" s="3" t="s">
        <v>718</v>
      </c>
      <c r="E27" s="3" t="s">
        <v>719</v>
      </c>
      <c r="F27" s="3" t="s">
        <v>720</v>
      </c>
      <c r="G27" s="3" t="s">
        <v>721</v>
      </c>
      <c r="H27" s="3" t="s">
        <v>722</v>
      </c>
      <c r="I27" s="3" t="s">
        <v>723</v>
      </c>
      <c r="J27" s="3" t="s">
        <v>724</v>
      </c>
      <c r="K27" s="3" t="s">
        <v>725</v>
      </c>
      <c r="L27" s="3" t="s">
        <v>726</v>
      </c>
      <c r="M27" s="3" t="s">
        <v>489</v>
      </c>
    </row>
    <row r="28" spans="3:13" x14ac:dyDescent="0.2">
      <c r="C28" s="3" t="s">
        <v>727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728</v>
      </c>
      <c r="D29" s="3" t="s">
        <v>729</v>
      </c>
      <c r="E29" s="3" t="s">
        <v>730</v>
      </c>
      <c r="F29" s="3" t="s">
        <v>731</v>
      </c>
      <c r="G29" s="3" t="s">
        <v>732</v>
      </c>
      <c r="H29" s="3" t="s">
        <v>733</v>
      </c>
      <c r="I29" s="3" t="s">
        <v>3</v>
      </c>
      <c r="J29" s="3" t="s">
        <v>734</v>
      </c>
      <c r="K29" s="3" t="s">
        <v>735</v>
      </c>
      <c r="L29" s="3" t="s">
        <v>736</v>
      </c>
      <c r="M29" s="3" t="s">
        <v>3</v>
      </c>
    </row>
    <row r="30" spans="3:13" x14ac:dyDescent="0.2">
      <c r="C30" s="3" t="s">
        <v>737</v>
      </c>
      <c r="D30" s="3" t="s">
        <v>738</v>
      </c>
      <c r="E30" s="3" t="s">
        <v>739</v>
      </c>
      <c r="F30" s="3" t="s">
        <v>740</v>
      </c>
      <c r="G30" s="3" t="s">
        <v>741</v>
      </c>
      <c r="H30" s="3" t="s">
        <v>742</v>
      </c>
      <c r="I30" s="3" t="s">
        <v>743</v>
      </c>
      <c r="J30" s="3" t="s">
        <v>744</v>
      </c>
      <c r="K30" s="3" t="s">
        <v>745</v>
      </c>
      <c r="L30" s="3" t="s">
        <v>746</v>
      </c>
      <c r="M30" s="3" t="s">
        <v>747</v>
      </c>
    </row>
    <row r="31" spans="3:13" x14ac:dyDescent="0.2">
      <c r="C31" s="3" t="s">
        <v>748</v>
      </c>
      <c r="D31" s="3" t="s">
        <v>3</v>
      </c>
      <c r="E31" s="3" t="s">
        <v>3</v>
      </c>
      <c r="F31" s="3" t="s">
        <v>749</v>
      </c>
      <c r="G31" s="3" t="s">
        <v>750</v>
      </c>
      <c r="H31" s="3" t="s">
        <v>3</v>
      </c>
      <c r="I31" s="3" t="s">
        <v>751</v>
      </c>
      <c r="J31" s="3" t="s">
        <v>3</v>
      </c>
      <c r="K31" s="3" t="s">
        <v>3</v>
      </c>
      <c r="L31" s="3" t="s">
        <v>752</v>
      </c>
      <c r="M31" s="3" t="s">
        <v>753</v>
      </c>
    </row>
    <row r="32" spans="3:13" x14ac:dyDescent="0.2">
      <c r="C32" s="3" t="s">
        <v>754</v>
      </c>
      <c r="D32" s="3" t="s">
        <v>755</v>
      </c>
      <c r="E32" s="3" t="s">
        <v>756</v>
      </c>
      <c r="F32" s="3" t="s">
        <v>757</v>
      </c>
      <c r="G32" s="3" t="s">
        <v>758</v>
      </c>
      <c r="H32" s="3" t="s">
        <v>759</v>
      </c>
      <c r="I32" s="3" t="s">
        <v>760</v>
      </c>
      <c r="J32" s="3" t="s">
        <v>761</v>
      </c>
      <c r="K32" s="3" t="s">
        <v>762</v>
      </c>
      <c r="L32" s="3" t="s">
        <v>763</v>
      </c>
      <c r="M32" s="3" t="s">
        <v>764</v>
      </c>
    </row>
    <row r="33" spans="3:13" x14ac:dyDescent="0.2">
      <c r="C33" s="3" t="s">
        <v>765</v>
      </c>
      <c r="D33" s="3" t="s">
        <v>766</v>
      </c>
      <c r="E33" s="3" t="s">
        <v>767</v>
      </c>
      <c r="F33" s="3" t="s">
        <v>768</v>
      </c>
      <c r="G33" s="3" t="s">
        <v>769</v>
      </c>
      <c r="H33" s="3" t="s">
        <v>770</v>
      </c>
      <c r="I33" s="3" t="s">
        <v>771</v>
      </c>
      <c r="J33" s="3" t="s">
        <v>772</v>
      </c>
      <c r="K33" s="3" t="s">
        <v>773</v>
      </c>
      <c r="L33" s="3" t="s">
        <v>774</v>
      </c>
      <c r="M33" s="3" t="s">
        <v>775</v>
      </c>
    </row>
    <row r="35" spans="3:13" x14ac:dyDescent="0.2">
      <c r="C35" s="3" t="s">
        <v>776</v>
      </c>
      <c r="D35" s="3" t="s">
        <v>777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778</v>
      </c>
      <c r="J35" s="3" t="s">
        <v>31</v>
      </c>
      <c r="K35" s="3" t="s">
        <v>779</v>
      </c>
      <c r="L35" s="3" t="s">
        <v>780</v>
      </c>
      <c r="M35" s="3" t="s">
        <v>34</v>
      </c>
    </row>
    <row r="36" spans="3:13" x14ac:dyDescent="0.2">
      <c r="C36" s="3" t="s">
        <v>781</v>
      </c>
      <c r="D36" s="3" t="s">
        <v>782</v>
      </c>
      <c r="E36" s="3" t="s">
        <v>783</v>
      </c>
      <c r="F36" s="3" t="s">
        <v>784</v>
      </c>
      <c r="G36" s="3" t="s">
        <v>785</v>
      </c>
      <c r="H36" s="3" t="s">
        <v>786</v>
      </c>
      <c r="I36" s="3" t="s">
        <v>787</v>
      </c>
      <c r="J36" s="3" t="s">
        <v>788</v>
      </c>
      <c r="K36" s="3" t="s">
        <v>789</v>
      </c>
      <c r="L36" s="3" t="s">
        <v>790</v>
      </c>
      <c r="M36" s="3" t="s">
        <v>791</v>
      </c>
    </row>
    <row r="37" spans="3:13" x14ac:dyDescent="0.2">
      <c r="C37" s="3" t="s">
        <v>792</v>
      </c>
      <c r="D37" s="3" t="s">
        <v>793</v>
      </c>
      <c r="E37" s="3" t="s">
        <v>794</v>
      </c>
      <c r="F37" s="3" t="s">
        <v>795</v>
      </c>
      <c r="G37" s="3" t="s">
        <v>796</v>
      </c>
      <c r="H37" s="3" t="s">
        <v>797</v>
      </c>
      <c r="I37" s="3" t="s">
        <v>798</v>
      </c>
      <c r="J37" s="3" t="s">
        <v>799</v>
      </c>
      <c r="K37" s="3" t="s">
        <v>800</v>
      </c>
      <c r="L37" s="3" t="s">
        <v>801</v>
      </c>
      <c r="M37" s="3" t="s">
        <v>802</v>
      </c>
    </row>
    <row r="38" spans="3:13" x14ac:dyDescent="0.2">
      <c r="C38" s="3" t="s">
        <v>803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778</v>
      </c>
      <c r="I38" s="3" t="s">
        <v>31</v>
      </c>
      <c r="J38" s="3" t="s">
        <v>779</v>
      </c>
      <c r="K38" s="3" t="s">
        <v>780</v>
      </c>
      <c r="L38" s="3" t="s">
        <v>34</v>
      </c>
      <c r="M38" s="3" t="s">
        <v>35</v>
      </c>
    </row>
    <row r="40" spans="3:13" x14ac:dyDescent="0.2">
      <c r="C40" s="3" t="s">
        <v>804</v>
      </c>
      <c r="D40" s="3" t="s">
        <v>805</v>
      </c>
      <c r="E40" s="3" t="s">
        <v>806</v>
      </c>
      <c r="F40" s="3" t="s">
        <v>807</v>
      </c>
      <c r="G40" s="3" t="s">
        <v>808</v>
      </c>
      <c r="H40" s="3" t="s">
        <v>809</v>
      </c>
      <c r="I40" s="3" t="s">
        <v>810</v>
      </c>
      <c r="J40" s="3" t="s">
        <v>811</v>
      </c>
      <c r="K40" s="3" t="s">
        <v>812</v>
      </c>
      <c r="L40" s="3" t="s">
        <v>813</v>
      </c>
      <c r="M40" s="3" t="s">
        <v>814</v>
      </c>
    </row>
    <row r="41" spans="3:13" x14ac:dyDescent="0.2">
      <c r="C41" s="3" t="s">
        <v>815</v>
      </c>
      <c r="D41" s="3" t="s">
        <v>816</v>
      </c>
      <c r="E41" s="3" t="s">
        <v>817</v>
      </c>
      <c r="F41" s="3" t="s">
        <v>818</v>
      </c>
      <c r="G41" s="3" t="s">
        <v>819</v>
      </c>
      <c r="H41" s="3" t="s">
        <v>820</v>
      </c>
      <c r="I41" s="3" t="s">
        <v>821</v>
      </c>
      <c r="J41" s="3" t="s">
        <v>822</v>
      </c>
      <c r="K41" s="3" t="s">
        <v>823</v>
      </c>
      <c r="L41" s="3" t="s">
        <v>824</v>
      </c>
      <c r="M41" s="3" t="s">
        <v>825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E819-061B-44FD-9F69-B801279EA8AF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826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827</v>
      </c>
      <c r="D12" s="3">
        <v>22.37</v>
      </c>
      <c r="E12" s="3">
        <v>21.89</v>
      </c>
      <c r="F12" s="3">
        <v>12.66</v>
      </c>
      <c r="G12" s="3">
        <v>17.489999999999998</v>
      </c>
      <c r="H12" s="3">
        <v>19.3</v>
      </c>
      <c r="I12" s="3">
        <v>18.489999999999998</v>
      </c>
      <c r="J12" s="3">
        <v>18.670000000000002</v>
      </c>
      <c r="K12" s="3">
        <v>10.45</v>
      </c>
      <c r="L12" s="3">
        <v>18.989999999999998</v>
      </c>
      <c r="M12" s="3">
        <v>18.23</v>
      </c>
    </row>
    <row r="13" spans="3:13" ht="12.75" x14ac:dyDescent="0.2">
      <c r="C13" s="3" t="s">
        <v>828</v>
      </c>
      <c r="D13" s="3" t="s">
        <v>829</v>
      </c>
      <c r="E13" s="3" t="s">
        <v>830</v>
      </c>
      <c r="F13" s="3" t="s">
        <v>831</v>
      </c>
      <c r="G13" s="3" t="s">
        <v>832</v>
      </c>
      <c r="H13" s="3" t="s">
        <v>833</v>
      </c>
      <c r="I13" s="3" t="s">
        <v>834</v>
      </c>
      <c r="J13" s="3" t="s">
        <v>835</v>
      </c>
      <c r="K13" s="3" t="s">
        <v>836</v>
      </c>
      <c r="L13" s="3" t="s">
        <v>837</v>
      </c>
      <c r="M13" s="3" t="s">
        <v>838</v>
      </c>
    </row>
    <row r="14" spans="3:13" ht="12.75" x14ac:dyDescent="0.2"/>
    <row r="15" spans="3:13" ht="12.75" x14ac:dyDescent="0.2">
      <c r="C15" s="3" t="s">
        <v>839</v>
      </c>
      <c r="D15" s="3" t="s">
        <v>840</v>
      </c>
      <c r="E15" s="3" t="s">
        <v>841</v>
      </c>
      <c r="F15" s="3" t="s">
        <v>842</v>
      </c>
      <c r="G15" s="3" t="s">
        <v>843</v>
      </c>
      <c r="H15" s="3" t="s">
        <v>844</v>
      </c>
      <c r="I15" s="3" t="s">
        <v>845</v>
      </c>
      <c r="J15" s="3" t="s">
        <v>846</v>
      </c>
      <c r="K15" s="3" t="s">
        <v>847</v>
      </c>
      <c r="L15" s="3" t="s">
        <v>848</v>
      </c>
      <c r="M15" s="3" t="s">
        <v>849</v>
      </c>
    </row>
    <row r="16" spans="3:13" ht="12.75" x14ac:dyDescent="0.2">
      <c r="C16" s="3" t="s">
        <v>850</v>
      </c>
      <c r="D16" s="3" t="s">
        <v>851</v>
      </c>
      <c r="E16" s="3" t="s">
        <v>852</v>
      </c>
      <c r="F16" s="3" t="s">
        <v>853</v>
      </c>
      <c r="G16" s="3" t="s">
        <v>854</v>
      </c>
      <c r="H16" s="3" t="s">
        <v>855</v>
      </c>
      <c r="I16" s="3" t="s">
        <v>856</v>
      </c>
      <c r="J16" s="3" t="s">
        <v>857</v>
      </c>
      <c r="K16" s="3" t="s">
        <v>858</v>
      </c>
      <c r="L16" s="3" t="s">
        <v>859</v>
      </c>
      <c r="M16" s="3" t="s">
        <v>860</v>
      </c>
    </row>
    <row r="17" spans="3:13" ht="12.75" x14ac:dyDescent="0.2">
      <c r="C17" s="3" t="s">
        <v>861</v>
      </c>
      <c r="D17" s="3" t="s">
        <v>862</v>
      </c>
      <c r="E17" s="3" t="s">
        <v>863</v>
      </c>
      <c r="F17" s="3" t="s">
        <v>864</v>
      </c>
      <c r="G17" s="3" t="s">
        <v>865</v>
      </c>
      <c r="H17" s="3" t="s">
        <v>866</v>
      </c>
      <c r="I17" s="3" t="s">
        <v>867</v>
      </c>
      <c r="J17" s="3" t="s">
        <v>868</v>
      </c>
      <c r="K17" s="3" t="s">
        <v>869</v>
      </c>
      <c r="L17" s="3" t="s">
        <v>870</v>
      </c>
      <c r="M17" s="3" t="s">
        <v>871</v>
      </c>
    </row>
    <row r="18" spans="3:13" ht="12.75" x14ac:dyDescent="0.2">
      <c r="C18" s="3" t="s">
        <v>872</v>
      </c>
      <c r="D18" s="3" t="s">
        <v>873</v>
      </c>
      <c r="E18" s="3" t="s">
        <v>874</v>
      </c>
      <c r="F18" s="3" t="s">
        <v>875</v>
      </c>
      <c r="G18" s="3" t="s">
        <v>876</v>
      </c>
      <c r="H18" s="3" t="s">
        <v>877</v>
      </c>
      <c r="I18" s="3" t="s">
        <v>878</v>
      </c>
      <c r="J18" s="3" t="s">
        <v>879</v>
      </c>
      <c r="K18" s="3" t="s">
        <v>880</v>
      </c>
      <c r="L18" s="3" t="s">
        <v>881</v>
      </c>
      <c r="M18" s="3" t="s">
        <v>882</v>
      </c>
    </row>
    <row r="19" spans="3:13" ht="12.75" x14ac:dyDescent="0.2">
      <c r="C19" s="3" t="s">
        <v>883</v>
      </c>
      <c r="D19" s="3" t="s">
        <v>884</v>
      </c>
      <c r="E19" s="3" t="s">
        <v>885</v>
      </c>
      <c r="F19" s="3" t="s">
        <v>886</v>
      </c>
      <c r="G19" s="3" t="s">
        <v>887</v>
      </c>
      <c r="H19" s="3" t="s">
        <v>888</v>
      </c>
      <c r="I19" s="3" t="s">
        <v>889</v>
      </c>
      <c r="J19" s="3" t="s">
        <v>890</v>
      </c>
      <c r="K19" s="3" t="s">
        <v>891</v>
      </c>
      <c r="L19" s="3" t="s">
        <v>892</v>
      </c>
      <c r="M19" s="3" t="s">
        <v>893</v>
      </c>
    </row>
    <row r="20" spans="3:13" ht="12.75" x14ac:dyDescent="0.2">
      <c r="C20" s="3" t="s">
        <v>894</v>
      </c>
      <c r="D20" s="3" t="s">
        <v>895</v>
      </c>
      <c r="E20" s="3" t="s">
        <v>896</v>
      </c>
      <c r="F20" s="3" t="s">
        <v>897</v>
      </c>
      <c r="G20" s="3" t="s">
        <v>898</v>
      </c>
      <c r="H20" s="3" t="s">
        <v>899</v>
      </c>
      <c r="I20" s="3" t="s">
        <v>900</v>
      </c>
      <c r="J20" s="3" t="s">
        <v>901</v>
      </c>
      <c r="K20" s="3" t="s">
        <v>902</v>
      </c>
      <c r="L20" s="3" t="s">
        <v>903</v>
      </c>
      <c r="M20" s="3" t="s">
        <v>904</v>
      </c>
    </row>
    <row r="21" spans="3:13" ht="12.75" x14ac:dyDescent="0.2">
      <c r="C21" s="3" t="s">
        <v>905</v>
      </c>
      <c r="D21" s="3" t="s">
        <v>906</v>
      </c>
      <c r="E21" s="3" t="s">
        <v>906</v>
      </c>
      <c r="F21" s="3" t="s">
        <v>907</v>
      </c>
      <c r="G21" s="3" t="s">
        <v>908</v>
      </c>
      <c r="H21" s="3" t="s">
        <v>909</v>
      </c>
      <c r="I21" s="3" t="s">
        <v>908</v>
      </c>
      <c r="J21" s="3" t="s">
        <v>910</v>
      </c>
      <c r="K21" s="3" t="s">
        <v>911</v>
      </c>
      <c r="L21" s="3" t="s">
        <v>912</v>
      </c>
      <c r="M21" s="3" t="s">
        <v>913</v>
      </c>
    </row>
    <row r="22" spans="3:13" ht="12.75" x14ac:dyDescent="0.2">
      <c r="C22" s="3" t="s">
        <v>914</v>
      </c>
      <c r="D22" s="3" t="s">
        <v>915</v>
      </c>
      <c r="E22" s="3" t="s">
        <v>916</v>
      </c>
      <c r="F22" s="3" t="s">
        <v>917</v>
      </c>
      <c r="G22" s="3" t="s">
        <v>916</v>
      </c>
      <c r="H22" s="3" t="s">
        <v>918</v>
      </c>
      <c r="I22" s="3" t="s">
        <v>919</v>
      </c>
      <c r="J22" s="3" t="s">
        <v>920</v>
      </c>
      <c r="K22" s="3" t="s">
        <v>921</v>
      </c>
      <c r="L22" s="3" t="s">
        <v>907</v>
      </c>
      <c r="M22" s="3" t="s">
        <v>920</v>
      </c>
    </row>
    <row r="23" spans="3:13" ht="12.75" x14ac:dyDescent="0.2"/>
    <row r="24" spans="3:13" ht="12.75" x14ac:dyDescent="0.2">
      <c r="C24" s="3" t="s">
        <v>922</v>
      </c>
      <c r="D24" s="3" t="s">
        <v>923</v>
      </c>
      <c r="E24" s="3" t="s">
        <v>904</v>
      </c>
      <c r="F24" s="3" t="s">
        <v>924</v>
      </c>
      <c r="G24" s="3" t="s">
        <v>925</v>
      </c>
      <c r="H24" s="3" t="s">
        <v>926</v>
      </c>
      <c r="I24" s="3" t="s">
        <v>927</v>
      </c>
      <c r="J24" s="3" t="s">
        <v>928</v>
      </c>
      <c r="K24" s="3" t="s">
        <v>929</v>
      </c>
      <c r="L24" s="3" t="s">
        <v>930</v>
      </c>
      <c r="M24" s="3" t="s">
        <v>931</v>
      </c>
    </row>
    <row r="25" spans="3:13" ht="12.75" x14ac:dyDescent="0.2">
      <c r="C25" s="3" t="s">
        <v>932</v>
      </c>
      <c r="D25" s="3" t="s">
        <v>933</v>
      </c>
      <c r="E25" s="3" t="s">
        <v>934</v>
      </c>
      <c r="F25" s="3" t="s">
        <v>935</v>
      </c>
      <c r="G25" s="3" t="s">
        <v>925</v>
      </c>
      <c r="H25" s="3" t="s">
        <v>936</v>
      </c>
      <c r="I25" s="3" t="s">
        <v>937</v>
      </c>
      <c r="J25" s="3" t="s">
        <v>925</v>
      </c>
      <c r="K25" s="3" t="s">
        <v>938</v>
      </c>
      <c r="L25" s="3" t="s">
        <v>939</v>
      </c>
      <c r="M25" s="3" t="s">
        <v>925</v>
      </c>
    </row>
    <row r="26" spans="3:13" ht="12.75" x14ac:dyDescent="0.2">
      <c r="C26" s="3" t="s">
        <v>940</v>
      </c>
      <c r="D26" s="3" t="s">
        <v>941</v>
      </c>
      <c r="E26" s="3" t="s">
        <v>942</v>
      </c>
      <c r="F26" s="3" t="s">
        <v>943</v>
      </c>
      <c r="G26" s="3" t="s">
        <v>944</v>
      </c>
      <c r="H26" s="3" t="s">
        <v>945</v>
      </c>
      <c r="I26" s="3" t="s">
        <v>946</v>
      </c>
      <c r="J26" s="3" t="s">
        <v>947</v>
      </c>
      <c r="K26" s="3" t="s">
        <v>929</v>
      </c>
      <c r="L26" s="3" t="s">
        <v>948</v>
      </c>
      <c r="M26" s="3" t="s">
        <v>949</v>
      </c>
    </row>
    <row r="27" spans="3:13" ht="12.75" x14ac:dyDescent="0.2">
      <c r="C27" s="3" t="s">
        <v>950</v>
      </c>
      <c r="D27" s="3" t="s">
        <v>951</v>
      </c>
      <c r="E27" s="3" t="s">
        <v>952</v>
      </c>
      <c r="F27" s="3" t="s">
        <v>953</v>
      </c>
      <c r="G27" s="3" t="s">
        <v>954</v>
      </c>
      <c r="H27" s="3" t="s">
        <v>952</v>
      </c>
      <c r="I27" s="3" t="s">
        <v>951</v>
      </c>
      <c r="J27" s="3" t="s">
        <v>952</v>
      </c>
      <c r="K27" s="3" t="s">
        <v>953</v>
      </c>
      <c r="L27" s="3" t="s">
        <v>916</v>
      </c>
      <c r="M27" s="3" t="s">
        <v>952</v>
      </c>
    </row>
    <row r="28" spans="3:13" ht="12.75" x14ac:dyDescent="0.2"/>
    <row r="29" spans="3:13" ht="12.75" x14ac:dyDescent="0.2">
      <c r="C29" s="3" t="s">
        <v>955</v>
      </c>
      <c r="D29" s="3">
        <v>3.9</v>
      </c>
      <c r="E29" s="3">
        <v>3.2</v>
      </c>
      <c r="F29" s="3">
        <v>2.1</v>
      </c>
      <c r="G29" s="3">
        <v>2.2000000000000002</v>
      </c>
      <c r="H29" s="3">
        <v>2</v>
      </c>
      <c r="I29" s="3">
        <v>1.9</v>
      </c>
      <c r="J29" s="3">
        <v>0.6</v>
      </c>
      <c r="K29" s="3">
        <v>0.7</v>
      </c>
      <c r="L29" s="3">
        <v>1.3</v>
      </c>
      <c r="M29" s="3">
        <v>1.2</v>
      </c>
    </row>
    <row r="30" spans="3:13" ht="12.75" x14ac:dyDescent="0.2">
      <c r="C30" s="3" t="s">
        <v>956</v>
      </c>
      <c r="D30" s="3">
        <v>4</v>
      </c>
      <c r="E30" s="3">
        <v>4</v>
      </c>
      <c r="F30" s="3">
        <v>4</v>
      </c>
      <c r="G30" s="3">
        <v>6</v>
      </c>
      <c r="H30" s="3">
        <v>6</v>
      </c>
      <c r="I30" s="3">
        <v>7</v>
      </c>
      <c r="J30" s="3">
        <v>1</v>
      </c>
      <c r="K30" s="3">
        <v>3</v>
      </c>
      <c r="L30" s="3">
        <v>6</v>
      </c>
      <c r="M30" s="3">
        <v>5</v>
      </c>
    </row>
    <row r="31" spans="3:13" ht="12.75" x14ac:dyDescent="0.2">
      <c r="C31" s="3" t="s">
        <v>957</v>
      </c>
      <c r="D31" s="3">
        <v>0.78129999999999999</v>
      </c>
      <c r="E31" s="3">
        <v>1.5625</v>
      </c>
      <c r="F31" s="3">
        <v>1.5625</v>
      </c>
      <c r="G31" s="3">
        <v>1.5625</v>
      </c>
      <c r="H31" s="3">
        <v>1.5625</v>
      </c>
      <c r="I31" s="3">
        <v>1.5625</v>
      </c>
      <c r="J31" s="3">
        <v>1.5625</v>
      </c>
      <c r="K31" s="3">
        <v>1.5625</v>
      </c>
      <c r="L31" s="3">
        <v>1.5625</v>
      </c>
      <c r="M31" s="3">
        <v>1.5625</v>
      </c>
    </row>
    <row r="32" spans="3:13" ht="12.75" x14ac:dyDescent="0.2">
      <c r="C32" s="3" t="s">
        <v>958</v>
      </c>
      <c r="D32" s="3" t="s">
        <v>959</v>
      </c>
      <c r="E32" s="3" t="s">
        <v>960</v>
      </c>
      <c r="F32" s="3" t="s">
        <v>961</v>
      </c>
      <c r="G32" s="3" t="s">
        <v>962</v>
      </c>
      <c r="H32" s="3" t="s">
        <v>963</v>
      </c>
      <c r="I32" s="3" t="s">
        <v>964</v>
      </c>
      <c r="J32" s="3" t="s">
        <v>402</v>
      </c>
      <c r="K32" s="3" t="s">
        <v>965</v>
      </c>
      <c r="L32" s="3" t="s">
        <v>966</v>
      </c>
      <c r="M32" s="3" t="s">
        <v>967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A09D-1EF3-427E-9A7F-1A713DDFFCD0}">
  <dimension ref="A3:BJ22"/>
  <sheetViews>
    <sheetView showGridLines="0" tabSelected="1" topLeftCell="X1" workbookViewId="0">
      <selection activeCell="D18" sqref="D18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968</v>
      </c>
      <c r="C3" s="9"/>
      <c r="D3" s="9"/>
      <c r="E3" s="9"/>
      <c r="F3" s="9"/>
      <c r="H3" s="9" t="s">
        <v>969</v>
      </c>
      <c r="I3" s="9"/>
      <c r="J3" s="9"/>
      <c r="K3" s="9"/>
      <c r="L3" s="9"/>
      <c r="N3" s="11" t="s">
        <v>970</v>
      </c>
      <c r="O3" s="11"/>
      <c r="P3" s="11"/>
      <c r="Q3" s="11"/>
      <c r="R3" s="11"/>
      <c r="S3" s="11"/>
      <c r="T3" s="11"/>
      <c r="V3" s="9" t="s">
        <v>971</v>
      </c>
      <c r="W3" s="9"/>
      <c r="X3" s="9"/>
      <c r="Y3" s="9"/>
      <c r="AA3" s="9" t="s">
        <v>972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973</v>
      </c>
      <c r="C4" s="15" t="s">
        <v>974</v>
      </c>
      <c r="D4" s="14" t="s">
        <v>975</v>
      </c>
      <c r="E4" s="15" t="s">
        <v>976</v>
      </c>
      <c r="F4" s="14" t="s">
        <v>977</v>
      </c>
      <c r="H4" s="16" t="s">
        <v>978</v>
      </c>
      <c r="I4" s="17" t="s">
        <v>979</v>
      </c>
      <c r="J4" s="16" t="s">
        <v>980</v>
      </c>
      <c r="K4" s="17" t="s">
        <v>981</v>
      </c>
      <c r="L4" s="16" t="s">
        <v>982</v>
      </c>
      <c r="N4" s="18" t="s">
        <v>983</v>
      </c>
      <c r="O4" s="19" t="s">
        <v>984</v>
      </c>
      <c r="P4" s="18" t="s">
        <v>985</v>
      </c>
      <c r="Q4" s="19" t="s">
        <v>986</v>
      </c>
      <c r="R4" s="18" t="s">
        <v>987</v>
      </c>
      <c r="S4" s="19" t="s">
        <v>988</v>
      </c>
      <c r="T4" s="18" t="s">
        <v>989</v>
      </c>
      <c r="V4" s="19" t="s">
        <v>990</v>
      </c>
      <c r="W4" s="18" t="s">
        <v>991</v>
      </c>
      <c r="X4" s="19" t="s">
        <v>992</v>
      </c>
      <c r="Y4" s="18" t="s">
        <v>993</v>
      </c>
      <c r="AA4" s="20" t="s">
        <v>571</v>
      </c>
      <c r="AB4" s="21" t="s">
        <v>861</v>
      </c>
      <c r="AC4" s="20" t="s">
        <v>872</v>
      </c>
      <c r="AD4" s="21" t="s">
        <v>894</v>
      </c>
      <c r="AE4" s="20" t="s">
        <v>905</v>
      </c>
      <c r="AF4" s="21" t="s">
        <v>914</v>
      </c>
      <c r="AG4" s="20" t="s">
        <v>922</v>
      </c>
      <c r="AH4" s="21" t="s">
        <v>932</v>
      </c>
      <c r="AI4" s="20" t="s">
        <v>957</v>
      </c>
      <c r="AJ4" s="22"/>
      <c r="AK4" s="21" t="s">
        <v>955</v>
      </c>
      <c r="AL4" s="20" t="s">
        <v>956</v>
      </c>
    </row>
    <row r="5" spans="1:62" ht="63" x14ac:dyDescent="0.2">
      <c r="A5" s="23" t="s">
        <v>994</v>
      </c>
      <c r="B5" s="18" t="s">
        <v>995</v>
      </c>
      <c r="C5" s="24" t="s">
        <v>996</v>
      </c>
      <c r="D5" s="25" t="s">
        <v>997</v>
      </c>
      <c r="E5" s="19" t="s">
        <v>998</v>
      </c>
      <c r="F5" s="18" t="s">
        <v>995</v>
      </c>
      <c r="H5" s="19" t="s">
        <v>999</v>
      </c>
      <c r="I5" s="18" t="s">
        <v>1000</v>
      </c>
      <c r="J5" s="19" t="s">
        <v>1001</v>
      </c>
      <c r="K5" s="18" t="s">
        <v>1002</v>
      </c>
      <c r="L5" s="19" t="s">
        <v>1003</v>
      </c>
      <c r="N5" s="18" t="s">
        <v>1004</v>
      </c>
      <c r="O5" s="19" t="s">
        <v>1005</v>
      </c>
      <c r="P5" s="18" t="s">
        <v>1006</v>
      </c>
      <c r="Q5" s="19" t="s">
        <v>1007</v>
      </c>
      <c r="R5" s="18" t="s">
        <v>1008</v>
      </c>
      <c r="S5" s="19" t="s">
        <v>1009</v>
      </c>
      <c r="T5" s="18" t="s">
        <v>1010</v>
      </c>
      <c r="V5" s="19" t="s">
        <v>1011</v>
      </c>
      <c r="W5" s="18" t="s">
        <v>1012</v>
      </c>
      <c r="X5" s="19" t="s">
        <v>1013</v>
      </c>
      <c r="Y5" s="18" t="s">
        <v>1014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1.0435224140432322</v>
      </c>
      <c r="C7" s="31">
        <f>(sheet!D18-sheet!D15)/sheet!D35</f>
        <v>0.44624981865660818</v>
      </c>
      <c r="D7" s="31">
        <f>sheet!D12/sheet!D35</f>
        <v>0.24640940084143331</v>
      </c>
      <c r="E7" s="31">
        <f>Sheet2!D20/sheet!D35</f>
        <v>0.10010155229943421</v>
      </c>
      <c r="F7" s="31">
        <f>sheet!D18/sheet!D35</f>
        <v>1.0435224140432322</v>
      </c>
      <c r="G7" s="29"/>
      <c r="H7" s="32">
        <f>Sheet1!D33/sheet!D51</f>
        <v>0.23029808084932626</v>
      </c>
      <c r="I7" s="32">
        <f>Sheet1!D33/Sheet1!D12</f>
        <v>3.107266817255248E-2</v>
      </c>
      <c r="J7" s="32">
        <f>Sheet1!D12/sheet!D27</f>
        <v>0.61815890746858293</v>
      </c>
      <c r="K7" s="32">
        <f>Sheet1!D30/sheet!D27</f>
        <v>1.9480298334638834E-2</v>
      </c>
      <c r="L7" s="32">
        <f>Sheet1!D38</f>
        <v>8.1300000000000008</v>
      </c>
      <c r="M7" s="29"/>
      <c r="N7" s="32">
        <f>sheet!D40/sheet!D27</f>
        <v>0.91659571569662501</v>
      </c>
      <c r="O7" s="32">
        <f>sheet!D51/sheet!D27</f>
        <v>8.3404284303375001E-2</v>
      </c>
      <c r="P7" s="32">
        <f>sheet!D40/sheet!D51</f>
        <v>10.989791751735401</v>
      </c>
      <c r="Q7" s="31">
        <f>Sheet1!D24/Sheet1!D26</f>
        <v>-17.760869565217391</v>
      </c>
      <c r="R7" s="31">
        <f>ABS(Sheet2!D20/(Sheet1!D26+Sheet2!D30))</f>
        <v>14.226804123711341</v>
      </c>
      <c r="S7" s="31">
        <f>sheet!D40/Sheet1!D43</f>
        <v>28.939784946236557</v>
      </c>
      <c r="T7" s="31">
        <f>Sheet2!D20/sheet!D40</f>
        <v>5.1274429664858442E-2</v>
      </c>
      <c r="V7" s="31">
        <f>ABS(Sheet1!D15/sheet!D15)</f>
        <v>1.9016273985912073</v>
      </c>
      <c r="W7" s="31">
        <f>Sheet1!D12/sheet!D14</f>
        <v>13.095959595959595</v>
      </c>
      <c r="X7" s="31">
        <f>Sheet1!D12/sheet!D27</f>
        <v>0.61815890746858293</v>
      </c>
      <c r="Y7" s="31">
        <f>Sheet1!D12/(sheet!D18-sheet!D35)</f>
        <v>30.251666666666665</v>
      </c>
      <c r="AA7" s="17" t="str">
        <f>Sheet1!D43</f>
        <v>987,994.8</v>
      </c>
      <c r="AB7" s="17" t="str">
        <f>Sheet3!D17</f>
        <v>15.0x</v>
      </c>
      <c r="AC7" s="17" t="str">
        <f>Sheet3!D18</f>
        <v>22.2x</v>
      </c>
      <c r="AD7" s="17" t="str">
        <f>Sheet3!D20</f>
        <v>-6.2x</v>
      </c>
      <c r="AE7" s="17" t="str">
        <f>Sheet3!D21</f>
        <v>1.3x</v>
      </c>
      <c r="AF7" s="17" t="str">
        <f>Sheet3!D22</f>
        <v>0.7x</v>
      </c>
      <c r="AG7" s="17" t="str">
        <f>Sheet3!D24</f>
        <v>17.8x</v>
      </c>
      <c r="AH7" s="17" t="str">
        <f>Sheet3!D25</f>
        <v>5.5x</v>
      </c>
      <c r="AI7" s="17">
        <f>Sheet3!D31</f>
        <v>0.78129999999999999</v>
      </c>
      <c r="AK7" s="17">
        <f>Sheet3!D29</f>
        <v>3.9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0.97647934499441758</v>
      </c>
      <c r="C8" s="34">
        <f>(sheet!E18-sheet!E15)/sheet!E35</f>
        <v>0.38325269817640489</v>
      </c>
      <c r="D8" s="34">
        <f>sheet!E12/sheet!E35</f>
        <v>0.18526237439523632</v>
      </c>
      <c r="E8" s="34">
        <f>Sheet2!E20/sheet!E35</f>
        <v>6.3044287309266853E-2</v>
      </c>
      <c r="F8" s="34">
        <f>sheet!E18/sheet!E35</f>
        <v>0.97647934499441758</v>
      </c>
      <c r="G8" s="29"/>
      <c r="H8" s="35">
        <f>Sheet1!E33/sheet!E51</f>
        <v>-22.90909090909091</v>
      </c>
      <c r="I8" s="35">
        <f>Sheet1!E33/Sheet1!E12</f>
        <v>-6.2652279846849984E-2</v>
      </c>
      <c r="J8" s="35">
        <f>Sheet1!E12/sheet!E27</f>
        <v>0.72828999782718906</v>
      </c>
      <c r="K8" s="35">
        <f>Sheet1!E30/sheet!E27</f>
        <v>-4.5122039545158255E-2</v>
      </c>
      <c r="L8" s="35">
        <f>Sheet1!E38</f>
        <v>-21.39</v>
      </c>
      <c r="M8" s="29"/>
      <c r="N8" s="35">
        <f>sheet!E40/sheet!E27</f>
        <v>0.99800825668139348</v>
      </c>
      <c r="O8" s="35">
        <f>sheet!E51/sheet!E27</f>
        <v>1.9917433186065038E-3</v>
      </c>
      <c r="P8" s="35">
        <f>sheet!E40/sheet!E51</f>
        <v>501.07272727272726</v>
      </c>
      <c r="Q8" s="34">
        <f>Sheet1!E24/Sheet1!E26</f>
        <v>245.66666666666666</v>
      </c>
      <c r="R8" s="34">
        <f>ABS(Sheet2!E20/(Sheet1!E26+Sheet2!E30))</f>
        <v>0.63350785340314142</v>
      </c>
      <c r="S8" s="34">
        <f>sheet!E40/Sheet1!E43</f>
        <v>26.196768060836504</v>
      </c>
      <c r="T8" s="34">
        <f>Sheet2!E20/sheet!E40</f>
        <v>3.073406146812294E-2</v>
      </c>
      <c r="U8" s="12"/>
      <c r="V8" s="34">
        <f>ABS(Sheet1!E15/sheet!E15)</f>
        <v>2.1999999999999997</v>
      </c>
      <c r="W8" s="34">
        <f>Sheet1!E12/sheet!E14</f>
        <v>14.222772277227723</v>
      </c>
      <c r="X8" s="34">
        <f>Sheet1!E12/sheet!E27</f>
        <v>0.72828999782718906</v>
      </c>
      <c r="Y8" s="34">
        <f>Sheet1!E12/(sheet!E18-sheet!E35)</f>
        <v>-63.642405063291278</v>
      </c>
      <c r="Z8" s="12"/>
      <c r="AA8" s="36" t="str">
        <f>Sheet1!E43</f>
        <v>1,218,289.64</v>
      </c>
      <c r="AB8" s="36" t="str">
        <f>Sheet3!E17</f>
        <v>12.2x</v>
      </c>
      <c r="AC8" s="36" t="str">
        <f>Sheet3!E18</f>
        <v>17.0x</v>
      </c>
      <c r="AD8" s="36" t="str">
        <f>Sheet3!E20</f>
        <v>-19.1x</v>
      </c>
      <c r="AE8" s="36" t="str">
        <f>Sheet3!E21</f>
        <v>1.3x</v>
      </c>
      <c r="AF8" s="36" t="str">
        <f>Sheet3!E22</f>
        <v>0.6x</v>
      </c>
      <c r="AG8" s="36" t="str">
        <f>Sheet3!E24</f>
        <v>12.4x</v>
      </c>
      <c r="AH8" s="36" t="str">
        <f>Sheet3!E25</f>
        <v>3.0x</v>
      </c>
      <c r="AI8" s="36">
        <f>Sheet3!E31</f>
        <v>1.5625</v>
      </c>
      <c r="AK8" s="36">
        <f>Sheet3!E29</f>
        <v>3.2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1.0238518142603399</v>
      </c>
      <c r="C9" s="31">
        <f>(sheet!F18-sheet!F15)/sheet!F35</f>
        <v>0.43364628266937322</v>
      </c>
      <c r="D9" s="31">
        <f>sheet!F12/sheet!F35</f>
        <v>0.23006005244015904</v>
      </c>
      <c r="E9" s="31">
        <f>Sheet2!F20/sheet!F35</f>
        <v>1.6916180326482281E-3</v>
      </c>
      <c r="F9" s="31">
        <f>sheet!F18/sheet!F35</f>
        <v>1.0238518142603399</v>
      </c>
      <c r="G9" s="29"/>
      <c r="H9" s="32">
        <f>Sheet1!F33/sheet!F51</f>
        <v>1.3189442525900346</v>
      </c>
      <c r="I9" s="32">
        <f>Sheet1!F33/Sheet1!F12</f>
        <v>-0.29424389170151882</v>
      </c>
      <c r="J9" s="32">
        <f>Sheet1!F12/sheet!F27</f>
        <v>0.79343317469327157</v>
      </c>
      <c r="K9" s="32">
        <f>Sheet1!F30/sheet!F27</f>
        <v>-0.23315722831070165</v>
      </c>
      <c r="L9" s="32">
        <f>Sheet1!F38</f>
        <v>-89.44</v>
      </c>
      <c r="M9" s="29"/>
      <c r="N9" s="32">
        <f>sheet!F40/sheet!F27</f>
        <v>1.1770073789459896</v>
      </c>
      <c r="O9" s="32">
        <f>sheet!F51/sheet!F27</f>
        <v>-0.17700737894598959</v>
      </c>
      <c r="P9" s="32">
        <f>sheet!F40/sheet!F51</f>
        <v>-6.6494819930932412</v>
      </c>
      <c r="Q9" s="31">
        <f>Sheet1!F24/Sheet1!F26</f>
        <v>37.701492537313435</v>
      </c>
      <c r="R9" s="31">
        <f>ABS(Sheet2!F20/(Sheet1!F26+Sheet2!F30))</f>
        <v>2.072538860103627E-2</v>
      </c>
      <c r="S9" s="31">
        <f>sheet!F40/Sheet1!F43</f>
        <v>44.119476268412434</v>
      </c>
      <c r="T9" s="31">
        <f>Sheet2!F20/sheet!F40</f>
        <v>7.4192232073301925E-4</v>
      </c>
      <c r="V9" s="31">
        <f>ABS(Sheet1!F15/sheet!F15)</f>
        <v>2.3214388076812842</v>
      </c>
      <c r="W9" s="31">
        <f>Sheet1!F12/sheet!F14</f>
        <v>13.601796407185628</v>
      </c>
      <c r="X9" s="31">
        <f>Sheet1!F12/sheet!F27</f>
        <v>0.79343317469327157</v>
      </c>
      <c r="Y9" s="31">
        <f>Sheet1!F12/(sheet!F18-sheet!F35)</f>
        <v>64.439716312056831</v>
      </c>
      <c r="AA9" s="17" t="str">
        <f>Sheet1!F43</f>
        <v>847,750.28</v>
      </c>
      <c r="AB9" s="17" t="str">
        <f>Sheet3!F17</f>
        <v>8.2x</v>
      </c>
      <c r="AC9" s="17" t="str">
        <f>Sheet3!F18</f>
        <v>10.9x</v>
      </c>
      <c r="AD9" s="17" t="str">
        <f>Sheet3!F20</f>
        <v>-8.8x</v>
      </c>
      <c r="AE9" s="17" t="str">
        <f>Sheet3!F21</f>
        <v>1.6x</v>
      </c>
      <c r="AF9" s="17" t="str">
        <f>Sheet3!F22</f>
        <v>0.4x</v>
      </c>
      <c r="AG9" s="17" t="str">
        <f>Sheet3!F24</f>
        <v>-2.1x</v>
      </c>
      <c r="AH9" s="17" t="str">
        <f>Sheet3!F25</f>
        <v>2.5x</v>
      </c>
      <c r="AI9" s="17">
        <f>Sheet3!F31</f>
        <v>1.5625</v>
      </c>
      <c r="AK9" s="17">
        <f>Sheet3!F29</f>
        <v>2.1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1.1372193697775093</v>
      </c>
      <c r="C10" s="34">
        <f>(sheet!G18-sheet!G15)/sheet!G35</f>
        <v>0.54887747911003726</v>
      </c>
      <c r="D10" s="34">
        <f>sheet!G12/sheet!G35</f>
        <v>0.34068257324071277</v>
      </c>
      <c r="E10" s="34">
        <f>Sheet2!G20/sheet!G35</f>
        <v>1.379240914124635E-2</v>
      </c>
      <c r="F10" s="34">
        <f>sheet!G18/sheet!G35</f>
        <v>1.1372193697775093</v>
      </c>
      <c r="G10" s="29"/>
      <c r="H10" s="35">
        <f>Sheet1!G33/sheet!G51</f>
        <v>0.29292060762396099</v>
      </c>
      <c r="I10" s="35">
        <f>Sheet1!G33/Sheet1!G12</f>
        <v>-6.2549727645510741E-2</v>
      </c>
      <c r="J10" s="35">
        <f>Sheet1!G12/sheet!G27</f>
        <v>0.71580653640585301</v>
      </c>
      <c r="K10" s="35">
        <f>Sheet1!G30/sheet!G27</f>
        <v>-4.2977306580215542E-2</v>
      </c>
      <c r="L10" s="35">
        <f>Sheet1!G38</f>
        <v>-15.99</v>
      </c>
      <c r="M10" s="29"/>
      <c r="N10" s="35">
        <f>sheet!G40/sheet!G27</f>
        <v>1.1528520108648033</v>
      </c>
      <c r="O10" s="35">
        <f>sheet!G51/sheet!G27</f>
        <v>-0.15285201086480329</v>
      </c>
      <c r="P10" s="35">
        <f>sheet!G40/sheet!G51</f>
        <v>-7.5422757237030655</v>
      </c>
      <c r="Q10" s="34">
        <f>Sheet1!G24/Sheet1!G26</f>
        <v>1.1989100817438694</v>
      </c>
      <c r="R10" s="34">
        <f>ABS(Sheet2!G20/(Sheet1!G26+Sheet2!G30))</f>
        <v>7.0874288670460417E-2</v>
      </c>
      <c r="S10" s="34">
        <f>sheet!G40/Sheet1!G43</f>
        <v>57.331154684095857</v>
      </c>
      <c r="T10" s="34">
        <f>Sheet2!G20/sheet!G40</f>
        <v>5.2061561846855411E-3</v>
      </c>
      <c r="U10" s="12"/>
      <c r="V10" s="34">
        <f>ABS(Sheet1!G15/sheet!G15)</f>
        <v>2.5020533880903488</v>
      </c>
      <c r="W10" s="34">
        <f>Sheet1!G12/sheet!G14</f>
        <v>14.02489270386266</v>
      </c>
      <c r="X10" s="34">
        <f>Sheet1!G12/sheet!G27</f>
        <v>0.71580653640585301</v>
      </c>
      <c r="Y10" s="34">
        <f>Sheet1!G12/(sheet!G18-sheet!G35)</f>
        <v>11.987527512839325</v>
      </c>
      <c r="Z10" s="12"/>
      <c r="AA10" s="36" t="str">
        <f>Sheet1!G43</f>
        <v>616,354.38</v>
      </c>
      <c r="AB10" s="36" t="str">
        <f>Sheet3!G17</f>
        <v>29.8x</v>
      </c>
      <c r="AC10" s="36" t="str">
        <f>Sheet3!G18</f>
        <v>99.8x</v>
      </c>
      <c r="AD10" s="36" t="str">
        <f>Sheet3!G20</f>
        <v>-14.5x</v>
      </c>
      <c r="AE10" s="36" t="str">
        <f>Sheet3!G21</f>
        <v>2.2x</v>
      </c>
      <c r="AF10" s="36" t="str">
        <f>Sheet3!G22</f>
        <v>0.6x</v>
      </c>
      <c r="AG10" s="36" t="str">
        <f>Sheet3!G24</f>
        <v>-0.5x</v>
      </c>
      <c r="AH10" s="36" t="str">
        <f>Sheet3!G25</f>
        <v>-0.5x</v>
      </c>
      <c r="AI10" s="36">
        <f>Sheet3!G31</f>
        <v>1.5625</v>
      </c>
      <c r="AK10" s="36">
        <f>Sheet3!G29</f>
        <v>2.2000000000000002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1.061983762795623</v>
      </c>
      <c r="C11" s="31">
        <f>(sheet!H18-sheet!H15)/sheet!H35</f>
        <v>0.81990822449699974</v>
      </c>
      <c r="D11" s="31">
        <f>sheet!H12/sheet!H35</f>
        <v>0.21094246381927284</v>
      </c>
      <c r="E11" s="31">
        <f>Sheet2!H20/sheet!H35</f>
        <v>3.7486763148605717E-2</v>
      </c>
      <c r="F11" s="31">
        <f>sheet!H18/sheet!H35</f>
        <v>1.061983762795623</v>
      </c>
      <c r="G11" s="29"/>
      <c r="H11" s="32">
        <f>Sheet1!H33/sheet!H51</f>
        <v>0.10521831735889244</v>
      </c>
      <c r="I11" s="32">
        <f>Sheet1!H33/Sheet1!H12</f>
        <v>-3.0495709611704426E-2</v>
      </c>
      <c r="J11" s="32">
        <f>Sheet1!H12/sheet!H27</f>
        <v>0.6501444854711832</v>
      </c>
      <c r="K11" s="32">
        <f>Sheet1!H30/sheet!H27</f>
        <v>-2.1070797880879757E-2</v>
      </c>
      <c r="L11" s="32">
        <f>Sheet1!H38</f>
        <v>-7.46</v>
      </c>
      <c r="M11" s="29"/>
      <c r="N11" s="32">
        <f>sheet!H40/sheet!H27</f>
        <v>1.1884331353347248</v>
      </c>
      <c r="O11" s="32">
        <f>sheet!H51/sheet!H27</f>
        <v>-0.18843313533472467</v>
      </c>
      <c r="P11" s="32">
        <f>sheet!H40/sheet!H51</f>
        <v>-6.3069222577209807</v>
      </c>
      <c r="Q11" s="31">
        <f>Sheet1!H24/Sheet1!H26</f>
        <v>8.7804878048780483E-2</v>
      </c>
      <c r="R11" s="31">
        <f>ABS(Sheet2!H20/(Sheet1!H26+Sheet2!H30))</f>
        <v>0.50047125353440158</v>
      </c>
      <c r="S11" s="31">
        <f>sheet!H40/Sheet1!H43</f>
        <v>41.240947075208915</v>
      </c>
      <c r="T11" s="31">
        <f>Sheet2!H20/sheet!H40</f>
        <v>1.7932525075140992E-2</v>
      </c>
      <c r="V11" s="31">
        <f>ABS(Sheet1!H15/sheet!H15)</f>
        <v>4.1423155438903478</v>
      </c>
      <c r="W11" s="31">
        <f>Sheet1!H12/sheet!H14</f>
        <v>4.5772817179994343</v>
      </c>
      <c r="X11" s="31">
        <f>Sheet1!H12/sheet!H27</f>
        <v>0.6501444854711832</v>
      </c>
      <c r="Y11" s="31">
        <f>Sheet1!H12/(sheet!H18-sheet!H35)</f>
        <v>18.449886104783594</v>
      </c>
      <c r="AA11" s="17" t="str">
        <f>Sheet1!H43</f>
        <v>902,662.42</v>
      </c>
      <c r="AB11" s="17" t="str">
        <f>Sheet3!H17</f>
        <v>25.8x</v>
      </c>
      <c r="AC11" s="17" t="str">
        <f>Sheet3!H18</f>
        <v>41.7x</v>
      </c>
      <c r="AD11" s="17" t="str">
        <f>Sheet3!H20</f>
        <v>-15.5x</v>
      </c>
      <c r="AE11" s="17" t="str">
        <f>Sheet3!H21</f>
        <v>2.7x</v>
      </c>
      <c r="AF11" s="17" t="str">
        <f>Sheet3!H22</f>
        <v>0.8x</v>
      </c>
      <c r="AG11" s="17" t="str">
        <f>Sheet3!H24</f>
        <v>-6.8x</v>
      </c>
      <c r="AH11" s="17" t="str">
        <f>Sheet3!H25</f>
        <v>-0.7x</v>
      </c>
      <c r="AI11" s="17">
        <f>Sheet3!H31</f>
        <v>1.5625</v>
      </c>
      <c r="AK11" s="17">
        <f>Sheet3!H29</f>
        <v>2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0.99644932214331816</v>
      </c>
      <c r="C12" s="34">
        <f>(sheet!I18-sheet!I15)/sheet!I35</f>
        <v>0.64122014202711419</v>
      </c>
      <c r="D12" s="34">
        <f>sheet!I12/sheet!I35</f>
        <v>0.25718205293737895</v>
      </c>
      <c r="E12" s="34">
        <f>Sheet2!I20/sheet!I35</f>
        <v>4.8176242737249839E-2</v>
      </c>
      <c r="F12" s="34">
        <f>sheet!I18/sheet!I35</f>
        <v>0.99644932214331816</v>
      </c>
      <c r="G12" s="29"/>
      <c r="H12" s="35">
        <f>Sheet1!I33/sheet!I51</f>
        <v>-5.7797708021923272E-2</v>
      </c>
      <c r="I12" s="35">
        <f>Sheet1!I33/Sheet1!I12</f>
        <v>1.4289233801428922E-2</v>
      </c>
      <c r="J12" s="35">
        <f>Sheet1!I12/sheet!I27</f>
        <v>0.65053289526404356</v>
      </c>
      <c r="K12" s="35">
        <f>Sheet1!I30/sheet!I27</f>
        <v>1.2741405561343056E-2</v>
      </c>
      <c r="L12" s="35">
        <f>Sheet1!I38</f>
        <v>3.48</v>
      </c>
      <c r="M12" s="29"/>
      <c r="N12" s="35">
        <f>sheet!I40/sheet!I27</f>
        <v>1.1608301947271416</v>
      </c>
      <c r="O12" s="35">
        <f>sheet!I51/sheet!I27</f>
        <v>-0.16083019472714158</v>
      </c>
      <c r="P12" s="35">
        <f>sheet!I40/sheet!I51</f>
        <v>-7.2177379172894875</v>
      </c>
      <c r="Q12" s="34">
        <f>Sheet1!I24/Sheet1!I26</f>
        <v>-2.0128205128205132</v>
      </c>
      <c r="R12" s="34">
        <f>ABS(Sheet2!I20/(Sheet1!I26+Sheet2!I30))</f>
        <v>1.4740740740740743</v>
      </c>
      <c r="S12" s="34">
        <f>sheet!I40/Sheet1!I43</f>
        <v>27.777564717162036</v>
      </c>
      <c r="T12" s="34">
        <f>Sheet2!I20/sheet!I40</f>
        <v>2.0606102443738783E-2</v>
      </c>
      <c r="U12" s="12"/>
      <c r="V12" s="34">
        <f>ABS(Sheet1!I15/sheet!I15)</f>
        <v>3.17083144025443</v>
      </c>
      <c r="W12" s="34">
        <f>Sheet1!I12/sheet!I14</f>
        <v>3.9764878765613521</v>
      </c>
      <c r="X12" s="34">
        <f>Sheet1!I12/sheet!I27</f>
        <v>0.65053289526404356</v>
      </c>
      <c r="Y12" s="34">
        <f>Sheet1!I12/(sheet!I18-sheet!I35)</f>
        <v>-368.99999999999363</v>
      </c>
      <c r="Z12" s="12"/>
      <c r="AA12" s="36" t="str">
        <f>Sheet1!I43</f>
        <v>1,423,674.14</v>
      </c>
      <c r="AB12" s="36" t="str">
        <f>Sheet3!I17</f>
        <v>22.7x</v>
      </c>
      <c r="AC12" s="36" t="str">
        <f>Sheet3!I18</f>
        <v>31.1x</v>
      </c>
      <c r="AD12" s="36" t="str">
        <f>Sheet3!I20</f>
        <v>97.9x</v>
      </c>
      <c r="AE12" s="36" t="str">
        <f>Sheet3!I21</f>
        <v>2.2x</v>
      </c>
      <c r="AF12" s="36" t="str">
        <f>Sheet3!I22</f>
        <v>1.0x</v>
      </c>
      <c r="AG12" s="36" t="str">
        <f>Sheet3!I24</f>
        <v>-43.0x</v>
      </c>
      <c r="AH12" s="36" t="str">
        <f>Sheet3!I25</f>
        <v>-1.4x</v>
      </c>
      <c r="AI12" s="36">
        <f>Sheet3!I31</f>
        <v>1.5625</v>
      </c>
      <c r="AK12" s="36">
        <f>Sheet3!I29</f>
        <v>1.9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0.88037871367939935</v>
      </c>
      <c r="C13" s="31">
        <f>(sheet!J18-sheet!J15)/sheet!J35</f>
        <v>0.58008488410055503</v>
      </c>
      <c r="D13" s="31">
        <f>sheet!J12/sheet!J35</f>
        <v>0.16833170094678421</v>
      </c>
      <c r="E13" s="31">
        <f>Sheet2!J20/sheet!J35</f>
        <v>-4.4400914136467511E-2</v>
      </c>
      <c r="F13" s="31">
        <f>sheet!J18/sheet!J35</f>
        <v>0.88037871367939935</v>
      </c>
      <c r="G13" s="29"/>
      <c r="H13" s="32">
        <f>Sheet1!J33/sheet!J51</f>
        <v>0.30400947386229066</v>
      </c>
      <c r="I13" s="32">
        <f>Sheet1!J33/Sheet1!J12</f>
        <v>-0.23998397435897437</v>
      </c>
      <c r="J13" s="32">
        <f>Sheet1!J12/sheet!J27</f>
        <v>0.29985583853916381</v>
      </c>
      <c r="K13" s="32">
        <f>Sheet1!J30/sheet!J27</f>
        <v>-6.4352074323242026E-2</v>
      </c>
      <c r="L13" s="32">
        <f>Sheet1!J38</f>
        <v>-23.86</v>
      </c>
      <c r="M13" s="29"/>
      <c r="N13" s="32">
        <f>sheet!J40/sheet!J27</f>
        <v>1.2367051097228896</v>
      </c>
      <c r="O13" s="32">
        <f>sheet!J51/sheet!J27</f>
        <v>-0.23670510972288961</v>
      </c>
      <c r="P13" s="32">
        <f>sheet!J40/sheet!J51</f>
        <v>-5.2246658771781433</v>
      </c>
      <c r="Q13" s="31">
        <f>Sheet1!J24/Sheet1!J26</f>
        <v>1.0314960629921259</v>
      </c>
      <c r="R13" s="31">
        <f>ABS(Sheet2!J20/(Sheet1!J26+Sheet2!J30))</f>
        <v>0.27102431247508968</v>
      </c>
      <c r="S13" s="31">
        <f>sheet!J40/Sheet1!J43</f>
        <v>65.569002123142255</v>
      </c>
      <c r="T13" s="31">
        <f>Sheet2!J20/sheet!J40</f>
        <v>-2.2018586277239904E-2</v>
      </c>
      <c r="V13" s="31">
        <f>ABS(Sheet1!J15/sheet!J15)</f>
        <v>1.401826484018265</v>
      </c>
      <c r="W13" s="31">
        <f>Sheet1!J12/sheet!J14</f>
        <v>1.7790449037776193</v>
      </c>
      <c r="X13" s="31">
        <f>Sheet1!J12/sheet!J27</f>
        <v>0.29985583853916381</v>
      </c>
      <c r="Y13" s="31">
        <f>Sheet1!J12/(sheet!J18-sheet!J35)</f>
        <v>-4.0873362445414845</v>
      </c>
      <c r="AA13" s="17" t="str">
        <f>Sheet1!J43</f>
        <v>611,588.79</v>
      </c>
      <c r="AB13" s="17" t="str">
        <f>Sheet3!J17</f>
        <v>14.2x</v>
      </c>
      <c r="AC13" s="17" t="str">
        <f>Sheet3!J18</f>
        <v>19.0x</v>
      </c>
      <c r="AD13" s="17" t="str">
        <f>Sheet3!J20</f>
        <v>-30.0x</v>
      </c>
      <c r="AE13" s="17" t="str">
        <f>Sheet3!J21</f>
        <v>2.4x</v>
      </c>
      <c r="AF13" s="17" t="str">
        <f>Sheet3!J22</f>
        <v>1.1x</v>
      </c>
      <c r="AG13" s="17" t="str">
        <f>Sheet3!J24</f>
        <v>11.3x</v>
      </c>
      <c r="AH13" s="17" t="str">
        <f>Sheet3!J25</f>
        <v>-0.5x</v>
      </c>
      <c r="AI13" s="17">
        <f>Sheet3!J31</f>
        <v>1.5625</v>
      </c>
      <c r="AK13" s="17">
        <f>Sheet3!J29</f>
        <v>0.6</v>
      </c>
      <c r="AL13" s="17">
        <f>Sheet3!J30</f>
        <v>1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0.98924347774410171</v>
      </c>
      <c r="C14" s="34">
        <f>(sheet!K18-sheet!K15)/sheet!K35</f>
        <v>0.7723301836334463</v>
      </c>
      <c r="D14" s="34">
        <f>sheet!K12/sheet!K35</f>
        <v>0.10572294526653593</v>
      </c>
      <c r="E14" s="34">
        <f>Sheet2!K20/sheet!K35</f>
        <v>-0.16764723361264633</v>
      </c>
      <c r="F14" s="34">
        <f>sheet!K18/sheet!K35</f>
        <v>0.98924347774410171</v>
      </c>
      <c r="G14" s="29"/>
      <c r="H14" s="35">
        <f>Sheet1!K33/sheet!K51</f>
        <v>0.13038906414300738</v>
      </c>
      <c r="I14" s="35">
        <f>Sheet1!K33/Sheet1!K12</f>
        <v>-0.13380607368583322</v>
      </c>
      <c r="J14" s="35">
        <f>Sheet1!K12/sheet!K27</f>
        <v>0.28094413165872673</v>
      </c>
      <c r="K14" s="35">
        <f>Sheet1!K30/sheet!K27</f>
        <v>-2.4599393676916416E-2</v>
      </c>
      <c r="L14" s="35">
        <f>Sheet1!K38</f>
        <v>-6.45</v>
      </c>
      <c r="M14" s="29"/>
      <c r="N14" s="35">
        <f>sheet!K40/sheet!K27</f>
        <v>1.2883066262451277</v>
      </c>
      <c r="O14" s="35">
        <f>sheet!K51/sheet!K27</f>
        <v>-0.28830662624512776</v>
      </c>
      <c r="P14" s="35">
        <f>sheet!K40/sheet!K51</f>
        <v>-4.4685293675829962</v>
      </c>
      <c r="Q14" s="34">
        <f>Sheet1!K24/Sheet1!K26</f>
        <v>-0.83053221288515411</v>
      </c>
      <c r="R14" s="34">
        <f>ABS(Sheet2!K20/(Sheet1!K26+Sheet2!K30))</f>
        <v>3.4613496932515333</v>
      </c>
      <c r="S14" s="34">
        <f>sheet!K40/Sheet1!K43</f>
        <v>-323.33695652173913</v>
      </c>
      <c r="T14" s="34">
        <f>Sheet2!K20/sheet!K40</f>
        <v>-9.4833092412680259E-2</v>
      </c>
      <c r="U14" s="12"/>
      <c r="V14" s="34">
        <f>ABS(Sheet1!K15/sheet!K15)</f>
        <v>1.6358904109589041</v>
      </c>
      <c r="W14" s="34">
        <f>Sheet1!K12/sheet!K14</f>
        <v>19.135693215339234</v>
      </c>
      <c r="X14" s="34">
        <f>Sheet1!K12/sheet!K27</f>
        <v>0.28094413165872673</v>
      </c>
      <c r="Y14" s="34">
        <f>Sheet1!K12/(sheet!K18-sheet!K35)</f>
        <v>-35.839779005524932</v>
      </c>
      <c r="Z14" s="12"/>
      <c r="AA14" s="36" t="str">
        <f>Sheet1!K43</f>
        <v>-117,062.64</v>
      </c>
      <c r="AB14" s="36" t="str">
        <f>Sheet3!K17</f>
        <v>42.5x</v>
      </c>
      <c r="AC14" s="36" t="str">
        <f>Sheet3!K18</f>
        <v>190.1x</v>
      </c>
      <c r="AD14" s="36" t="str">
        <f>Sheet3!K20</f>
        <v>-5.3x</v>
      </c>
      <c r="AE14" s="36" t="str">
        <f>Sheet3!K21</f>
        <v>3.5x</v>
      </c>
      <c r="AF14" s="36" t="str">
        <f>Sheet3!K22</f>
        <v>1.8x</v>
      </c>
      <c r="AG14" s="36" t="str">
        <f>Sheet3!K24</f>
        <v>-0.3x</v>
      </c>
      <c r="AH14" s="36" t="str">
        <f>Sheet3!K25</f>
        <v>-0.1x</v>
      </c>
      <c r="AI14" s="36">
        <f>Sheet3!K31</f>
        <v>1.5625</v>
      </c>
      <c r="AK14" s="36">
        <f>Sheet3!K29</f>
        <v>0.7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1.1495385906040267</v>
      </c>
      <c r="C15" s="31">
        <f>(sheet!L18-sheet!L15)/sheet!L35</f>
        <v>0.4695889261744966</v>
      </c>
      <c r="D15" s="31">
        <f>sheet!L12/sheet!L35</f>
        <v>0.3513003355704698</v>
      </c>
      <c r="E15" s="31">
        <f>Sheet2!L20/sheet!L35</f>
        <v>-6.061241610738255E-2</v>
      </c>
      <c r="F15" s="31">
        <f>sheet!L18/sheet!L35</f>
        <v>1.1495385906040267</v>
      </c>
      <c r="G15" s="29"/>
      <c r="H15" s="32">
        <f>Sheet1!L33/sheet!L51</f>
        <v>-1.6319197151181615</v>
      </c>
      <c r="I15" s="32">
        <f>Sheet1!L33/Sheet1!L12</f>
        <v>0.82843056696795403</v>
      </c>
      <c r="J15" s="32">
        <f>Sheet1!L12/sheet!L27</f>
        <v>0.47673143215293012</v>
      </c>
      <c r="K15" s="32">
        <f>Sheet1!L30/sheet!L27</f>
        <v>0.39721090567220307</v>
      </c>
      <c r="L15" s="32">
        <f>Sheet1!L38</f>
        <v>-4</v>
      </c>
      <c r="M15" s="29"/>
      <c r="N15" s="32">
        <f>sheet!L40/sheet!L27</f>
        <v>1.242008774678784</v>
      </c>
      <c r="O15" s="32">
        <f>sheet!L51/sheet!L27</f>
        <v>-0.24200877467878407</v>
      </c>
      <c r="P15" s="32">
        <f>sheet!L40/sheet!L51</f>
        <v>-5.132081579799288</v>
      </c>
      <c r="Q15" s="31">
        <f>Sheet1!L24/Sheet1!L26</f>
        <v>-0.36689419795221845</v>
      </c>
      <c r="R15" s="31">
        <f>ABS(Sheet2!L20/(Sheet1!L26+Sheet2!L30))</f>
        <v>4.7919084728900677E-2</v>
      </c>
      <c r="S15" s="31">
        <f>sheet!L40/Sheet1!L43</f>
        <v>47.18154761904762</v>
      </c>
      <c r="T15" s="31">
        <f>Sheet2!L20/sheet!L40</f>
        <v>-1.8229988014886771E-2</v>
      </c>
      <c r="V15" s="31">
        <f>ABS(Sheet1!L15/sheet!L15)</f>
        <v>1.5919185687847008</v>
      </c>
      <c r="W15" s="31">
        <f>Sheet1!L12/sheet!L14</f>
        <v>20.283333333333331</v>
      </c>
      <c r="X15" s="31">
        <f>Sheet1!L12/sheet!L27</f>
        <v>0.47673143215293012</v>
      </c>
      <c r="Y15" s="31">
        <f>Sheet1!L12/(sheet!L18-sheet!L35)</f>
        <v>8.5343618513324007</v>
      </c>
      <c r="AA15" s="17" t="str">
        <f>Sheet1!L43</f>
        <v>424,882.08</v>
      </c>
      <c r="AB15" s="17" t="str">
        <f>Sheet3!L17</f>
        <v>227.9x</v>
      </c>
      <c r="AC15" s="17" t="str">
        <f>Sheet3!L18</f>
        <v>-64.5x</v>
      </c>
      <c r="AD15" s="17" t="str">
        <f>Sheet3!L20</f>
        <v>23.3x</v>
      </c>
      <c r="AE15" s="17" t="str">
        <f>Sheet3!L21</f>
        <v>2.3x</v>
      </c>
      <c r="AF15" s="17" t="str">
        <f>Sheet3!L22</f>
        <v>1.6x</v>
      </c>
      <c r="AG15" s="17" t="str">
        <f>Sheet3!L24</f>
        <v>-8.2x</v>
      </c>
      <c r="AH15" s="17" t="str">
        <f>Sheet3!L25</f>
        <v>-1.3x</v>
      </c>
      <c r="AI15" s="17">
        <f>Sheet3!L31</f>
        <v>1.5625</v>
      </c>
      <c r="AK15" s="17">
        <f>Sheet3!L29</f>
        <v>1.3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1.0272208938752989</v>
      </c>
      <c r="C16" s="34">
        <f>(sheet!M18-sheet!M15)/sheet!M35</f>
        <v>0.4162221813500091</v>
      </c>
      <c r="D16" s="34">
        <f>sheet!M12/sheet!M35</f>
        <v>0.23744712157439762</v>
      </c>
      <c r="E16" s="34">
        <f>Sheet2!M20/sheet!M35</f>
        <v>0.19716755563729996</v>
      </c>
      <c r="F16" s="34">
        <f>sheet!M18/sheet!M35</f>
        <v>1.0272208938752989</v>
      </c>
      <c r="G16" s="29"/>
      <c r="H16" s="35">
        <f>Sheet1!M33/sheet!M51</f>
        <v>5.3584359160028967E-2</v>
      </c>
      <c r="I16" s="35">
        <f>Sheet1!M33/Sheet1!M12</f>
        <v>-2.1408939678865906E-2</v>
      </c>
      <c r="J16" s="35">
        <f>Sheet1!M12/sheet!M27</f>
        <v>0.56093800714053876</v>
      </c>
      <c r="K16" s="35">
        <f>Sheet1!M30/sheet!M27</f>
        <v>-1.2009087958455046E-2</v>
      </c>
      <c r="L16" s="35">
        <f>Sheet1!M38</f>
        <v>-2.25</v>
      </c>
      <c r="M16" s="29"/>
      <c r="N16" s="35">
        <f>sheet!M40/sheet!M27</f>
        <v>1.2241155469003568</v>
      </c>
      <c r="O16" s="35">
        <f>sheet!M51/sheet!M27</f>
        <v>-0.22411554690035701</v>
      </c>
      <c r="P16" s="35">
        <f>sheet!M40/sheet!M51</f>
        <v>-5.4619840695148438</v>
      </c>
      <c r="Q16" s="34">
        <f>Sheet1!M24/Sheet1!M26</f>
        <v>-0.48101265822784806</v>
      </c>
      <c r="R16" s="34">
        <f>ABS(Sheet2!M20/(Sheet1!M26+Sheet2!M30))</f>
        <v>0.68894601542416445</v>
      </c>
      <c r="S16" s="34">
        <f>sheet!M40/Sheet1!M43</f>
        <v>24.8125</v>
      </c>
      <c r="T16" s="34">
        <f>Sheet2!M20/sheet!M40</f>
        <v>7.1059260241283312E-2</v>
      </c>
      <c r="U16" s="12"/>
      <c r="V16" s="34">
        <f>ABS(Sheet1!M15/sheet!M15)</f>
        <v>1.7025888019265503</v>
      </c>
      <c r="W16" s="34">
        <f>Sheet1!M12/sheet!M14</f>
        <v>22.157051282051281</v>
      </c>
      <c r="X16" s="34">
        <f>Sheet1!M12/sheet!M27</f>
        <v>0.56093800714053876</v>
      </c>
      <c r="Y16" s="34">
        <f>Sheet1!M12/(sheet!M18-sheet!M35)</f>
        <v>46.709459459459545</v>
      </c>
      <c r="Z16" s="12"/>
      <c r="AA16" s="36" t="str">
        <f>Sheet1!M43</f>
        <v>823,201.6</v>
      </c>
      <c r="AB16" s="36" t="str">
        <f>Sheet3!M17</f>
        <v>16.0x</v>
      </c>
      <c r="AC16" s="36" t="str">
        <f>Sheet3!M18</f>
        <v>23.0x</v>
      </c>
      <c r="AD16" s="36" t="str">
        <f>Sheet3!M20</f>
        <v>12.4x</v>
      </c>
      <c r="AE16" s="36" t="str">
        <f>Sheet3!M21</f>
        <v>2.9x</v>
      </c>
      <c r="AF16" s="36" t="str">
        <f>Sheet3!M22</f>
        <v>1.1x</v>
      </c>
      <c r="AG16" s="36" t="str">
        <f>Sheet3!M24</f>
        <v>-3.0x</v>
      </c>
      <c r="AH16" s="36" t="str">
        <f>Sheet3!M25</f>
        <v>-0.5x</v>
      </c>
      <c r="AI16" s="36">
        <f>Sheet3!M31</f>
        <v>1.5625</v>
      </c>
      <c r="AK16" s="36">
        <f>Sheet3!M29</f>
        <v>1.2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2023-04-28T01:51:06Z</dcterms:created>
  <dcterms:modified xsi:type="dcterms:W3CDTF">2023-05-06T12:40:42Z</dcterms:modified>
  <cp:category/>
  <dc:identifier/>
  <cp:version/>
</cp:coreProperties>
</file>