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Industrial/"/>
    </mc:Choice>
  </mc:AlternateContent>
  <xr:revisionPtr revIDLastSave="7" documentId="8_{D93EF6B5-11B3-48B0-8B71-F04A2A45F59A}" xr6:coauthVersionLast="47" xr6:coauthVersionMax="47" xr10:uidLastSave="{A7D2EDB7-9047-4B73-902A-8FBE597B7329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<sst xmlns="http://schemas.openxmlformats.org/spreadsheetml/2006/main" count="1300" uniqueCount="958">
  <si>
    <t>Maxar Technologies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</si>
  <si>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</si>
  <si>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</si>
  <si>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</si>
  <si>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</si>
  <si>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</si>
  <si>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</si>
  <si>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</si>
  <si>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</si>
  <si>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</si>
  <si>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</si>
  <si>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</si>
  <si>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</si>
  <si>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</si>
  <si>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</si>
  <si>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</si>
  <si>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</si>
  <si>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</si>
  <si>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</si>
  <si>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</si>
  <si>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</si>
  <si>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</si>
  <si>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</si>
  <si>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</si>
  <si>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</si>
  <si>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</si>
  <si>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50,307</t>
  </si>
  <si>
    <t>17,130</t>
  </si>
  <si>
    <t>41,557</t>
  </si>
  <si>
    <t>18,933.762</t>
  </si>
  <si>
    <t>23,886.61</t>
  </si>
  <si>
    <t>25,934.62</t>
  </si>
  <si>
    <t>76,610.91</t>
  </si>
  <si>
    <t>34,355.34</t>
  </si>
  <si>
    <t>59,432.91</t>
  </si>
  <si>
    <t>70,405.4</t>
  </si>
  <si>
    <t>Short Term Investments</t>
  </si>
  <si>
    <t>6,235</t>
  </si>
  <si>
    <t>6,807</t>
  </si>
  <si>
    <t>8,049</t>
  </si>
  <si>
    <t>7,788.356</t>
  </si>
  <si>
    <t>1,257.19</t>
  </si>
  <si>
    <t>16,379.76</t>
  </si>
  <si>
    <t/>
  </si>
  <si>
    <t>Accounts Receivable, Net</t>
  </si>
  <si>
    <t>364,355</t>
  </si>
  <si>
    <t>485,043</t>
  </si>
  <si>
    <t>544,263</t>
  </si>
  <si>
    <t>387,135.006</t>
  </si>
  <si>
    <t>572,021.45</t>
  </si>
  <si>
    <t>473,648.06</t>
  </si>
  <si>
    <t>458,366.97</t>
  </si>
  <si>
    <t>412,264.08</t>
  </si>
  <si>
    <t>446,379.09</t>
  </si>
  <si>
    <t>509,085.2</t>
  </si>
  <si>
    <t>Inventory</t>
  </si>
  <si>
    <t>115,302</t>
  </si>
  <si>
    <t>100,725</t>
  </si>
  <si>
    <t>144,285</t>
  </si>
  <si>
    <t>131,059.232</t>
  </si>
  <si>
    <t>128,233.38</t>
  </si>
  <si>
    <t>39,584.42</t>
  </si>
  <si>
    <t>25,969.8</t>
  </si>
  <si>
    <t>39,445.02</t>
  </si>
  <si>
    <t>49,316.67</t>
  </si>
  <si>
    <t>62,281.7</t>
  </si>
  <si>
    <t>Prepaid Expenses</t>
  </si>
  <si>
    <t>67,888.26</t>
  </si>
  <si>
    <t>17,744.74</t>
  </si>
  <si>
    <t>32,462.25</t>
  </si>
  <si>
    <t>48,351.96</t>
  </si>
  <si>
    <t>44,258.55</t>
  </si>
  <si>
    <t>47,388.25</t>
  </si>
  <si>
    <t>Other Current Assets</t>
  </si>
  <si>
    <t>188,019</t>
  </si>
  <si>
    <t>248,306</t>
  </si>
  <si>
    <t>326,892</t>
  </si>
  <si>
    <t>349,804.61</t>
  </si>
  <si>
    <t>160,920.32</t>
  </si>
  <si>
    <t>352,164.84</t>
  </si>
  <si>
    <t>1,043,985.96</t>
  </si>
  <si>
    <t>61,076.16</t>
  </si>
  <si>
    <t>69,549.15</t>
  </si>
  <si>
    <t>134,041.05</t>
  </si>
  <si>
    <t>Total Current Assets</t>
  </si>
  <si>
    <t>724,218</t>
  </si>
  <si>
    <t>858,011</t>
  </si>
  <si>
    <t>1,065,046</t>
  </si>
  <si>
    <t>894,720.966</t>
  </si>
  <si>
    <t>954,207.21</t>
  </si>
  <si>
    <t>925,456.44</t>
  </si>
  <si>
    <t>1,637,395.89</t>
  </si>
  <si>
    <t>595,492.56</t>
  </si>
  <si>
    <t>668,936.37</t>
  </si>
  <si>
    <t>823,201.6</t>
  </si>
  <si>
    <t>Property Plant And Equipment, Net</t>
  </si>
  <si>
    <t>365,247</t>
  </si>
  <si>
    <t>424,519</t>
  </si>
  <si>
    <t>486,450</t>
  </si>
  <si>
    <t>483,415.2</t>
  </si>
  <si>
    <t>1,267,247.52</t>
  </si>
  <si>
    <t>989,610.5</t>
  </si>
  <si>
    <t>1,212,789.66</t>
  </si>
  <si>
    <t>1,330,951.32</t>
  </si>
  <si>
    <t>1,372,015.05</t>
  </si>
  <si>
    <t>1,661,296.65</t>
  </si>
  <si>
    <t>Real Estate Owned</t>
  </si>
  <si>
    <t>Capitalized / Purchased Software</t>
  </si>
  <si>
    <t>68,988</t>
  </si>
  <si>
    <t>70,225</t>
  </si>
  <si>
    <t>75,249</t>
  </si>
  <si>
    <t>70,229.486</t>
  </si>
  <si>
    <t>197,378.83</t>
  </si>
  <si>
    <t>148,782.82</t>
  </si>
  <si>
    <t>168,803.7</t>
  </si>
  <si>
    <t>220,128.66</t>
  </si>
  <si>
    <t>287,048.31</t>
  </si>
  <si>
    <t>388,583.65</t>
  </si>
  <si>
    <t>Long-term Investments</t>
  </si>
  <si>
    <t>32,713</t>
  </si>
  <si>
    <t>32,764.808</t>
  </si>
  <si>
    <t>8,189.88</t>
  </si>
  <si>
    <t>6,492.45</t>
  </si>
  <si>
    <t>Goodwill</t>
  </si>
  <si>
    <t>742,605</t>
  </si>
  <si>
    <t>820,985</t>
  </si>
  <si>
    <t>964,695</t>
  </si>
  <si>
    <t>939,302.59</t>
  </si>
  <si>
    <t>2,984,569.06</t>
  </si>
  <si>
    <t>1,986,045.9</t>
  </si>
  <si>
    <t>1,889,302.95</t>
  </si>
  <si>
    <t>2,070,227.34</t>
  </si>
  <si>
    <t>2,057,390.31</t>
  </si>
  <si>
    <t>2,232,663.55</t>
  </si>
  <si>
    <t>Other Intangibles</t>
  </si>
  <si>
    <t>333,516</t>
  </si>
  <si>
    <t>369,142</t>
  </si>
  <si>
    <t>433,757</t>
  </si>
  <si>
    <t>445,279.112</t>
  </si>
  <si>
    <t>2,034,133.42</t>
  </si>
  <si>
    <t>1,643,435.92</t>
  </si>
  <si>
    <t>1,286,803.59</t>
  </si>
  <si>
    <t>1,138,815.9</t>
  </si>
  <si>
    <t>995,185.11</t>
  </si>
  <si>
    <t>972,136.1</t>
  </si>
  <si>
    <t>Other Long-term Assets</t>
  </si>
  <si>
    <t>349,633</t>
  </si>
  <si>
    <t>438,507</t>
  </si>
  <si>
    <t>553,121</t>
  </si>
  <si>
    <t>573,518.422</t>
  </si>
  <si>
    <t>579,564.59</t>
  </si>
  <si>
    <t>1,202,547.38</t>
  </si>
  <si>
    <t>494,724.69</t>
  </si>
  <si>
    <t>348,643.08</t>
  </si>
  <si>
    <t>307,280.79</t>
  </si>
  <si>
    <t>158,412.15</t>
  </si>
  <si>
    <t>Total Assets</t>
  </si>
  <si>
    <t>2,584,207</t>
  </si>
  <si>
    <t>2,981,389</t>
  </si>
  <si>
    <t>3,611,031</t>
  </si>
  <si>
    <t>3,439,230.584</t>
  </si>
  <si>
    <t>8,017,100.63</t>
  </si>
  <si>
    <t>6,904,068.84</t>
  </si>
  <si>
    <t>6,696,312.93</t>
  </si>
  <si>
    <t>5,704,258.86</t>
  </si>
  <si>
    <t>5,687,855.94</t>
  </si>
  <si>
    <t>6,236,293.7</t>
  </si>
  <si>
    <t>Accounts Payable</t>
  </si>
  <si>
    <t>205,792</t>
  </si>
  <si>
    <t>252,387</t>
  </si>
  <si>
    <t>231,634</t>
  </si>
  <si>
    <t>249,764.52</t>
  </si>
  <si>
    <t>279,096.18</t>
  </si>
  <si>
    <t>203,382.02</t>
  </si>
  <si>
    <t>198,668.97</t>
  </si>
  <si>
    <t>146,328.3</t>
  </si>
  <si>
    <t>94,839.75</t>
  </si>
  <si>
    <t>117,793.65</t>
  </si>
  <si>
    <t>Accrued Expenses</t>
  </si>
  <si>
    <t>126,516</t>
  </si>
  <si>
    <t>175,880</t>
  </si>
  <si>
    <t>106,495</t>
  </si>
  <si>
    <t>120,048.108</t>
  </si>
  <si>
    <t>177,263.79</t>
  </si>
  <si>
    <t>278,455.92</t>
  </si>
  <si>
    <t>289,563.27</t>
  </si>
  <si>
    <t>216,311.4</t>
  </si>
  <si>
    <t>194,737.62</t>
  </si>
  <si>
    <t>207,154.35</t>
  </si>
  <si>
    <t>Short-term Borrowings</t>
  </si>
  <si>
    <t>24,036.478</t>
  </si>
  <si>
    <t>Current Portion of LT Debt</t>
  </si>
  <si>
    <t>71,401</t>
  </si>
  <si>
    <t>39,057</t>
  </si>
  <si>
    <t>154,155.736</t>
  </si>
  <si>
    <t>42,744.46</t>
  </si>
  <si>
    <t>42,314.38</t>
  </si>
  <si>
    <t>58,432.05</t>
  </si>
  <si>
    <t>25,448.4</t>
  </si>
  <si>
    <t>50,581.2</t>
  </si>
  <si>
    <t>44,680.35</t>
  </si>
  <si>
    <t>Current Portion of Capital Lease Obligations</t>
  </si>
  <si>
    <t>2,028</t>
  </si>
  <si>
    <t>2,251</t>
  </si>
  <si>
    <t>2,719</t>
  </si>
  <si>
    <t>2,685.64</t>
  </si>
  <si>
    <t>54,536.58</t>
  </si>
  <si>
    <t>54,714.06</t>
  </si>
  <si>
    <t>53,110.26</t>
  </si>
  <si>
    <t>51,450.1</t>
  </si>
  <si>
    <t>Other Current Liabilities</t>
  </si>
  <si>
    <t>619,087</t>
  </si>
  <si>
    <t>617,051</t>
  </si>
  <si>
    <t>750,036</t>
  </si>
  <si>
    <t>495,769.144</t>
  </si>
  <si>
    <t>545,620.46</t>
  </si>
  <si>
    <t>679,760.04</t>
  </si>
  <si>
    <t>692,095.17</t>
  </si>
  <si>
    <t>400,812.3</t>
  </si>
  <si>
    <t>393,268.83</t>
  </si>
  <si>
    <t>575,428.75</t>
  </si>
  <si>
    <t>Total Current Liabilities</t>
  </si>
  <si>
    <t>1,024,824</t>
  </si>
  <si>
    <t>1,086,626</t>
  </si>
  <si>
    <t>1,090,884</t>
  </si>
  <si>
    <t>1,046,459.626</t>
  </si>
  <si>
    <t>1,044,724.89</t>
  </si>
  <si>
    <t>1,203,912.36</t>
  </si>
  <si>
    <t>1,293,296.04</t>
  </si>
  <si>
    <t>843,614.46</t>
  </si>
  <si>
    <t>786,537.66</t>
  </si>
  <si>
    <t>996,507.2</t>
  </si>
  <si>
    <t>Long-term Debt</t>
  </si>
  <si>
    <t>520,198</t>
  </si>
  <si>
    <t>709,538</t>
  </si>
  <si>
    <t>979,162</t>
  </si>
  <si>
    <t>808,780.486</t>
  </si>
  <si>
    <t>3,813,057.27</t>
  </si>
  <si>
    <t>4,260,102.58</t>
  </si>
  <si>
    <t>3,846,127.38</t>
  </si>
  <si>
    <t>3,130,153.2</t>
  </si>
  <si>
    <t>2,641,603.17</t>
  </si>
  <si>
    <t>2,963,796.55</t>
  </si>
  <si>
    <t>Capital Leases</t>
  </si>
  <si>
    <t>2,687</t>
  </si>
  <si>
    <t>3,546</t>
  </si>
  <si>
    <t>4,446</t>
  </si>
  <si>
    <t>3,759.896</t>
  </si>
  <si>
    <t>225,937.26</t>
  </si>
  <si>
    <t>202,314.78</t>
  </si>
  <si>
    <t>180,827.79</t>
  </si>
  <si>
    <t>181,429.3</t>
  </si>
  <si>
    <t>Other Non-current Liabilities</t>
  </si>
  <si>
    <t>240,348</t>
  </si>
  <si>
    <t>377,704</t>
  </si>
  <si>
    <t>428,833</t>
  </si>
  <si>
    <t>421,376.916</t>
  </si>
  <si>
    <t>854,889.2</t>
  </si>
  <si>
    <t>529,612.24</t>
  </si>
  <si>
    <t>342,801.36</t>
  </si>
  <si>
    <t>337,191.3</t>
  </si>
  <si>
    <t>228,879.93</t>
  </si>
  <si>
    <t>215,278.05</t>
  </si>
  <si>
    <t>Total Liabilities</t>
  </si>
  <si>
    <t>1,788,057</t>
  </si>
  <si>
    <t>2,177,414</t>
  </si>
  <si>
    <t>2,503,325</t>
  </si>
  <si>
    <t>2,280,376.924</t>
  </si>
  <si>
    <t>5,712,671.36</t>
  </si>
  <si>
    <t>5,993,627.18</t>
  </si>
  <si>
    <t>5,708,162.04</t>
  </si>
  <si>
    <t>4,513,273.74</t>
  </si>
  <si>
    <t>3,837,848.55</t>
  </si>
  <si>
    <t>4,357,011.1</t>
  </si>
  <si>
    <t>Common Stock</t>
  </si>
  <si>
    <t>495,376</t>
  </si>
  <si>
    <t>500,203</t>
  </si>
  <si>
    <t>510,544</t>
  </si>
  <si>
    <t>626,962.658</t>
  </si>
  <si>
    <t>1,948,644.5</t>
  </si>
  <si>
    <t>2,338,210.74</t>
  </si>
  <si>
    <t>Additional Paid In Capital</t>
  </si>
  <si>
    <t>2,656</t>
  </si>
  <si>
    <t>37,786</t>
  </si>
  <si>
    <t>41,627.42</t>
  </si>
  <si>
    <t>64,116.69</t>
  </si>
  <si>
    <t>80,533.82</t>
  </si>
  <si>
    <t>2,316,506.16</t>
  </si>
  <si>
    <t>2,313,259.56</t>
  </si>
  <si>
    <t>2,826,224.55</t>
  </si>
  <si>
    <t>3,081,590.2</t>
  </si>
  <si>
    <t>Retained Earnings</t>
  </si>
  <si>
    <t>135,071</t>
  </si>
  <si>
    <t>135,277</t>
  </si>
  <si>
    <t>224,560</t>
  </si>
  <si>
    <t>280,380.816</t>
  </si>
  <si>
    <t>148,348.42</t>
  </si>
  <si>
    <t>-1,621,596.24</t>
  </si>
  <si>
    <t>-1,381,593.36</t>
  </si>
  <si>
    <t>-970,856.46</t>
  </si>
  <si>
    <t>-910,461.6</t>
  </si>
  <si>
    <t>-1,181,998.35</t>
  </si>
  <si>
    <t>Treasury Stock</t>
  </si>
  <si>
    <t>Other Common Equity Adj</t>
  </si>
  <si>
    <t>163,047</t>
  </si>
  <si>
    <t>165,839</t>
  </si>
  <si>
    <t>334,816</t>
  </si>
  <si>
    <t>209,882.766</t>
  </si>
  <si>
    <t>142,062.47</t>
  </si>
  <si>
    <t>111,928.36</t>
  </si>
  <si>
    <t>53,238.09</t>
  </si>
  <si>
    <t>-152,690.4</t>
  </si>
  <si>
    <t>-67,020.09</t>
  </si>
  <si>
    <t>-21,663.2</t>
  </si>
  <si>
    <t>Common Equity</t>
  </si>
  <si>
    <t>796,150</t>
  </si>
  <si>
    <t>803,975</t>
  </si>
  <si>
    <t>1,107,706</t>
  </si>
  <si>
    <t>1,158,853.66</t>
  </si>
  <si>
    <t>2,303,172.08</t>
  </si>
  <si>
    <t>909,076.68</t>
  </si>
  <si>
    <t>988,150.89</t>
  </si>
  <si>
    <t>1,189,712.7</t>
  </si>
  <si>
    <t>1,848,742.86</t>
  </si>
  <si>
    <t>1,877,928.65</t>
  </si>
  <si>
    <t>Total Preferred Equity</t>
  </si>
  <si>
    <t>Minority Interest, Total</t>
  </si>
  <si>
    <t>1,364.98</t>
  </si>
  <si>
    <t>1,272.42</t>
  </si>
  <si>
    <t>1,264.53</t>
  </si>
  <si>
    <t>1,353.95</t>
  </si>
  <si>
    <t>Other Equity</t>
  </si>
  <si>
    <t>Total Equity</t>
  </si>
  <si>
    <t>2,304,429.27</t>
  </si>
  <si>
    <t>910,441.66</t>
  </si>
  <si>
    <t>1,190,985.12</t>
  </si>
  <si>
    <t>1,850,007.39</t>
  </si>
  <si>
    <t>1,879,282.6</t>
  </si>
  <si>
    <t>Total Liabilities And Equity</t>
  </si>
  <si>
    <t>Cash And Short Term Investments</t>
  </si>
  <si>
    <t>56,542</t>
  </si>
  <si>
    <t>23,937</t>
  </si>
  <si>
    <t>49,606</t>
  </si>
  <si>
    <t>26,722.118</t>
  </si>
  <si>
    <t>25,143.8</t>
  </si>
  <si>
    <t>Total Debt</t>
  </si>
  <si>
    <t>596,314</t>
  </si>
  <si>
    <t>754,392</t>
  </si>
  <si>
    <t>986,327</t>
  </si>
  <si>
    <t>993,418.236</t>
  </si>
  <si>
    <t>3,855,801.73</t>
  </si>
  <si>
    <t>4,302,416.96</t>
  </si>
  <si>
    <t>4,185,033.27</t>
  </si>
  <si>
    <t>3,412,630.44</t>
  </si>
  <si>
    <t>2,926,122.42</t>
  </si>
  <si>
    <t>3,241,356.3</t>
  </si>
  <si>
    <t>Income Statement</t>
  </si>
  <si>
    <t>Revenue</t>
  </si>
  <si>
    <t>1,818,984</t>
  </si>
  <si>
    <t>2,098,837</t>
  </si>
  <si>
    <t>2,117,363</t>
  </si>
  <si>
    <t>2,092,113.56</t>
  </si>
  <si>
    <t>1,580,287.83</t>
  </si>
  <si>
    <t>2,462,423.92</t>
  </si>
  <si>
    <t>2,163,284.34</t>
  </si>
  <si>
    <t>2,192,379.66</t>
  </si>
  <si>
    <t>2,238,218.1</t>
  </si>
  <si>
    <t>2,173,089.75</t>
  </si>
  <si>
    <t>Revenue Growth (YoY)</t>
  </si>
  <si>
    <t>106.7%</t>
  </si>
  <si>
    <t>15.4%</t>
  </si>
  <si>
    <t>0.9%</t>
  </si>
  <si>
    <t>-26.4%</t>
  </si>
  <si>
    <t>-19.3%</t>
  </si>
  <si>
    <t>43.5%</t>
  </si>
  <si>
    <t>-7.6%</t>
  </si>
  <si>
    <t>3.4%</t>
  </si>
  <si>
    <t>2.7%</t>
  </si>
  <si>
    <t>-9.3%</t>
  </si>
  <si>
    <t>Cost of Revenues</t>
  </si>
  <si>
    <t>-1,505,313</t>
  </si>
  <si>
    <t>-1,759,721</t>
  </si>
  <si>
    <t>-1,754,328</t>
  </si>
  <si>
    <t>-1,552,299.92</t>
  </si>
  <si>
    <t>-1,161,643.56</t>
  </si>
  <si>
    <t>-1,485,098.24</t>
  </si>
  <si>
    <t>-1,266,027.75</t>
  </si>
  <si>
    <t>-1,263,513.06</t>
  </si>
  <si>
    <t>-1,244,297.52</t>
  </si>
  <si>
    <t>-1,251,049.8</t>
  </si>
  <si>
    <t>Gross Profit</t>
  </si>
  <si>
    <t>313,671</t>
  </si>
  <si>
    <t>339,116</t>
  </si>
  <si>
    <t>363,035</t>
  </si>
  <si>
    <t>539,813.64</t>
  </si>
  <si>
    <t>418,644.27</t>
  </si>
  <si>
    <t>977,325.68</t>
  </si>
  <si>
    <t>897,256.59</t>
  </si>
  <si>
    <t>928,866.6</t>
  </si>
  <si>
    <t>993,920.58</t>
  </si>
  <si>
    <t>922,039.95</t>
  </si>
  <si>
    <t>Gross Profit Margin</t>
  </si>
  <si>
    <t>17.2%</t>
  </si>
  <si>
    <t>16.2%</t>
  </si>
  <si>
    <t>17.1%</t>
  </si>
  <si>
    <t>25.8%</t>
  </si>
  <si>
    <t>26.5%</t>
  </si>
  <si>
    <t>39.7%</t>
  </si>
  <si>
    <t>41.5%</t>
  </si>
  <si>
    <t>42.4%</t>
  </si>
  <si>
    <t>44.4%</t>
  </si>
  <si>
    <t>R&amp;D Expenses</t>
  </si>
  <si>
    <t>-114,284</t>
  </si>
  <si>
    <t>-129,266</t>
  </si>
  <si>
    <t>-92,654.58</t>
  </si>
  <si>
    <t>-77,945.78</t>
  </si>
  <si>
    <t>-120,118.24</t>
  </si>
  <si>
    <t>-12,984.9</t>
  </si>
  <si>
    <t>-19,086.3</t>
  </si>
  <si>
    <t>-34,142.31</t>
  </si>
  <si>
    <t>-54,158</t>
  </si>
  <si>
    <t>Selling, General &amp; Admin Expenses</t>
  </si>
  <si>
    <t>-92,438</t>
  </si>
  <si>
    <t>-57,044</t>
  </si>
  <si>
    <t>-25,419</t>
  </si>
  <si>
    <t>-304,820.14</t>
  </si>
  <si>
    <t>-345,727.25</t>
  </si>
  <si>
    <t>-567,831.68</t>
  </si>
  <si>
    <t>-376,562.1</t>
  </si>
  <si>
    <t>-403,357.14</t>
  </si>
  <si>
    <t>-453,966.27</t>
  </si>
  <si>
    <t>-534,810.25</t>
  </si>
  <si>
    <t>Other Inc / (Exp)</t>
  </si>
  <si>
    <t>-55,807</t>
  </si>
  <si>
    <t>-56,665</t>
  </si>
  <si>
    <t>13,300</t>
  </si>
  <si>
    <t>-10,742.56</t>
  </si>
  <si>
    <t>-183,549.74</t>
  </si>
  <si>
    <t>-1,273,526.34</t>
  </si>
  <si>
    <t>-140,236.92</t>
  </si>
  <si>
    <t>-382,998.42</t>
  </si>
  <si>
    <t>-328,777.8</t>
  </si>
  <si>
    <t>-393,999.45</t>
  </si>
  <si>
    <t>Operating Expenses</t>
  </si>
  <si>
    <t>-148,245</t>
  </si>
  <si>
    <t>-227,993</t>
  </si>
  <si>
    <t>-141,385</t>
  </si>
  <si>
    <t>-408,217.28</t>
  </si>
  <si>
    <t>-607,222.77</t>
  </si>
  <si>
    <t>-1,961,476.26</t>
  </si>
  <si>
    <t>-529,783.92</t>
  </si>
  <si>
    <t>-805,441.86</t>
  </si>
  <si>
    <t>-816,886.38</t>
  </si>
  <si>
    <t>-982,967.7</t>
  </si>
  <si>
    <t>Operating Income</t>
  </si>
  <si>
    <t>165,426</t>
  </si>
  <si>
    <t>111,123</t>
  </si>
  <si>
    <t>221,650</t>
  </si>
  <si>
    <t>131,596.36</t>
  </si>
  <si>
    <t>-188,578.5</t>
  </si>
  <si>
    <t>-984,150.58</t>
  </si>
  <si>
    <t>367,472.67</t>
  </si>
  <si>
    <t>123,424.74</t>
  </si>
  <si>
    <t>177,034.2</t>
  </si>
  <si>
    <t>-60,927.75</t>
  </si>
  <si>
    <t>Net Interest Expenses</t>
  </si>
  <si>
    <t>-36,849</t>
  </si>
  <si>
    <t>-26,514</t>
  </si>
  <si>
    <t>-35,096</t>
  </si>
  <si>
    <t>-41,627.42</t>
  </si>
  <si>
    <t>-93,032.06</t>
  </si>
  <si>
    <t>-272,996</t>
  </si>
  <si>
    <t>-253,205.55</t>
  </si>
  <si>
    <t>-209,949.3</t>
  </si>
  <si>
    <t>-135,304.71</t>
  </si>
  <si>
    <t>-139,456.85</t>
  </si>
  <si>
    <t>EBT, Incl. Unusual Items</t>
  </si>
  <si>
    <t>128,577</t>
  </si>
  <si>
    <t>84,609</t>
  </si>
  <si>
    <t>186,554</t>
  </si>
  <si>
    <t>89,968.94</t>
  </si>
  <si>
    <t>-281,610.56</t>
  </si>
  <si>
    <t>-1,257,146.58</t>
  </si>
  <si>
    <t>114,267.12</t>
  </si>
  <si>
    <t>-86,524.56</t>
  </si>
  <si>
    <t>41,729.49</t>
  </si>
  <si>
    <t>-200,384.6</t>
  </si>
  <si>
    <t>Earnings of Discontinued Ops.</t>
  </si>
  <si>
    <t>145,834.04</t>
  </si>
  <si>
    <t>-514,597.46</t>
  </si>
  <si>
    <t>33,760.74</t>
  </si>
  <si>
    <t>444,074.58</t>
  </si>
  <si>
    <t>Income Tax Expense</t>
  </si>
  <si>
    <t>-23,532</t>
  </si>
  <si>
    <t>-37,491</t>
  </si>
  <si>
    <t>-43,712</t>
  </si>
  <si>
    <t>1,342.82</t>
  </si>
  <si>
    <t>211,207.92</t>
  </si>
  <si>
    <t>65,519.04</t>
  </si>
  <si>
    <t>-6,492.45</t>
  </si>
  <si>
    <t>27,993.24</t>
  </si>
  <si>
    <t>16,438.89</t>
  </si>
  <si>
    <t>-2,707.9</t>
  </si>
  <si>
    <t>Net Income to Company</t>
  </si>
  <si>
    <t>105,045</t>
  </si>
  <si>
    <t>47,118</t>
  </si>
  <si>
    <t>142,842</t>
  </si>
  <si>
    <t>91,311.76</t>
  </si>
  <si>
    <t>75,431.4</t>
  </si>
  <si>
    <t>-1,706,225</t>
  </si>
  <si>
    <t>141,535.41</t>
  </si>
  <si>
    <t>385,543.26</t>
  </si>
  <si>
    <t>58,168.38</t>
  </si>
  <si>
    <t>-203,092.5</t>
  </si>
  <si>
    <t>Minority Interest in Earnings</t>
  </si>
  <si>
    <t>Net Income to Stockholders</t>
  </si>
  <si>
    <t>Preferred Dividends &amp; Other Adj.</t>
  </si>
  <si>
    <t>-145,834.04</t>
  </si>
  <si>
    <t>514,597.46</t>
  </si>
  <si>
    <t>-33,760.74</t>
  </si>
  <si>
    <t>-444,074.58</t>
  </si>
  <si>
    <t>Net Income to Common Excl Extra Items</t>
  </si>
  <si>
    <t>-70,402.64</t>
  </si>
  <si>
    <t>-1,191,627.54</t>
  </si>
  <si>
    <t>107,774.67</t>
  </si>
  <si>
    <t>-58,531.32</t>
  </si>
  <si>
    <t>Basic EPS (Cont. Ops)</t>
  </si>
  <si>
    <t>Diluted EPS (Cont. Ops)</t>
  </si>
  <si>
    <t>Weighted Average Basic Shares Out.</t>
  </si>
  <si>
    <t>35,063.159</t>
  </si>
  <si>
    <t>36,088.071</t>
  </si>
  <si>
    <t>36,225.359</t>
  </si>
  <si>
    <t>36,400</t>
  </si>
  <si>
    <t>41,200</t>
  </si>
  <si>
    <t>58,100</t>
  </si>
  <si>
    <t>59,600</t>
  </si>
  <si>
    <t>60,700</t>
  </si>
  <si>
    <t>70,600</t>
  </si>
  <si>
    <t>74,000</t>
  </si>
  <si>
    <t>Weighted Average Diluted Shares Out.</t>
  </si>
  <si>
    <t>36,348.918</t>
  </si>
  <si>
    <t>36,500</t>
  </si>
  <si>
    <t>60,200</t>
  </si>
  <si>
    <t>73,200</t>
  </si>
  <si>
    <t>EBITDA</t>
  </si>
  <si>
    <t>205,251</t>
  </si>
  <si>
    <t>282,072</t>
  </si>
  <si>
    <t>319,273</t>
  </si>
  <si>
    <t>234,993.5</t>
  </si>
  <si>
    <t>72,917.02</t>
  </si>
  <si>
    <t>409,494</t>
  </si>
  <si>
    <t>520,694.49</t>
  </si>
  <si>
    <t>525,509.46</t>
  </si>
  <si>
    <t>539,954.31</t>
  </si>
  <si>
    <t>387,229.7</t>
  </si>
  <si>
    <t>EBIT</t>
  </si>
  <si>
    <t>144,324</t>
  </si>
  <si>
    <t>199,769</t>
  </si>
  <si>
    <t>238,164</t>
  </si>
  <si>
    <t>138,310.46</t>
  </si>
  <si>
    <t>-118,175.86</t>
  </si>
  <si>
    <t>-189,732.22</t>
  </si>
  <si>
    <t>82,707.3</t>
  </si>
  <si>
    <t>173,240.61</t>
  </si>
  <si>
    <t>63,635.65</t>
  </si>
  <si>
    <t>Revenue (Reported)</t>
  </si>
  <si>
    <t>Operating Income (Reported)</t>
  </si>
  <si>
    <t>143,681.74</t>
  </si>
  <si>
    <t>-196,121.64</t>
  </si>
  <si>
    <t>-985,515.56</t>
  </si>
  <si>
    <t>383,054.55</t>
  </si>
  <si>
    <t>2,544.84</t>
  </si>
  <si>
    <t>222,557.28</t>
  </si>
  <si>
    <t>14,893.45</t>
  </si>
  <si>
    <t>Operating Income (Adjusted)</t>
  </si>
  <si>
    <t>Cash Flow Statement</t>
  </si>
  <si>
    <t>Depreciation &amp; Amortization (CF)</t>
  </si>
  <si>
    <t>60,927</t>
  </si>
  <si>
    <t>82,303</t>
  </si>
  <si>
    <t>81,109</t>
  </si>
  <si>
    <t>96,683.04</t>
  </si>
  <si>
    <t>191,092.88</t>
  </si>
  <si>
    <t>599,226.22</t>
  </si>
  <si>
    <t>488,232.24</t>
  </si>
  <si>
    <t>442,802.16</t>
  </si>
  <si>
    <t>366,713.7</t>
  </si>
  <si>
    <t>323,594.05</t>
  </si>
  <si>
    <t>Amortization of Deferred Charges (CF)</t>
  </si>
  <si>
    <t>15,982</t>
  </si>
  <si>
    <t>18,343</t>
  </si>
  <si>
    <t>3,771.57</t>
  </si>
  <si>
    <t>12,284.82</t>
  </si>
  <si>
    <t>14,283.39</t>
  </si>
  <si>
    <t>20,358.72</t>
  </si>
  <si>
    <t>18,967.95</t>
  </si>
  <si>
    <t>21,663.2</t>
  </si>
  <si>
    <t>Stock-Based Comp</t>
  </si>
  <si>
    <t>80,238</t>
  </si>
  <si>
    <t>49,406</t>
  </si>
  <si>
    <t>14,136</t>
  </si>
  <si>
    <t>20,142.3</t>
  </si>
  <si>
    <t>60,345.12</t>
  </si>
  <si>
    <t>27,299.6</t>
  </si>
  <si>
    <t>56,903.85</t>
  </si>
  <si>
    <t>64,989.6</t>
  </si>
  <si>
    <t>Change In Accounts Receivable</t>
  </si>
  <si>
    <t>-36,327</t>
  </si>
  <si>
    <t>-128,631</t>
  </si>
  <si>
    <t>-20,441</t>
  </si>
  <si>
    <t>128,910.72</t>
  </si>
  <si>
    <t>70,402.64</t>
  </si>
  <si>
    <t>-25,934.62</t>
  </si>
  <si>
    <t>-25,969.8</t>
  </si>
  <si>
    <t>41,989.86</t>
  </si>
  <si>
    <t>-25,290.6</t>
  </si>
  <si>
    <t>-6,769.75</t>
  </si>
  <si>
    <t>Change In Inventories</t>
  </si>
  <si>
    <t>-26,550</t>
  </si>
  <si>
    <t>23,270</t>
  </si>
  <si>
    <t>-22,371</t>
  </si>
  <si>
    <t>Change in Other Net Operating Assets</t>
  </si>
  <si>
    <t>-65,444</t>
  </si>
  <si>
    <t>-20,803</t>
  </si>
  <si>
    <t>-75,482</t>
  </si>
  <si>
    <t>-88,626.12</t>
  </si>
  <si>
    <t>62,859.5</t>
  </si>
  <si>
    <t>19,109.72</t>
  </si>
  <si>
    <t>-14,283.39</t>
  </si>
  <si>
    <t>-33,082.92</t>
  </si>
  <si>
    <t>-42,994.02</t>
  </si>
  <si>
    <t>-31,140.85</t>
  </si>
  <si>
    <t>Other Operating Activities</t>
  </si>
  <si>
    <t>15,809</t>
  </si>
  <si>
    <t>25,529</t>
  </si>
  <si>
    <t>-2,948</t>
  </si>
  <si>
    <t>-177,252.24</t>
  </si>
  <si>
    <t>-331,898.16</t>
  </si>
  <si>
    <t>1,263,971.48</t>
  </si>
  <si>
    <t>-218,146.32</t>
  </si>
  <si>
    <t>-671,837.76</t>
  </si>
  <si>
    <t>-77,136.33</t>
  </si>
  <si>
    <t>270,790</t>
  </si>
  <si>
    <t>Cash from Operations</t>
  </si>
  <si>
    <t>149,680</t>
  </si>
  <si>
    <t>78,192</t>
  </si>
  <si>
    <t>135,188</t>
  </si>
  <si>
    <t>72,512.28</t>
  </si>
  <si>
    <t>132,004.95</t>
  </si>
  <si>
    <t>189,732.22</t>
  </si>
  <si>
    <t>411,621.33</t>
  </si>
  <si>
    <t>240,487.38</t>
  </si>
  <si>
    <t>355,332.93</t>
  </si>
  <si>
    <t>440,033.75</t>
  </si>
  <si>
    <t>Capital Expenditures</t>
  </si>
  <si>
    <t>-41,479</t>
  </si>
  <si>
    <t>-58,038</t>
  </si>
  <si>
    <t>-31,742</t>
  </si>
  <si>
    <t>-53,712.8</t>
  </si>
  <si>
    <t>-54,059.17</t>
  </si>
  <si>
    <t>-204,747</t>
  </si>
  <si>
    <t>-333,711.93</t>
  </si>
  <si>
    <t>-281,204.82</t>
  </si>
  <si>
    <t>-170,711.55</t>
  </si>
  <si>
    <t>-305,992.7</t>
  </si>
  <si>
    <t>Cash Acquisitions</t>
  </si>
  <si>
    <t>-41,498</t>
  </si>
  <si>
    <t>-2,857,592.87</t>
  </si>
  <si>
    <t>-10,831.6</t>
  </si>
  <si>
    <t>Other Investing Activities</t>
  </si>
  <si>
    <t>10,652</t>
  </si>
  <si>
    <t>-36,235</t>
  </si>
  <si>
    <t>-73,872</t>
  </si>
  <si>
    <t>-21,485.12</t>
  </si>
  <si>
    <t>-31,429.75</t>
  </si>
  <si>
    <t>316,831.56</t>
  </si>
  <si>
    <t>837,252.36</t>
  </si>
  <si>
    <t>-125,188.47</t>
  </si>
  <si>
    <t>-125,917.35</t>
  </si>
  <si>
    <t>Cash from Investing</t>
  </si>
  <si>
    <t>-30,827</t>
  </si>
  <si>
    <t>-135,771</t>
  </si>
  <si>
    <t>-105,493</t>
  </si>
  <si>
    <t>-75,197.92</t>
  </si>
  <si>
    <t>-2,943,081.79</t>
  </si>
  <si>
    <t>-16,880.37</t>
  </si>
  <si>
    <t>403,357.14</t>
  </si>
  <si>
    <t>-295,900.02</t>
  </si>
  <si>
    <t>-442,741.65</t>
  </si>
  <si>
    <t>Dividends Paid (Ex Special Dividends)</t>
  </si>
  <si>
    <t>-44,139</t>
  </si>
  <si>
    <t>-46,912</t>
  </si>
  <si>
    <t>-53,559</t>
  </si>
  <si>
    <t>-55,055.62</t>
  </si>
  <si>
    <t>-59,087.93</t>
  </si>
  <si>
    <t>Special Dividend Paid</t>
  </si>
  <si>
    <t>Long-Term Debt Issued</t>
  </si>
  <si>
    <t>5,042</t>
  </si>
  <si>
    <t>165,381</t>
  </si>
  <si>
    <t>113,424</t>
  </si>
  <si>
    <t>3,972,720.4</t>
  </si>
  <si>
    <t>141,957.92</t>
  </si>
  <si>
    <t>1,272,520.2</t>
  </si>
  <si>
    <t>187,045.74</t>
  </si>
  <si>
    <t>2,645,618.3</t>
  </si>
  <si>
    <t>Long-Term Debt Repaid</t>
  </si>
  <si>
    <t>-301,349</t>
  </si>
  <si>
    <t>-74,423</t>
  </si>
  <si>
    <t>-42,699</t>
  </si>
  <si>
    <t>-157,109.94</t>
  </si>
  <si>
    <t>-998,208.86</t>
  </si>
  <si>
    <t>-53,234.22</t>
  </si>
  <si>
    <t>-1,477,681.62</t>
  </si>
  <si>
    <t>-897,056.1</t>
  </si>
  <si>
    <t>-514,663.71</t>
  </si>
  <si>
    <t>-2,586,044.5</t>
  </si>
  <si>
    <t>Repurchase of Common Stock</t>
  </si>
  <si>
    <t>Other Financing Activities</t>
  </si>
  <si>
    <t>245,856</t>
  </si>
  <si>
    <t>-22,482</t>
  </si>
  <si>
    <t>-28,829</t>
  </si>
  <si>
    <t>193,366.08</t>
  </si>
  <si>
    <t>-105,603.96</t>
  </si>
  <si>
    <t>-70,978.96</t>
  </si>
  <si>
    <t>-103,879.2</t>
  </si>
  <si>
    <t>-26,720.82</t>
  </si>
  <si>
    <t>475,463.28</t>
  </si>
  <si>
    <t>-50,096.15</t>
  </si>
  <si>
    <t>Cash from Financing</t>
  </si>
  <si>
    <t>-94,688</t>
  </si>
  <si>
    <t>21,564</t>
  </si>
  <si>
    <t>-11,663</t>
  </si>
  <si>
    <t>-18,799.48</t>
  </si>
  <si>
    <t>2,809,819.65</t>
  </si>
  <si>
    <t>-309,040.62</t>
  </si>
  <si>
    <t>-736,731.18</t>
  </si>
  <si>
    <t>-39,200.43</t>
  </si>
  <si>
    <t>9,477.65</t>
  </si>
  <si>
    <t>Beginning Cash (CF)</t>
  </si>
  <si>
    <t>24,836</t>
  </si>
  <si>
    <t>52,369.98</t>
  </si>
  <si>
    <t>52,801.98</t>
  </si>
  <si>
    <t>58,694.14</t>
  </si>
  <si>
    <t>Foreign Exchange Rate Adjustments</t>
  </si>
  <si>
    <t>1,306</t>
  </si>
  <si>
    <t>2,838</t>
  </si>
  <si>
    <t>6,395</t>
  </si>
  <si>
    <t>-1,342.82</t>
  </si>
  <si>
    <t>5,028.76</t>
  </si>
  <si>
    <t>-1,364.98</t>
  </si>
  <si>
    <t>-6,362.1</t>
  </si>
  <si>
    <t>Additions / Reductions</t>
  </si>
  <si>
    <t>24,165</t>
  </si>
  <si>
    <t>-36,015</t>
  </si>
  <si>
    <t>18,032</t>
  </si>
  <si>
    <t>12,155.8</t>
  </si>
  <si>
    <t>-4,596.76</t>
  </si>
  <si>
    <t>7,257.14</t>
  </si>
  <si>
    <t>82,841.27</t>
  </si>
  <si>
    <t>-95,728.29</t>
  </si>
  <si>
    <t>19,987.89</t>
  </si>
  <si>
    <t>10,972.49</t>
  </si>
  <si>
    <t>Ending Cash (CF)</t>
  </si>
  <si>
    <t>Levered Free Cash Flow</t>
  </si>
  <si>
    <t>108,201</t>
  </si>
  <si>
    <t>20,154</t>
  </si>
  <si>
    <t>103,446</t>
  </si>
  <si>
    <t>18,799.48</t>
  </si>
  <si>
    <t>77,945.78</t>
  </si>
  <si>
    <t>-15,014.78</t>
  </si>
  <si>
    <t>77,909.4</t>
  </si>
  <si>
    <t>-40,717.44</t>
  </si>
  <si>
    <t>184,621.38</t>
  </si>
  <si>
    <t>Cash Interest Paid</t>
  </si>
  <si>
    <t>32,591</t>
  </si>
  <si>
    <t>29,090</t>
  </si>
  <si>
    <t>34,998</t>
  </si>
  <si>
    <t>40,284.6</t>
  </si>
  <si>
    <t>51,544.79</t>
  </si>
  <si>
    <t>207,476.96</t>
  </si>
  <si>
    <t>250,608.57</t>
  </si>
  <si>
    <t>260,846.1</t>
  </si>
  <si>
    <t>168,182.49</t>
  </si>
  <si>
    <t>189,553</t>
  </si>
  <si>
    <t>Valuation Ratios</t>
  </si>
  <si>
    <t>Price Close (Split Adjusted)</t>
  </si>
  <si>
    <t>Market Cap</t>
  </si>
  <si>
    <t>2,948,215.606</t>
  </si>
  <si>
    <t>3,417,333.52</t>
  </si>
  <si>
    <t>3,064,206.141</t>
  </si>
  <si>
    <t>2,458,135.868</t>
  </si>
  <si>
    <t>4,542,208.088</t>
  </si>
  <si>
    <t>965,905.531</t>
  </si>
  <si>
    <t>1,212,910.655</t>
  </si>
  <si>
    <t>2,993,315.414</t>
  </si>
  <si>
    <t>2,713,338.093</t>
  </si>
  <si>
    <t>5,224,971.805</t>
  </si>
  <si>
    <t>Total Enterprise Value (TEV)</t>
  </si>
  <si>
    <t>3,626,048.272</t>
  </si>
  <si>
    <t>4,159,586.851</t>
  </si>
  <si>
    <t>4,025,443.012</t>
  </si>
  <si>
    <t>3,468,441.336</t>
  </si>
  <si>
    <t>5,546,850.645</t>
  </si>
  <si>
    <t>5,321,829.707</t>
  </si>
  <si>
    <t>5,560,255.175</t>
  </si>
  <si>
    <t>6,341,052.434</t>
  </si>
  <si>
    <t>5,592,672.903</t>
  </si>
  <si>
    <t>8,437,895.155</t>
  </si>
  <si>
    <t>Enterprise Value (EV)</t>
  </si>
  <si>
    <t>8,561,966.117</t>
  </si>
  <si>
    <t>EV/EBITDA</t>
  </si>
  <si>
    <t>16.0x</t>
  </si>
  <si>
    <t>15.4x</t>
  </si>
  <si>
    <t>12.8x</t>
  </si>
  <si>
    <t>11.7x</t>
  </si>
  <si>
    <t>20.1x</t>
  </si>
  <si>
    <t>10.3x</t>
  </si>
  <si>
    <t>15.6x</t>
  </si>
  <si>
    <t>13.7x</t>
  </si>
  <si>
    <t>10.4x</t>
  </si>
  <si>
    <t>22.1x</t>
  </si>
  <si>
    <t>EV / EBIT</t>
  </si>
  <si>
    <t>22.7x</t>
  </si>
  <si>
    <t>20.4x</t>
  </si>
  <si>
    <t>17.5x</t>
  </si>
  <si>
    <t>16.6x</t>
  </si>
  <si>
    <t>27.5x</t>
  </si>
  <si>
    <t>-58.1x</t>
  </si>
  <si>
    <t>-40.8x</t>
  </si>
  <si>
    <t>-2,491.7x</t>
  </si>
  <si>
    <t>34.3x</t>
  </si>
  <si>
    <t>134.5x</t>
  </si>
  <si>
    <t>EV / LTM EBITDA - CAPEX</t>
  </si>
  <si>
    <t>18.6x</t>
  </si>
  <si>
    <t>19.2x</t>
  </si>
  <si>
    <t>15.0x</t>
  </si>
  <si>
    <t>13.8x</t>
  </si>
  <si>
    <t>24.7x</t>
  </si>
  <si>
    <t>15.8x</t>
  </si>
  <si>
    <t>129.8x</t>
  </si>
  <si>
    <t>57.9x</t>
  </si>
  <si>
    <t>16.3x</t>
  </si>
  <si>
    <t>105.4x</t>
  </si>
  <si>
    <t>EV / Free Cash Flow</t>
  </si>
  <si>
    <t>14.1x</t>
  </si>
  <si>
    <t>56.7x</t>
  </si>
  <si>
    <t>34.8x</t>
  </si>
  <si>
    <t>10.9x</t>
  </si>
  <si>
    <t>47.7x</t>
  </si>
  <si>
    <t>37.1x</t>
  </si>
  <si>
    <t>24.2x</t>
  </si>
  <si>
    <t>60.6x</t>
  </si>
  <si>
    <t>EV / Invested Capital</t>
  </si>
  <si>
    <t>2.7x</t>
  </si>
  <si>
    <t>2.5x</t>
  </si>
  <si>
    <t>1.9x</t>
  </si>
  <si>
    <t>1.6x</t>
  </si>
  <si>
    <t>2.6x</t>
  </si>
  <si>
    <t>0.8x</t>
  </si>
  <si>
    <t>1.0x</t>
  </si>
  <si>
    <t>1.4x</t>
  </si>
  <si>
    <t>1.2x</t>
  </si>
  <si>
    <t>1.7x</t>
  </si>
  <si>
    <t>EV / Revenue</t>
  </si>
  <si>
    <t>2.0x</t>
  </si>
  <si>
    <t>1.8x</t>
  </si>
  <si>
    <t>3.2x</t>
  </si>
  <si>
    <t>3.0x</t>
  </si>
  <si>
    <t>3.9x</t>
  </si>
  <si>
    <t>P/E Ratio</t>
  </si>
  <si>
    <t>31.4x</t>
  </si>
  <si>
    <t>30.5x</t>
  </si>
  <si>
    <t>29.2x</t>
  </si>
  <si>
    <t>21.2x</t>
  </si>
  <si>
    <t>65.3x</t>
  </si>
  <si>
    <t>-2.4x</t>
  </si>
  <si>
    <t>-1.8x</t>
  </si>
  <si>
    <t>39.9x</t>
  </si>
  <si>
    <t>-27.9x</t>
  </si>
  <si>
    <t>-26.5x</t>
  </si>
  <si>
    <t>Price/Book</t>
  </si>
  <si>
    <t>4.6x</t>
  </si>
  <si>
    <t>3.7x</t>
  </si>
  <si>
    <t>2.2x</t>
  </si>
  <si>
    <t>4.1x</t>
  </si>
  <si>
    <t>0.4x</t>
  </si>
  <si>
    <t>1.3x</t>
  </si>
  <si>
    <t>2.4x</t>
  </si>
  <si>
    <t>2.9x</t>
  </si>
  <si>
    <t>Price / Operating Cash Flow</t>
  </si>
  <si>
    <t>21.9x</t>
  </si>
  <si>
    <t>27.7x</t>
  </si>
  <si>
    <t>23.2x</t>
  </si>
  <si>
    <t>14.2x</t>
  </si>
  <si>
    <t>28.2x</t>
  </si>
  <si>
    <t>6.4x</t>
  </si>
  <si>
    <t>7.8x</t>
  </si>
  <si>
    <t>8.9x</t>
  </si>
  <si>
    <t>12.2x</t>
  </si>
  <si>
    <t>Price / LTM Sales</t>
  </si>
  <si>
    <t>1.1x</t>
  </si>
  <si>
    <t>0.3x</t>
  </si>
  <si>
    <t>0.7x</t>
  </si>
  <si>
    <t>Altman Z-Score</t>
  </si>
  <si>
    <t>Piotroski Score</t>
  </si>
  <si>
    <t>Dividend Per Share</t>
  </si>
  <si>
    <t>Dividend Yield</t>
  </si>
  <si>
    <t>0.0%</t>
  </si>
  <si>
    <t>1.5%</t>
  </si>
  <si>
    <t>2.4%</t>
  </si>
  <si>
    <t>1.9%</t>
  </si>
  <si>
    <t>9.2%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</si>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</sst>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7041E94-4E2E-87DA-7869-19AB13C17FF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H5" sqref="H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38</v>
      </c>
      <c r="F13" s="3" t="s">
        <v>39</v>
      </c>
      <c r="G13" s="3" t="s">
        <v>40</v>
      </c>
      <c r="H13" s="3" t="s">
        <v>41</v>
      </c>
      <c r="I13" s="3" t="s">
        <v>42</v>
      </c>
      <c r="J13" s="3" t="s">
        <v>43</v>
      </c>
      <c r="K13" s="3" t="s">
        <v>43</v>
      </c>
      <c r="L13" s="3" t="s">
        <v>43</v>
      </c>
      <c r="M13" s="3" t="s">
        <v>43</v>
      </c>
    </row>
    <row r="14" spans="3:13" ht="12.75" x14ac:dyDescent="0.2">
      <c r="C14" s="3" t="s">
        <v>44</v>
      </c>
      <c r="D14" s="3" t="s">
        <v>45</v>
      </c>
      <c r="E14" s="3" t="s">
        <v>46</v>
      </c>
      <c r="F14" s="3" t="s">
        <v>47</v>
      </c>
      <c r="G14" s="3" t="s">
        <v>48</v>
      </c>
      <c r="H14" s="3" t="s">
        <v>49</v>
      </c>
      <c r="I14" s="3" t="s">
        <v>50</v>
      </c>
      <c r="J14" s="3" t="s">
        <v>51</v>
      </c>
      <c r="K14" s="3" t="s">
        <v>52</v>
      </c>
      <c r="L14" s="3" t="s">
        <v>53</v>
      </c>
      <c r="M14" s="3" t="s">
        <v>54</v>
      </c>
    </row>
    <row r="15" spans="3:13" ht="12.75" x14ac:dyDescent="0.2">
      <c r="C15" s="3" t="s">
        <v>55</v>
      </c>
      <c r="D15" s="3" t="s">
        <v>56</v>
      </c>
      <c r="E15" s="3" t="s">
        <v>57</v>
      </c>
      <c r="F15" s="3" t="s">
        <v>58</v>
      </c>
      <c r="G15" s="3" t="s">
        <v>59</v>
      </c>
      <c r="H15" s="3" t="s">
        <v>60</v>
      </c>
      <c r="I15" s="3" t="s">
        <v>61</v>
      </c>
      <c r="J15" s="3" t="s">
        <v>62</v>
      </c>
      <c r="K15" s="3" t="s">
        <v>63</v>
      </c>
      <c r="L15" s="3" t="s">
        <v>64</v>
      </c>
      <c r="M15" s="3" t="s">
        <v>65</v>
      </c>
    </row>
    <row r="16" spans="3:13" ht="12.75" x14ac:dyDescent="0.2">
      <c r="C16" s="3" t="s">
        <v>66</v>
      </c>
      <c r="D16" s="3" t="s">
        <v>43</v>
      </c>
      <c r="E16" s="3" t="s">
        <v>43</v>
      </c>
      <c r="F16" s="3" t="s">
        <v>43</v>
      </c>
      <c r="G16" s="3" t="s">
        <v>43</v>
      </c>
      <c r="H16" s="3" t="s">
        <v>67</v>
      </c>
      <c r="I16" s="3" t="s">
        <v>68</v>
      </c>
      <c r="J16" s="3" t="s">
        <v>69</v>
      </c>
      <c r="K16" s="3" t="s">
        <v>70</v>
      </c>
      <c r="L16" s="3" t="s">
        <v>71</v>
      </c>
      <c r="M16" s="3" t="s">
        <v>72</v>
      </c>
    </row>
    <row r="17" spans="3:13" ht="12.75" x14ac:dyDescent="0.2">
      <c r="C17" s="3" t="s">
        <v>73</v>
      </c>
      <c r="D17" s="3" t="s">
        <v>74</v>
      </c>
      <c r="E17" s="3" t="s">
        <v>75</v>
      </c>
      <c r="F17" s="3" t="s">
        <v>76</v>
      </c>
      <c r="G17" s="3" t="s">
        <v>77</v>
      </c>
      <c r="H17" s="3" t="s">
        <v>78</v>
      </c>
      <c r="I17" s="3" t="s">
        <v>79</v>
      </c>
      <c r="J17" s="3" t="s">
        <v>80</v>
      </c>
      <c r="K17" s="3" t="s">
        <v>81</v>
      </c>
      <c r="L17" s="3" t="s">
        <v>82</v>
      </c>
      <c r="M17" s="3" t="s">
        <v>83</v>
      </c>
    </row>
    <row r="18" spans="3:13" ht="12.75" x14ac:dyDescent="0.2">
      <c r="C18" s="3" t="s">
        <v>84</v>
      </c>
      <c r="D18" s="3" t="s">
        <v>85</v>
      </c>
      <c r="E18" s="3" t="s">
        <v>86</v>
      </c>
      <c r="F18" s="3" t="s">
        <v>87</v>
      </c>
      <c r="G18" s="3" t="s">
        <v>88</v>
      </c>
      <c r="H18" s="3" t="s">
        <v>89</v>
      </c>
      <c r="I18" s="3" t="s">
        <v>90</v>
      </c>
      <c r="J18" s="3" t="s">
        <v>91</v>
      </c>
      <c r="K18" s="3" t="s">
        <v>92</v>
      </c>
      <c r="L18" s="3" t="s">
        <v>93</v>
      </c>
      <c r="M18" s="3" t="s">
        <v>94</v>
      </c>
    </row>
    <row r="19" spans="3:13" ht="12.75" x14ac:dyDescent="0.2"/>
    <row r="20" spans="3:13" ht="12.75" x14ac:dyDescent="0.2">
      <c r="C20" s="3" t="s">
        <v>95</v>
      </c>
      <c r="D20" s="3" t="s">
        <v>96</v>
      </c>
      <c r="E20" s="3" t="s">
        <v>97</v>
      </c>
      <c r="F20" s="3" t="s">
        <v>98</v>
      </c>
      <c r="G20" s="3" t="s">
        <v>99</v>
      </c>
      <c r="H20" s="3" t="s">
        <v>100</v>
      </c>
      <c r="I20" s="3" t="s">
        <v>101</v>
      </c>
      <c r="J20" s="3" t="s">
        <v>102</v>
      </c>
      <c r="K20" s="3" t="s">
        <v>103</v>
      </c>
      <c r="L20" s="3" t="s">
        <v>104</v>
      </c>
      <c r="M20" s="3" t="s">
        <v>105</v>
      </c>
    </row>
    <row r="21" spans="3:13" ht="12.75" x14ac:dyDescent="0.2">
      <c r="C21" s="3" t="s">
        <v>106</v>
      </c>
      <c r="D21" s="3" t="s">
        <v>43</v>
      </c>
      <c r="E21" s="3" t="s">
        <v>43</v>
      </c>
      <c r="F21" s="3" t="s">
        <v>43</v>
      </c>
      <c r="G21" s="3" t="s">
        <v>43</v>
      </c>
      <c r="H21" s="3" t="s">
        <v>43</v>
      </c>
      <c r="I21" s="3" t="s">
        <v>43</v>
      </c>
      <c r="J21" s="3" t="s">
        <v>43</v>
      </c>
      <c r="K21" s="3" t="s">
        <v>43</v>
      </c>
      <c r="L21" s="3" t="s">
        <v>43</v>
      </c>
      <c r="M21" s="3" t="s">
        <v>43</v>
      </c>
    </row>
    <row r="22" spans="3:13" ht="12.75" x14ac:dyDescent="0.2">
      <c r="C22" s="3" t="s">
        <v>107</v>
      </c>
      <c r="D22" s="3" t="s">
        <v>108</v>
      </c>
      <c r="E22" s="3" t="s">
        <v>109</v>
      </c>
      <c r="F22" s="3" t="s">
        <v>110</v>
      </c>
      <c r="G22" s="3" t="s">
        <v>111</v>
      </c>
      <c r="H22" s="3" t="s">
        <v>112</v>
      </c>
      <c r="I22" s="3" t="s">
        <v>113</v>
      </c>
      <c r="J22" s="3" t="s">
        <v>114</v>
      </c>
      <c r="K22" s="3" t="s">
        <v>115</v>
      </c>
      <c r="L22" s="3" t="s">
        <v>116</v>
      </c>
      <c r="M22" s="3" t="s">
        <v>117</v>
      </c>
    </row>
    <row r="23" spans="3:13" ht="12.75" x14ac:dyDescent="0.2">
      <c r="C23" s="3" t="s">
        <v>118</v>
      </c>
      <c r="D23" s="3" t="s">
        <v>43</v>
      </c>
      <c r="E23" s="3" t="s">
        <v>43</v>
      </c>
      <c r="F23" s="3" t="s">
        <v>119</v>
      </c>
      <c r="G23" s="3" t="s">
        <v>120</v>
      </c>
      <c r="H23" s="3" t="s">
        <v>43</v>
      </c>
      <c r="I23" s="3" t="s">
        <v>121</v>
      </c>
      <c r="J23" s="3" t="s">
        <v>122</v>
      </c>
      <c r="K23" s="3" t="s">
        <v>43</v>
      </c>
      <c r="L23" s="3" t="s">
        <v>43</v>
      </c>
      <c r="M23" s="3" t="s">
        <v>43</v>
      </c>
    </row>
    <row r="24" spans="3:13" ht="12.75" x14ac:dyDescent="0.2">
      <c r="C24" s="3" t="s">
        <v>123</v>
      </c>
      <c r="D24" s="3" t="s">
        <v>124</v>
      </c>
      <c r="E24" s="3" t="s">
        <v>125</v>
      </c>
      <c r="F24" s="3" t="s">
        <v>126</v>
      </c>
      <c r="G24" s="3" t="s">
        <v>127</v>
      </c>
      <c r="H24" s="3" t="s">
        <v>128</v>
      </c>
      <c r="I24" s="3" t="s">
        <v>129</v>
      </c>
      <c r="J24" s="3" t="s">
        <v>130</v>
      </c>
      <c r="K24" s="3" t="s">
        <v>131</v>
      </c>
      <c r="L24" s="3" t="s">
        <v>132</v>
      </c>
      <c r="M24" s="3" t="s">
        <v>133</v>
      </c>
    </row>
    <row r="25" spans="3:13" ht="12.75" x14ac:dyDescent="0.2">
      <c r="C25" s="3" t="s">
        <v>134</v>
      </c>
      <c r="D25" s="3" t="s">
        <v>135</v>
      </c>
      <c r="E25" s="3" t="s">
        <v>136</v>
      </c>
      <c r="F25" s="3" t="s">
        <v>137</v>
      </c>
      <c r="G25" s="3" t="s">
        <v>138</v>
      </c>
      <c r="H25" s="3" t="s">
        <v>139</v>
      </c>
      <c r="I25" s="3" t="s">
        <v>140</v>
      </c>
      <c r="J25" s="3" t="s">
        <v>141</v>
      </c>
      <c r="K25" s="3" t="s">
        <v>142</v>
      </c>
      <c r="L25" s="3" t="s">
        <v>143</v>
      </c>
      <c r="M25" s="3" t="s">
        <v>144</v>
      </c>
    </row>
    <row r="26" spans="3:13" ht="12.75" x14ac:dyDescent="0.2">
      <c r="C26" s="3" t="s">
        <v>145</v>
      </c>
      <c r="D26" s="3" t="s">
        <v>146</v>
      </c>
      <c r="E26" s="3" t="s">
        <v>147</v>
      </c>
      <c r="F26" s="3" t="s">
        <v>148</v>
      </c>
      <c r="G26" s="3" t="s">
        <v>149</v>
      </c>
      <c r="H26" s="3" t="s">
        <v>150</v>
      </c>
      <c r="I26" s="3" t="s">
        <v>151</v>
      </c>
      <c r="J26" s="3" t="s">
        <v>152</v>
      </c>
      <c r="K26" s="3" t="s">
        <v>153</v>
      </c>
      <c r="L26" s="3" t="s">
        <v>154</v>
      </c>
      <c r="M26" s="3" t="s">
        <v>155</v>
      </c>
    </row>
    <row r="27" spans="3:13" ht="12.75" x14ac:dyDescent="0.2">
      <c r="C27" s="3" t="s">
        <v>156</v>
      </c>
      <c r="D27" s="3" t="s">
        <v>157</v>
      </c>
      <c r="E27" s="3" t="s">
        <v>158</v>
      </c>
      <c r="F27" s="3" t="s">
        <v>159</v>
      </c>
      <c r="G27" s="3" t="s">
        <v>160</v>
      </c>
      <c r="H27" s="3" t="s">
        <v>161</v>
      </c>
      <c r="I27" s="3" t="s">
        <v>162</v>
      </c>
      <c r="J27" s="3" t="s">
        <v>163</v>
      </c>
      <c r="K27" s="3" t="s">
        <v>164</v>
      </c>
      <c r="L27" s="3" t="s">
        <v>165</v>
      </c>
      <c r="M27" s="3" t="s">
        <v>166</v>
      </c>
    </row>
    <row r="28" spans="3:13" ht="12.75" x14ac:dyDescent="0.2"/>
    <row r="29" spans="3:13" ht="12.75" x14ac:dyDescent="0.2">
      <c r="C29" s="3" t="s">
        <v>167</v>
      </c>
      <c r="D29" s="3" t="s">
        <v>168</v>
      </c>
      <c r="E29" s="3" t="s">
        <v>169</v>
      </c>
      <c r="F29" s="3" t="s">
        <v>170</v>
      </c>
      <c r="G29" s="3" t="s">
        <v>171</v>
      </c>
      <c r="H29" s="3" t="s">
        <v>172</v>
      </c>
      <c r="I29" s="3" t="s">
        <v>173</v>
      </c>
      <c r="J29" s="3" t="s">
        <v>174</v>
      </c>
      <c r="K29" s="3" t="s">
        <v>175</v>
      </c>
      <c r="L29" s="3" t="s">
        <v>176</v>
      </c>
      <c r="M29" s="3" t="s">
        <v>177</v>
      </c>
    </row>
    <row r="30" spans="3:13" ht="12.75" x14ac:dyDescent="0.2">
      <c r="C30" s="3" t="s">
        <v>178</v>
      </c>
      <c r="D30" s="3" t="s">
        <v>179</v>
      </c>
      <c r="E30" s="3" t="s">
        <v>180</v>
      </c>
      <c r="F30" s="3" t="s">
        <v>181</v>
      </c>
      <c r="G30" s="3" t="s">
        <v>182</v>
      </c>
      <c r="H30" s="3" t="s">
        <v>183</v>
      </c>
      <c r="I30" s="3" t="s">
        <v>184</v>
      </c>
      <c r="J30" s="3" t="s">
        <v>185</v>
      </c>
      <c r="K30" s="3" t="s">
        <v>186</v>
      </c>
      <c r="L30" s="3" t="s">
        <v>187</v>
      </c>
      <c r="M30" s="3" t="s">
        <v>188</v>
      </c>
    </row>
    <row r="31" spans="3:13" ht="12.75" x14ac:dyDescent="0.2">
      <c r="C31" s="3" t="s">
        <v>189</v>
      </c>
      <c r="D31" s="3" t="s">
        <v>43</v>
      </c>
      <c r="E31" s="3" t="s">
        <v>43</v>
      </c>
      <c r="F31" s="3" t="s">
        <v>43</v>
      </c>
      <c r="G31" s="3" t="s">
        <v>190</v>
      </c>
      <c r="H31" s="3" t="s">
        <v>43</v>
      </c>
      <c r="I31" s="3" t="s">
        <v>43</v>
      </c>
      <c r="J31" s="3" t="s">
        <v>43</v>
      </c>
      <c r="K31" s="3" t="s">
        <v>43</v>
      </c>
      <c r="L31" s="3" t="s">
        <v>43</v>
      </c>
      <c r="M31" s="3" t="s">
        <v>43</v>
      </c>
    </row>
    <row r="32" spans="3:13" ht="12.75" x14ac:dyDescent="0.2">
      <c r="C32" s="3" t="s">
        <v>191</v>
      </c>
      <c r="D32" s="3" t="s">
        <v>192</v>
      </c>
      <c r="E32" s="3" t="s">
        <v>193</v>
      </c>
      <c r="F32" s="3" t="s">
        <v>43</v>
      </c>
      <c r="G32" s="3" t="s">
        <v>194</v>
      </c>
      <c r="H32" s="3" t="s">
        <v>195</v>
      </c>
      <c r="I32" s="3" t="s">
        <v>196</v>
      </c>
      <c r="J32" s="3" t="s">
        <v>197</v>
      </c>
      <c r="K32" s="3" t="s">
        <v>198</v>
      </c>
      <c r="L32" s="3" t="s">
        <v>199</v>
      </c>
      <c r="M32" s="3" t="s">
        <v>200</v>
      </c>
    </row>
    <row r="33" spans="3:13" ht="12.75" x14ac:dyDescent="0.2">
      <c r="C33" s="3" t="s">
        <v>201</v>
      </c>
      <c r="D33" s="3" t="s">
        <v>202</v>
      </c>
      <c r="E33" s="3" t="s">
        <v>203</v>
      </c>
      <c r="F33" s="3" t="s">
        <v>204</v>
      </c>
      <c r="G33" s="3" t="s">
        <v>205</v>
      </c>
      <c r="H33" s="3" t="s">
        <v>43</v>
      </c>
      <c r="I33" s="3" t="s">
        <v>43</v>
      </c>
      <c r="J33" s="3" t="s">
        <v>206</v>
      </c>
      <c r="K33" s="3" t="s">
        <v>207</v>
      </c>
      <c r="L33" s="3" t="s">
        <v>208</v>
      </c>
      <c r="M33" s="3" t="s">
        <v>209</v>
      </c>
    </row>
    <row r="34" spans="3:13" ht="12.75" x14ac:dyDescent="0.2">
      <c r="C34" s="3" t="s">
        <v>210</v>
      </c>
      <c r="D34" s="3" t="s">
        <v>211</v>
      </c>
      <c r="E34" s="3" t="s">
        <v>212</v>
      </c>
      <c r="F34" s="3" t="s">
        <v>213</v>
      </c>
      <c r="G34" s="3" t="s">
        <v>214</v>
      </c>
      <c r="H34" s="3" t="s">
        <v>215</v>
      </c>
      <c r="I34" s="3" t="s">
        <v>216</v>
      </c>
      <c r="J34" s="3" t="s">
        <v>217</v>
      </c>
      <c r="K34" s="3" t="s">
        <v>218</v>
      </c>
      <c r="L34" s="3" t="s">
        <v>219</v>
      </c>
      <c r="M34" s="3" t="s">
        <v>220</v>
      </c>
    </row>
    <row r="35" spans="3:13" ht="12.75" x14ac:dyDescent="0.2">
      <c r="C35" s="3" t="s">
        <v>221</v>
      </c>
      <c r="D35" s="3" t="s">
        <v>222</v>
      </c>
      <c r="E35" s="3" t="s">
        <v>223</v>
      </c>
      <c r="F35" s="3" t="s">
        <v>224</v>
      </c>
      <c r="G35" s="3" t="s">
        <v>225</v>
      </c>
      <c r="H35" s="3" t="s">
        <v>226</v>
      </c>
      <c r="I35" s="3" t="s">
        <v>227</v>
      </c>
      <c r="J35" s="3" t="s">
        <v>228</v>
      </c>
      <c r="K35" s="3" t="s">
        <v>229</v>
      </c>
      <c r="L35" s="3" t="s">
        <v>230</v>
      </c>
      <c r="M35" s="3" t="s">
        <v>231</v>
      </c>
    </row>
    <row r="36" spans="3:13" ht="12.75" x14ac:dyDescent="0.2"/>
    <row r="37" spans="3:13" ht="12.75" x14ac:dyDescent="0.2">
      <c r="C37" s="3" t="s">
        <v>232</v>
      </c>
      <c r="D37" s="3" t="s">
        <v>233</v>
      </c>
      <c r="E37" s="3" t="s">
        <v>234</v>
      </c>
      <c r="F37" s="3" t="s">
        <v>235</v>
      </c>
      <c r="G37" s="3" t="s">
        <v>236</v>
      </c>
      <c r="H37" s="3" t="s">
        <v>237</v>
      </c>
      <c r="I37" s="3" t="s">
        <v>238</v>
      </c>
      <c r="J37" s="3" t="s">
        <v>239</v>
      </c>
      <c r="K37" s="3" t="s">
        <v>240</v>
      </c>
      <c r="L37" s="3" t="s">
        <v>241</v>
      </c>
      <c r="M37" s="3" t="s">
        <v>242</v>
      </c>
    </row>
    <row r="38" spans="3:13" ht="12.75" x14ac:dyDescent="0.2">
      <c r="C38" s="3" t="s">
        <v>243</v>
      </c>
      <c r="D38" s="3" t="s">
        <v>244</v>
      </c>
      <c r="E38" s="3" t="s">
        <v>245</v>
      </c>
      <c r="F38" s="3" t="s">
        <v>246</v>
      </c>
      <c r="G38" s="3" t="s">
        <v>247</v>
      </c>
      <c r="H38" s="3" t="s">
        <v>43</v>
      </c>
      <c r="I38" s="3" t="s">
        <v>43</v>
      </c>
      <c r="J38" s="3" t="s">
        <v>248</v>
      </c>
      <c r="K38" s="3" t="s">
        <v>249</v>
      </c>
      <c r="L38" s="3" t="s">
        <v>250</v>
      </c>
      <c r="M38" s="3" t="s">
        <v>251</v>
      </c>
    </row>
    <row r="39" spans="3:13" ht="12.75" x14ac:dyDescent="0.2">
      <c r="C39" s="3" t="s">
        <v>252</v>
      </c>
      <c r="D39" s="3" t="s">
        <v>253</v>
      </c>
      <c r="E39" s="3" t="s">
        <v>254</v>
      </c>
      <c r="F39" s="3" t="s">
        <v>255</v>
      </c>
      <c r="G39" s="3" t="s">
        <v>256</v>
      </c>
      <c r="H39" s="3" t="s">
        <v>257</v>
      </c>
      <c r="I39" s="3" t="s">
        <v>258</v>
      </c>
      <c r="J39" s="3" t="s">
        <v>259</v>
      </c>
      <c r="K39" s="3" t="s">
        <v>260</v>
      </c>
      <c r="L39" s="3" t="s">
        <v>261</v>
      </c>
      <c r="M39" s="3" t="s">
        <v>262</v>
      </c>
    </row>
    <row r="40" spans="3:13" ht="12.75" x14ac:dyDescent="0.2">
      <c r="C40" s="3" t="s">
        <v>263</v>
      </c>
      <c r="D40" s="3" t="s">
        <v>264</v>
      </c>
      <c r="E40" s="3" t="s">
        <v>265</v>
      </c>
      <c r="F40" s="3" t="s">
        <v>266</v>
      </c>
      <c r="G40" s="3" t="s">
        <v>267</v>
      </c>
      <c r="H40" s="3" t="s">
        <v>268</v>
      </c>
      <c r="I40" s="3" t="s">
        <v>269</v>
      </c>
      <c r="J40" s="3" t="s">
        <v>270</v>
      </c>
      <c r="K40" s="3" t="s">
        <v>271</v>
      </c>
      <c r="L40" s="3" t="s">
        <v>272</v>
      </c>
      <c r="M40" s="3" t="s">
        <v>273</v>
      </c>
    </row>
    <row r="41" spans="3:13" ht="12.75" x14ac:dyDescent="0.2"/>
    <row r="42" spans="3:13" ht="12.75" x14ac:dyDescent="0.2">
      <c r="C42" s="3" t="s">
        <v>274</v>
      </c>
      <c r="D42" s="3" t="s">
        <v>275</v>
      </c>
      <c r="E42" s="3" t="s">
        <v>276</v>
      </c>
      <c r="F42" s="3" t="s">
        <v>277</v>
      </c>
      <c r="G42" s="3" t="s">
        <v>278</v>
      </c>
      <c r="H42" s="3" t="s">
        <v>279</v>
      </c>
      <c r="I42" s="3" t="s">
        <v>280</v>
      </c>
      <c r="J42" s="3" t="s">
        <v>43</v>
      </c>
      <c r="K42" s="3" t="s">
        <v>43</v>
      </c>
      <c r="L42" s="3" t="s">
        <v>43</v>
      </c>
      <c r="M42" s="3" t="s">
        <v>43</v>
      </c>
    </row>
    <row r="43" spans="3:13" ht="12.75" x14ac:dyDescent="0.2">
      <c r="C43" s="3" t="s">
        <v>281</v>
      </c>
      <c r="D43" s="3" t="s">
        <v>282</v>
      </c>
      <c r="E43" s="3" t="s">
        <v>282</v>
      </c>
      <c r="F43" s="3" t="s">
        <v>283</v>
      </c>
      <c r="G43" s="3" t="s">
        <v>284</v>
      </c>
      <c r="H43" s="3" t="s">
        <v>285</v>
      </c>
      <c r="I43" s="3" t="s">
        <v>286</v>
      </c>
      <c r="J43" s="3" t="s">
        <v>287</v>
      </c>
      <c r="K43" s="3" t="s">
        <v>288</v>
      </c>
      <c r="L43" s="3" t="s">
        <v>289</v>
      </c>
      <c r="M43" s="3" t="s">
        <v>290</v>
      </c>
    </row>
    <row r="44" spans="3:13" ht="12.75" x14ac:dyDescent="0.2">
      <c r="C44" s="3" t="s">
        <v>291</v>
      </c>
      <c r="D44" s="3" t="s">
        <v>292</v>
      </c>
      <c r="E44" s="3" t="s">
        <v>293</v>
      </c>
      <c r="F44" s="3" t="s">
        <v>294</v>
      </c>
      <c r="G44" s="3" t="s">
        <v>295</v>
      </c>
      <c r="H44" s="3" t="s">
        <v>296</v>
      </c>
      <c r="I44" s="3" t="s">
        <v>297</v>
      </c>
      <c r="J44" s="3" t="s">
        <v>298</v>
      </c>
      <c r="K44" s="3" t="s">
        <v>299</v>
      </c>
      <c r="L44" s="3" t="s">
        <v>300</v>
      </c>
      <c r="M44" s="3" t="s">
        <v>301</v>
      </c>
    </row>
    <row r="45" spans="3:13" ht="12.75" x14ac:dyDescent="0.2">
      <c r="C45" s="3" t="s">
        <v>302</v>
      </c>
      <c r="D45" s="3" t="s">
        <v>43</v>
      </c>
      <c r="E45" s="3" t="s">
        <v>43</v>
      </c>
      <c r="F45" s="3" t="s">
        <v>43</v>
      </c>
      <c r="G45" s="3" t="s">
        <v>43</v>
      </c>
      <c r="H45" s="3" t="s">
        <v>43</v>
      </c>
      <c r="I45" s="3" t="s">
        <v>43</v>
      </c>
      <c r="J45" s="3" t="s">
        <v>43</v>
      </c>
      <c r="K45" s="3" t="s">
        <v>43</v>
      </c>
      <c r="L45" s="3" t="s">
        <v>43</v>
      </c>
      <c r="M45" s="3" t="s">
        <v>43</v>
      </c>
    </row>
    <row r="46" spans="3:13" ht="12.75" x14ac:dyDescent="0.2">
      <c r="C46" s="3" t="s">
        <v>303</v>
      </c>
      <c r="D46" s="3" t="s">
        <v>304</v>
      </c>
      <c r="E46" s="3" t="s">
        <v>305</v>
      </c>
      <c r="F46" s="3" t="s">
        <v>306</v>
      </c>
      <c r="G46" s="3" t="s">
        <v>307</v>
      </c>
      <c r="H46" s="3" t="s">
        <v>308</v>
      </c>
      <c r="I46" s="3" t="s">
        <v>309</v>
      </c>
      <c r="J46" s="3" t="s">
        <v>310</v>
      </c>
      <c r="K46" s="3" t="s">
        <v>311</v>
      </c>
      <c r="L46" s="3" t="s">
        <v>312</v>
      </c>
      <c r="M46" s="3" t="s">
        <v>313</v>
      </c>
    </row>
    <row r="47" spans="3:13" ht="12.75" x14ac:dyDescent="0.2">
      <c r="C47" s="3" t="s">
        <v>314</v>
      </c>
      <c r="D47" s="3" t="s">
        <v>315</v>
      </c>
      <c r="E47" s="3" t="s">
        <v>316</v>
      </c>
      <c r="F47" s="3" t="s">
        <v>317</v>
      </c>
      <c r="G47" s="3" t="s">
        <v>318</v>
      </c>
      <c r="H47" s="3" t="s">
        <v>319</v>
      </c>
      <c r="I47" s="3" t="s">
        <v>320</v>
      </c>
      <c r="J47" s="3" t="s">
        <v>321</v>
      </c>
      <c r="K47" s="3" t="s">
        <v>322</v>
      </c>
      <c r="L47" s="3" t="s">
        <v>323</v>
      </c>
      <c r="M47" s="3" t="s">
        <v>324</v>
      </c>
    </row>
    <row r="48" spans="3:13" ht="12.75" x14ac:dyDescent="0.2">
      <c r="C48" s="3" t="s">
        <v>325</v>
      </c>
      <c r="D48" s="3" t="s">
        <v>43</v>
      </c>
      <c r="E48" s="3" t="s">
        <v>43</v>
      </c>
      <c r="F48" s="3" t="s">
        <v>43</v>
      </c>
      <c r="G48" s="3" t="s">
        <v>43</v>
      </c>
      <c r="H48" s="3" t="s">
        <v>43</v>
      </c>
      <c r="I48" s="3" t="s">
        <v>43</v>
      </c>
      <c r="J48" s="3" t="s">
        <v>43</v>
      </c>
      <c r="K48" s="3" t="s">
        <v>43</v>
      </c>
      <c r="L48" s="3" t="s">
        <v>43</v>
      </c>
      <c r="M48" s="3" t="s">
        <v>43</v>
      </c>
    </row>
    <row r="49" spans="3:13" ht="12.75" x14ac:dyDescent="0.2">
      <c r="C49" s="3" t="s">
        <v>326</v>
      </c>
      <c r="D49" s="3" t="s">
        <v>43</v>
      </c>
      <c r="E49" s="3" t="s">
        <v>43</v>
      </c>
      <c r="F49" s="3" t="s">
        <v>43</v>
      </c>
      <c r="G49" s="3" t="s">
        <v>43</v>
      </c>
      <c r="H49" s="3" t="s">
        <v>41</v>
      </c>
      <c r="I49" s="3" t="s">
        <v>327</v>
      </c>
      <c r="J49" s="3" t="s">
        <v>43</v>
      </c>
      <c r="K49" s="3" t="s">
        <v>328</v>
      </c>
      <c r="L49" s="3" t="s">
        <v>329</v>
      </c>
      <c r="M49" s="3" t="s">
        <v>330</v>
      </c>
    </row>
    <row r="50" spans="3:13" ht="12.75" x14ac:dyDescent="0.2">
      <c r="C50" s="3" t="s">
        <v>331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332</v>
      </c>
      <c r="D51" s="3" t="s">
        <v>315</v>
      </c>
      <c r="E51" s="3" t="s">
        <v>316</v>
      </c>
      <c r="F51" s="3" t="s">
        <v>317</v>
      </c>
      <c r="G51" s="3" t="s">
        <v>318</v>
      </c>
      <c r="H51" s="3" t="s">
        <v>333</v>
      </c>
      <c r="I51" s="3" t="s">
        <v>334</v>
      </c>
      <c r="J51" s="3" t="s">
        <v>321</v>
      </c>
      <c r="K51" s="3" t="s">
        <v>335</v>
      </c>
      <c r="L51" s="3" t="s">
        <v>336</v>
      </c>
      <c r="M51" s="3" t="s">
        <v>337</v>
      </c>
    </row>
    <row r="52" spans="3:13" ht="12.75" x14ac:dyDescent="0.2"/>
    <row r="53" spans="3:13" ht="12.75" x14ac:dyDescent="0.2">
      <c r="C53" s="3" t="s">
        <v>338</v>
      </c>
      <c r="D53" s="3" t="s">
        <v>157</v>
      </c>
      <c r="E53" s="3" t="s">
        <v>158</v>
      </c>
      <c r="F53" s="3" t="s">
        <v>159</v>
      </c>
      <c r="G53" s="3" t="s">
        <v>160</v>
      </c>
      <c r="H53" s="3" t="s">
        <v>161</v>
      </c>
      <c r="I53" s="3" t="s">
        <v>162</v>
      </c>
      <c r="J53" s="3" t="s">
        <v>163</v>
      </c>
      <c r="K53" s="3" t="s">
        <v>164</v>
      </c>
      <c r="L53" s="3" t="s">
        <v>165</v>
      </c>
      <c r="M53" s="3" t="s">
        <v>166</v>
      </c>
    </row>
    <row r="54" spans="3:13" ht="12.75" x14ac:dyDescent="0.2"/>
    <row r="55" spans="3:13" ht="12.75" x14ac:dyDescent="0.2">
      <c r="C55" s="3" t="s">
        <v>339</v>
      </c>
      <c r="D55" s="3" t="s">
        <v>340</v>
      </c>
      <c r="E55" s="3" t="s">
        <v>341</v>
      </c>
      <c r="F55" s="3" t="s">
        <v>342</v>
      </c>
      <c r="G55" s="3" t="s">
        <v>343</v>
      </c>
      <c r="H55" s="3" t="s">
        <v>344</v>
      </c>
      <c r="I55" s="3" t="s">
        <v>196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345</v>
      </c>
      <c r="D56" s="3" t="s">
        <v>346</v>
      </c>
      <c r="E56" s="3" t="s">
        <v>347</v>
      </c>
      <c r="F56" s="3" t="s">
        <v>348</v>
      </c>
      <c r="G56" s="3" t="s">
        <v>349</v>
      </c>
      <c r="H56" s="3" t="s">
        <v>350</v>
      </c>
      <c r="I56" s="3" t="s">
        <v>351</v>
      </c>
      <c r="J56" s="3" t="s">
        <v>352</v>
      </c>
      <c r="K56" s="3" t="s">
        <v>353</v>
      </c>
      <c r="L56" s="3" t="s">
        <v>354</v>
      </c>
      <c r="M56" s="3" t="s">
        <v>355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5081-6289-490E-90CE-DC540A2FF5AD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356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357</v>
      </c>
      <c r="D12" s="3" t="s">
        <v>358</v>
      </c>
      <c r="E12" s="3" t="s">
        <v>359</v>
      </c>
      <c r="F12" s="3" t="s">
        <v>360</v>
      </c>
      <c r="G12" s="3" t="s">
        <v>361</v>
      </c>
      <c r="H12" s="3" t="s">
        <v>362</v>
      </c>
      <c r="I12" s="3" t="s">
        <v>363</v>
      </c>
      <c r="J12" s="3" t="s">
        <v>364</v>
      </c>
      <c r="K12" s="3" t="s">
        <v>365</v>
      </c>
      <c r="L12" s="3" t="s">
        <v>366</v>
      </c>
      <c r="M12" s="3" t="s">
        <v>367</v>
      </c>
    </row>
    <row r="13" spans="3:13" x14ac:dyDescent="0.2">
      <c r="C13" s="3" t="s">
        <v>368</v>
      </c>
      <c r="D13" s="3" t="s">
        <v>369</v>
      </c>
      <c r="E13" s="3" t="s">
        <v>370</v>
      </c>
      <c r="F13" s="3" t="s">
        <v>371</v>
      </c>
      <c r="G13" s="3" t="s">
        <v>372</v>
      </c>
      <c r="H13" s="3" t="s">
        <v>373</v>
      </c>
      <c r="I13" s="3" t="s">
        <v>374</v>
      </c>
      <c r="J13" s="3" t="s">
        <v>375</v>
      </c>
      <c r="K13" s="3" t="s">
        <v>376</v>
      </c>
      <c r="L13" s="3" t="s">
        <v>377</v>
      </c>
      <c r="M13" s="3" t="s">
        <v>378</v>
      </c>
    </row>
    <row r="15" spans="3:13" x14ac:dyDescent="0.2">
      <c r="C15" s="3" t="s">
        <v>379</v>
      </c>
      <c r="D15" s="3" t="s">
        <v>380</v>
      </c>
      <c r="E15" s="3" t="s">
        <v>381</v>
      </c>
      <c r="F15" s="3" t="s">
        <v>382</v>
      </c>
      <c r="G15" s="3" t="s">
        <v>383</v>
      </c>
      <c r="H15" s="3" t="s">
        <v>384</v>
      </c>
      <c r="I15" s="3" t="s">
        <v>385</v>
      </c>
      <c r="J15" s="3" t="s">
        <v>386</v>
      </c>
      <c r="K15" s="3" t="s">
        <v>387</v>
      </c>
      <c r="L15" s="3" t="s">
        <v>388</v>
      </c>
      <c r="M15" s="3" t="s">
        <v>389</v>
      </c>
    </row>
    <row r="16" spans="3:13" x14ac:dyDescent="0.2">
      <c r="C16" s="3" t="s">
        <v>390</v>
      </c>
      <c r="D16" s="3" t="s">
        <v>391</v>
      </c>
      <c r="E16" s="3" t="s">
        <v>392</v>
      </c>
      <c r="F16" s="3" t="s">
        <v>393</v>
      </c>
      <c r="G16" s="3" t="s">
        <v>394</v>
      </c>
      <c r="H16" s="3" t="s">
        <v>395</v>
      </c>
      <c r="I16" s="3" t="s">
        <v>396</v>
      </c>
      <c r="J16" s="3" t="s">
        <v>397</v>
      </c>
      <c r="K16" s="3" t="s">
        <v>398</v>
      </c>
      <c r="L16" s="3" t="s">
        <v>399</v>
      </c>
      <c r="M16" s="3" t="s">
        <v>400</v>
      </c>
    </row>
    <row r="17" spans="3:13" x14ac:dyDescent="0.2">
      <c r="C17" s="3" t="s">
        <v>401</v>
      </c>
      <c r="D17" s="3" t="s">
        <v>402</v>
      </c>
      <c r="E17" s="3" t="s">
        <v>403</v>
      </c>
      <c r="F17" s="3" t="s">
        <v>404</v>
      </c>
      <c r="G17" s="3" t="s">
        <v>405</v>
      </c>
      <c r="H17" s="3" t="s">
        <v>406</v>
      </c>
      <c r="I17" s="3" t="s">
        <v>407</v>
      </c>
      <c r="J17" s="3" t="s">
        <v>408</v>
      </c>
      <c r="K17" s="3" t="s">
        <v>409</v>
      </c>
      <c r="L17" s="3" t="s">
        <v>410</v>
      </c>
      <c r="M17" s="3" t="s">
        <v>409</v>
      </c>
    </row>
    <row r="19" spans="3:13" x14ac:dyDescent="0.2">
      <c r="C19" s="3" t="s">
        <v>411</v>
      </c>
      <c r="D19" s="3">
        <v>0</v>
      </c>
      <c r="E19" s="3" t="s">
        <v>412</v>
      </c>
      <c r="F19" s="3" t="s">
        <v>413</v>
      </c>
      <c r="G19" s="3" t="s">
        <v>414</v>
      </c>
      <c r="H19" s="3" t="s">
        <v>415</v>
      </c>
      <c r="I19" s="3" t="s">
        <v>416</v>
      </c>
      <c r="J19" s="3" t="s">
        <v>417</v>
      </c>
      <c r="K19" s="3" t="s">
        <v>418</v>
      </c>
      <c r="L19" s="3" t="s">
        <v>419</v>
      </c>
      <c r="M19" s="3" t="s">
        <v>420</v>
      </c>
    </row>
    <row r="20" spans="3:13" x14ac:dyDescent="0.2">
      <c r="C20" s="3" t="s">
        <v>421</v>
      </c>
      <c r="D20" s="3" t="s">
        <v>422</v>
      </c>
      <c r="E20" s="3" t="s">
        <v>423</v>
      </c>
      <c r="F20" s="3" t="s">
        <v>424</v>
      </c>
      <c r="G20" s="3" t="s">
        <v>425</v>
      </c>
      <c r="H20" s="3" t="s">
        <v>426</v>
      </c>
      <c r="I20" s="3" t="s">
        <v>427</v>
      </c>
      <c r="J20" s="3" t="s">
        <v>428</v>
      </c>
      <c r="K20" s="3" t="s">
        <v>429</v>
      </c>
      <c r="L20" s="3" t="s">
        <v>430</v>
      </c>
      <c r="M20" s="3" t="s">
        <v>431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432</v>
      </c>
      <c r="D22" s="3" t="s">
        <v>433</v>
      </c>
      <c r="E22" s="3" t="s">
        <v>434</v>
      </c>
      <c r="F22" s="3" t="s">
        <v>435</v>
      </c>
      <c r="G22" s="3" t="s">
        <v>436</v>
      </c>
      <c r="H22" s="3" t="s">
        <v>437</v>
      </c>
      <c r="I22" s="3" t="s">
        <v>438</v>
      </c>
      <c r="J22" s="3" t="s">
        <v>439</v>
      </c>
      <c r="K22" s="3" t="s">
        <v>440</v>
      </c>
      <c r="L22" s="3" t="s">
        <v>441</v>
      </c>
      <c r="M22" s="3" t="s">
        <v>442</v>
      </c>
    </row>
    <row r="23" spans="3:13" x14ac:dyDescent="0.2">
      <c r="C23" s="3" t="s">
        <v>443</v>
      </c>
      <c r="D23" s="3" t="s">
        <v>444</v>
      </c>
      <c r="E23" s="3" t="s">
        <v>445</v>
      </c>
      <c r="F23" s="3" t="s">
        <v>446</v>
      </c>
      <c r="G23" s="3" t="s">
        <v>447</v>
      </c>
      <c r="H23" s="3" t="s">
        <v>448</v>
      </c>
      <c r="I23" s="3" t="s">
        <v>449</v>
      </c>
      <c r="J23" s="3" t="s">
        <v>450</v>
      </c>
      <c r="K23" s="3" t="s">
        <v>451</v>
      </c>
      <c r="L23" s="3" t="s">
        <v>452</v>
      </c>
      <c r="M23" s="3" t="s">
        <v>453</v>
      </c>
    </row>
    <row r="24" spans="3:13" x14ac:dyDescent="0.2">
      <c r="C24" s="3" t="s">
        <v>454</v>
      </c>
      <c r="D24" s="3" t="s">
        <v>455</v>
      </c>
      <c r="E24" s="3" t="s">
        <v>456</v>
      </c>
      <c r="F24" s="3" t="s">
        <v>457</v>
      </c>
      <c r="G24" s="3" t="s">
        <v>458</v>
      </c>
      <c r="H24" s="3" t="s">
        <v>459</v>
      </c>
      <c r="I24" s="3" t="s">
        <v>460</v>
      </c>
      <c r="J24" s="3" t="s">
        <v>461</v>
      </c>
      <c r="K24" s="3" t="s">
        <v>462</v>
      </c>
      <c r="L24" s="3" t="s">
        <v>463</v>
      </c>
      <c r="M24" s="3" t="s">
        <v>464</v>
      </c>
    </row>
    <row r="26" spans="3:13" x14ac:dyDescent="0.2">
      <c r="C26" s="3" t="s">
        <v>465</v>
      </c>
      <c r="D26" s="3" t="s">
        <v>466</v>
      </c>
      <c r="E26" s="3" t="s">
        <v>467</v>
      </c>
      <c r="F26" s="3" t="s">
        <v>468</v>
      </c>
      <c r="G26" s="3" t="s">
        <v>469</v>
      </c>
      <c r="H26" s="3" t="s">
        <v>470</v>
      </c>
      <c r="I26" s="3" t="s">
        <v>471</v>
      </c>
      <c r="J26" s="3" t="s">
        <v>472</v>
      </c>
      <c r="K26" s="3" t="s">
        <v>473</v>
      </c>
      <c r="L26" s="3" t="s">
        <v>474</v>
      </c>
      <c r="M26" s="3" t="s">
        <v>475</v>
      </c>
    </row>
    <row r="27" spans="3:13" x14ac:dyDescent="0.2">
      <c r="C27" s="3" t="s">
        <v>476</v>
      </c>
      <c r="D27" s="3" t="s">
        <v>477</v>
      </c>
      <c r="E27" s="3" t="s">
        <v>478</v>
      </c>
      <c r="F27" s="3" t="s">
        <v>479</v>
      </c>
      <c r="G27" s="3" t="s">
        <v>480</v>
      </c>
      <c r="H27" s="3" t="s">
        <v>481</v>
      </c>
      <c r="I27" s="3" t="s">
        <v>482</v>
      </c>
      <c r="J27" s="3" t="s">
        <v>483</v>
      </c>
      <c r="K27" s="3" t="s">
        <v>484</v>
      </c>
      <c r="L27" s="3" t="s">
        <v>485</v>
      </c>
      <c r="M27" s="3" t="s">
        <v>486</v>
      </c>
    </row>
    <row r="28" spans="3:13" x14ac:dyDescent="0.2">
      <c r="C28" s="3" t="s">
        <v>487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488</v>
      </c>
      <c r="I28" s="3" t="s">
        <v>489</v>
      </c>
      <c r="J28" s="3" t="s">
        <v>490</v>
      </c>
      <c r="K28" s="3" t="s">
        <v>491</v>
      </c>
      <c r="L28" s="3" t="s">
        <v>3</v>
      </c>
      <c r="M28" s="3" t="s">
        <v>3</v>
      </c>
    </row>
    <row r="29" spans="3:13" x14ac:dyDescent="0.2">
      <c r="C29" s="3" t="s">
        <v>492</v>
      </c>
      <c r="D29" s="3" t="s">
        <v>493</v>
      </c>
      <c r="E29" s="3" t="s">
        <v>494</v>
      </c>
      <c r="F29" s="3" t="s">
        <v>495</v>
      </c>
      <c r="G29" s="3" t="s">
        <v>496</v>
      </c>
      <c r="H29" s="3" t="s">
        <v>497</v>
      </c>
      <c r="I29" s="3" t="s">
        <v>498</v>
      </c>
      <c r="J29" s="3" t="s">
        <v>499</v>
      </c>
      <c r="K29" s="3" t="s">
        <v>500</v>
      </c>
      <c r="L29" s="3" t="s">
        <v>501</v>
      </c>
      <c r="M29" s="3" t="s">
        <v>502</v>
      </c>
    </row>
    <row r="30" spans="3:13" x14ac:dyDescent="0.2">
      <c r="C30" s="3" t="s">
        <v>503</v>
      </c>
      <c r="D30" s="3" t="s">
        <v>504</v>
      </c>
      <c r="E30" s="3" t="s">
        <v>505</v>
      </c>
      <c r="F30" s="3" t="s">
        <v>506</v>
      </c>
      <c r="G30" s="3" t="s">
        <v>507</v>
      </c>
      <c r="H30" s="3" t="s">
        <v>508</v>
      </c>
      <c r="I30" s="3" t="s">
        <v>509</v>
      </c>
      <c r="J30" s="3" t="s">
        <v>510</v>
      </c>
      <c r="K30" s="3" t="s">
        <v>511</v>
      </c>
      <c r="L30" s="3" t="s">
        <v>512</v>
      </c>
      <c r="M30" s="3" t="s">
        <v>513</v>
      </c>
    </row>
    <row r="32" spans="3:13" x14ac:dyDescent="0.2">
      <c r="C32" s="3" t="s">
        <v>514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515</v>
      </c>
      <c r="D33" s="3" t="s">
        <v>504</v>
      </c>
      <c r="E33" s="3" t="s">
        <v>505</v>
      </c>
      <c r="F33" s="3" t="s">
        <v>506</v>
      </c>
      <c r="G33" s="3" t="s">
        <v>507</v>
      </c>
      <c r="H33" s="3" t="s">
        <v>508</v>
      </c>
      <c r="I33" s="3" t="s">
        <v>509</v>
      </c>
      <c r="J33" s="3" t="s">
        <v>510</v>
      </c>
      <c r="K33" s="3" t="s">
        <v>511</v>
      </c>
      <c r="L33" s="3" t="s">
        <v>512</v>
      </c>
      <c r="M33" s="3" t="s">
        <v>513</v>
      </c>
    </row>
    <row r="35" spans="3:13" x14ac:dyDescent="0.2">
      <c r="C35" s="3" t="s">
        <v>516</v>
      </c>
      <c r="D35" s="3">
        <v>0</v>
      </c>
      <c r="E35" s="3">
        <v>0</v>
      </c>
      <c r="F35" s="3">
        <v>0</v>
      </c>
      <c r="G35" s="3">
        <v>0</v>
      </c>
      <c r="H35" s="3" t="s">
        <v>517</v>
      </c>
      <c r="I35" s="3" t="s">
        <v>518</v>
      </c>
      <c r="J35" s="3" t="s">
        <v>519</v>
      </c>
      <c r="K35" s="3" t="s">
        <v>520</v>
      </c>
      <c r="L35" s="3">
        <v>0</v>
      </c>
      <c r="M35" s="3">
        <v>0</v>
      </c>
    </row>
    <row r="36" spans="3:13" x14ac:dyDescent="0.2">
      <c r="C36" s="3" t="s">
        <v>521</v>
      </c>
      <c r="D36" s="3" t="s">
        <v>504</v>
      </c>
      <c r="E36" s="3" t="s">
        <v>505</v>
      </c>
      <c r="F36" s="3" t="s">
        <v>506</v>
      </c>
      <c r="G36" s="3" t="s">
        <v>507</v>
      </c>
      <c r="H36" s="3" t="s">
        <v>522</v>
      </c>
      <c r="I36" s="3" t="s">
        <v>523</v>
      </c>
      <c r="J36" s="3" t="s">
        <v>524</v>
      </c>
      <c r="K36" s="3" t="s">
        <v>525</v>
      </c>
      <c r="L36" s="3" t="s">
        <v>512</v>
      </c>
      <c r="M36" s="3" t="s">
        <v>513</v>
      </c>
    </row>
    <row r="38" spans="3:13" x14ac:dyDescent="0.2">
      <c r="C38" s="3" t="s">
        <v>526</v>
      </c>
      <c r="D38" s="3">
        <v>3</v>
      </c>
      <c r="E38" s="3">
        <v>1.31</v>
      </c>
      <c r="F38" s="3">
        <v>3.94</v>
      </c>
      <c r="G38" s="3">
        <v>2.5099999999999998</v>
      </c>
      <c r="H38" s="3">
        <v>-1.71</v>
      </c>
      <c r="I38" s="3">
        <v>-20.51</v>
      </c>
      <c r="J38" s="3">
        <v>1.81</v>
      </c>
      <c r="K38" s="3">
        <v>-0.96</v>
      </c>
      <c r="L38" s="3">
        <v>0.82</v>
      </c>
      <c r="M38" s="3">
        <v>-2.74</v>
      </c>
    </row>
    <row r="39" spans="3:13" x14ac:dyDescent="0.2">
      <c r="C39" s="3" t="s">
        <v>527</v>
      </c>
      <c r="D39" s="3">
        <v>3</v>
      </c>
      <c r="E39" s="3">
        <v>1.31</v>
      </c>
      <c r="F39" s="3">
        <v>3.84</v>
      </c>
      <c r="G39" s="3">
        <v>2.5</v>
      </c>
      <c r="H39" s="3">
        <v>-1.71</v>
      </c>
      <c r="I39" s="3">
        <v>-20.52</v>
      </c>
      <c r="J39" s="3">
        <v>1.79</v>
      </c>
      <c r="K39" s="3">
        <v>-0.97</v>
      </c>
      <c r="L39" s="3">
        <v>0.8</v>
      </c>
      <c r="M39" s="3">
        <v>-2.75</v>
      </c>
    </row>
    <row r="40" spans="3:13" x14ac:dyDescent="0.2">
      <c r="C40" s="3" t="s">
        <v>528</v>
      </c>
      <c r="D40" s="3" t="s">
        <v>529</v>
      </c>
      <c r="E40" s="3" t="s">
        <v>530</v>
      </c>
      <c r="F40" s="3" t="s">
        <v>531</v>
      </c>
      <c r="G40" s="3" t="s">
        <v>532</v>
      </c>
      <c r="H40" s="3" t="s">
        <v>533</v>
      </c>
      <c r="I40" s="3" t="s">
        <v>534</v>
      </c>
      <c r="J40" s="3" t="s">
        <v>535</v>
      </c>
      <c r="K40" s="3" t="s">
        <v>536</v>
      </c>
      <c r="L40" s="3" t="s">
        <v>537</v>
      </c>
      <c r="M40" s="3" t="s">
        <v>538</v>
      </c>
    </row>
    <row r="41" spans="3:13" x14ac:dyDescent="0.2">
      <c r="C41" s="3" t="s">
        <v>539</v>
      </c>
      <c r="D41" s="3" t="s">
        <v>529</v>
      </c>
      <c r="E41" s="3" t="s">
        <v>530</v>
      </c>
      <c r="F41" s="3" t="s">
        <v>540</v>
      </c>
      <c r="G41" s="3" t="s">
        <v>541</v>
      </c>
      <c r="H41" s="3" t="s">
        <v>533</v>
      </c>
      <c r="I41" s="3" t="s">
        <v>534</v>
      </c>
      <c r="J41" s="3" t="s">
        <v>542</v>
      </c>
      <c r="K41" s="3" t="s">
        <v>536</v>
      </c>
      <c r="L41" s="3" t="s">
        <v>543</v>
      </c>
      <c r="M41" s="3" t="s">
        <v>538</v>
      </c>
    </row>
    <row r="43" spans="3:13" x14ac:dyDescent="0.2">
      <c r="C43" s="3" t="s">
        <v>544</v>
      </c>
      <c r="D43" s="3" t="s">
        <v>545</v>
      </c>
      <c r="E43" s="3" t="s">
        <v>546</v>
      </c>
      <c r="F43" s="3" t="s">
        <v>547</v>
      </c>
      <c r="G43" s="3" t="s">
        <v>548</v>
      </c>
      <c r="H43" s="3" t="s">
        <v>549</v>
      </c>
      <c r="I43" s="3" t="s">
        <v>550</v>
      </c>
      <c r="J43" s="3" t="s">
        <v>551</v>
      </c>
      <c r="K43" s="3" t="s">
        <v>552</v>
      </c>
      <c r="L43" s="3" t="s">
        <v>553</v>
      </c>
      <c r="M43" s="3" t="s">
        <v>554</v>
      </c>
    </row>
    <row r="44" spans="3:13" x14ac:dyDescent="0.2">
      <c r="C44" s="3" t="s">
        <v>555</v>
      </c>
      <c r="D44" s="3" t="s">
        <v>556</v>
      </c>
      <c r="E44" s="3" t="s">
        <v>557</v>
      </c>
      <c r="F44" s="3" t="s">
        <v>558</v>
      </c>
      <c r="G44" s="3" t="s">
        <v>559</v>
      </c>
      <c r="H44" s="3" t="s">
        <v>560</v>
      </c>
      <c r="I44" s="3" t="s">
        <v>561</v>
      </c>
      <c r="J44" s="3" t="s">
        <v>69</v>
      </c>
      <c r="K44" s="3" t="s">
        <v>562</v>
      </c>
      <c r="L44" s="3" t="s">
        <v>563</v>
      </c>
      <c r="M44" s="3" t="s">
        <v>564</v>
      </c>
    </row>
    <row r="46" spans="3:13" x14ac:dyDescent="0.2">
      <c r="C46" s="3" t="s">
        <v>565</v>
      </c>
      <c r="D46" s="3" t="s">
        <v>358</v>
      </c>
      <c r="E46" s="3" t="s">
        <v>359</v>
      </c>
      <c r="F46" s="3" t="s">
        <v>360</v>
      </c>
      <c r="G46" s="3" t="s">
        <v>361</v>
      </c>
      <c r="H46" s="3" t="s">
        <v>362</v>
      </c>
      <c r="I46" s="3" t="s">
        <v>363</v>
      </c>
      <c r="J46" s="3" t="s">
        <v>364</v>
      </c>
      <c r="K46" s="3" t="s">
        <v>365</v>
      </c>
      <c r="L46" s="3" t="s">
        <v>366</v>
      </c>
      <c r="M46" s="3" t="s">
        <v>367</v>
      </c>
    </row>
    <row r="47" spans="3:13" x14ac:dyDescent="0.2">
      <c r="C47" s="3" t="s">
        <v>566</v>
      </c>
      <c r="D47" s="3" t="s">
        <v>3</v>
      </c>
      <c r="E47" s="3" t="s">
        <v>3</v>
      </c>
      <c r="F47" s="3" t="s">
        <v>3</v>
      </c>
      <c r="G47" s="3" t="s">
        <v>567</v>
      </c>
      <c r="H47" s="3" t="s">
        <v>568</v>
      </c>
      <c r="I47" s="3" t="s">
        <v>569</v>
      </c>
      <c r="J47" s="3" t="s">
        <v>570</v>
      </c>
      <c r="K47" s="3" t="s">
        <v>571</v>
      </c>
      <c r="L47" s="3" t="s">
        <v>572</v>
      </c>
      <c r="M47" s="3" t="s">
        <v>573</v>
      </c>
    </row>
    <row r="48" spans="3:13" x14ac:dyDescent="0.2">
      <c r="C48" s="3" t="s">
        <v>574</v>
      </c>
      <c r="D48" s="3" t="s">
        <v>556</v>
      </c>
      <c r="E48" s="3" t="s">
        <v>557</v>
      </c>
      <c r="F48" s="3" t="s">
        <v>558</v>
      </c>
      <c r="G48" s="3" t="s">
        <v>559</v>
      </c>
      <c r="H48" s="3" t="s">
        <v>560</v>
      </c>
      <c r="I48" s="3" t="s">
        <v>561</v>
      </c>
      <c r="J48" s="3" t="s">
        <v>69</v>
      </c>
      <c r="K48" s="3" t="s">
        <v>562</v>
      </c>
      <c r="L48" s="3" t="s">
        <v>563</v>
      </c>
      <c r="M48" s="3" t="s">
        <v>564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1342-DD85-4B6C-A6A8-6E042E2BEC39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575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515</v>
      </c>
      <c r="D12" s="3" t="s">
        <v>504</v>
      </c>
      <c r="E12" s="3" t="s">
        <v>505</v>
      </c>
      <c r="F12" s="3" t="s">
        <v>506</v>
      </c>
      <c r="G12" s="3" t="s">
        <v>507</v>
      </c>
      <c r="H12" s="3" t="s">
        <v>508</v>
      </c>
      <c r="I12" s="3" t="s">
        <v>509</v>
      </c>
      <c r="J12" s="3" t="s">
        <v>510</v>
      </c>
      <c r="K12" s="3" t="s">
        <v>511</v>
      </c>
      <c r="L12" s="3" t="s">
        <v>512</v>
      </c>
      <c r="M12" s="3" t="s">
        <v>513</v>
      </c>
    </row>
    <row r="13" spans="3:13" x14ac:dyDescent="0.2">
      <c r="C13" s="3" t="s">
        <v>576</v>
      </c>
      <c r="D13" s="3" t="s">
        <v>577</v>
      </c>
      <c r="E13" s="3" t="s">
        <v>578</v>
      </c>
      <c r="F13" s="3" t="s">
        <v>579</v>
      </c>
      <c r="G13" s="3" t="s">
        <v>580</v>
      </c>
      <c r="H13" s="3" t="s">
        <v>581</v>
      </c>
      <c r="I13" s="3" t="s">
        <v>582</v>
      </c>
      <c r="J13" s="3" t="s">
        <v>583</v>
      </c>
      <c r="K13" s="3" t="s">
        <v>584</v>
      </c>
      <c r="L13" s="3" t="s">
        <v>585</v>
      </c>
      <c r="M13" s="3" t="s">
        <v>586</v>
      </c>
    </row>
    <row r="14" spans="3:13" x14ac:dyDescent="0.2">
      <c r="C14" s="3" t="s">
        <v>587</v>
      </c>
      <c r="D14" s="3" t="s">
        <v>588</v>
      </c>
      <c r="E14" s="3" t="s">
        <v>3</v>
      </c>
      <c r="F14" s="3" t="s">
        <v>589</v>
      </c>
      <c r="G14" s="3" t="s">
        <v>496</v>
      </c>
      <c r="H14" s="3" t="s">
        <v>590</v>
      </c>
      <c r="I14" s="3" t="s">
        <v>591</v>
      </c>
      <c r="J14" s="3" t="s">
        <v>592</v>
      </c>
      <c r="K14" s="3" t="s">
        <v>593</v>
      </c>
      <c r="L14" s="3" t="s">
        <v>594</v>
      </c>
      <c r="M14" s="3" t="s">
        <v>595</v>
      </c>
    </row>
    <row r="15" spans="3:13" x14ac:dyDescent="0.2">
      <c r="C15" s="3" t="s">
        <v>596</v>
      </c>
      <c r="D15" s="3" t="s">
        <v>597</v>
      </c>
      <c r="E15" s="3" t="s">
        <v>598</v>
      </c>
      <c r="F15" s="3" t="s">
        <v>599</v>
      </c>
      <c r="G15" s="3" t="s">
        <v>600</v>
      </c>
      <c r="H15" s="3" t="s">
        <v>601</v>
      </c>
      <c r="I15" s="3" t="s">
        <v>602</v>
      </c>
      <c r="J15" s="3" t="s">
        <v>62</v>
      </c>
      <c r="K15" s="3" t="s">
        <v>207</v>
      </c>
      <c r="L15" s="3" t="s">
        <v>603</v>
      </c>
      <c r="M15" s="3" t="s">
        <v>604</v>
      </c>
    </row>
    <row r="16" spans="3:13" x14ac:dyDescent="0.2">
      <c r="C16" s="3" t="s">
        <v>605</v>
      </c>
      <c r="D16" s="3" t="s">
        <v>606</v>
      </c>
      <c r="E16" s="3" t="s">
        <v>607</v>
      </c>
      <c r="F16" s="3" t="s">
        <v>608</v>
      </c>
      <c r="G16" s="3" t="s">
        <v>609</v>
      </c>
      <c r="H16" s="3" t="s">
        <v>610</v>
      </c>
      <c r="I16" s="3" t="s">
        <v>611</v>
      </c>
      <c r="J16" s="3" t="s">
        <v>612</v>
      </c>
      <c r="K16" s="3" t="s">
        <v>613</v>
      </c>
      <c r="L16" s="3" t="s">
        <v>614</v>
      </c>
      <c r="M16" s="3" t="s">
        <v>615</v>
      </c>
    </row>
    <row r="17" spans="3:13" x14ac:dyDescent="0.2">
      <c r="C17" s="3" t="s">
        <v>616</v>
      </c>
      <c r="D17" s="3" t="s">
        <v>617</v>
      </c>
      <c r="E17" s="3" t="s">
        <v>618</v>
      </c>
      <c r="F17" s="3" t="s">
        <v>619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620</v>
      </c>
      <c r="D18" s="3" t="s">
        <v>621</v>
      </c>
      <c r="E18" s="3" t="s">
        <v>622</v>
      </c>
      <c r="F18" s="3" t="s">
        <v>623</v>
      </c>
      <c r="G18" s="3" t="s">
        <v>624</v>
      </c>
      <c r="H18" s="3" t="s">
        <v>625</v>
      </c>
      <c r="I18" s="3" t="s">
        <v>626</v>
      </c>
      <c r="J18" s="3" t="s">
        <v>627</v>
      </c>
      <c r="K18" s="3" t="s">
        <v>628</v>
      </c>
      <c r="L18" s="3" t="s">
        <v>629</v>
      </c>
      <c r="M18" s="3" t="s">
        <v>630</v>
      </c>
    </row>
    <row r="19" spans="3:13" x14ac:dyDescent="0.2">
      <c r="C19" s="3" t="s">
        <v>631</v>
      </c>
      <c r="D19" s="3" t="s">
        <v>632</v>
      </c>
      <c r="E19" s="3" t="s">
        <v>633</v>
      </c>
      <c r="F19" s="3" t="s">
        <v>634</v>
      </c>
      <c r="G19" s="3" t="s">
        <v>635</v>
      </c>
      <c r="H19" s="3" t="s">
        <v>636</v>
      </c>
      <c r="I19" s="3" t="s">
        <v>637</v>
      </c>
      <c r="J19" s="3" t="s">
        <v>638</v>
      </c>
      <c r="K19" s="3" t="s">
        <v>639</v>
      </c>
      <c r="L19" s="3" t="s">
        <v>640</v>
      </c>
      <c r="M19" s="3" t="s">
        <v>641</v>
      </c>
    </row>
    <row r="20" spans="3:13" x14ac:dyDescent="0.2">
      <c r="C20" s="3" t="s">
        <v>642</v>
      </c>
      <c r="D20" s="3" t="s">
        <v>643</v>
      </c>
      <c r="E20" s="3" t="s">
        <v>644</v>
      </c>
      <c r="F20" s="3" t="s">
        <v>645</v>
      </c>
      <c r="G20" s="3" t="s">
        <v>646</v>
      </c>
      <c r="H20" s="3" t="s">
        <v>647</v>
      </c>
      <c r="I20" s="3" t="s">
        <v>648</v>
      </c>
      <c r="J20" s="3" t="s">
        <v>649</v>
      </c>
      <c r="K20" s="3" t="s">
        <v>650</v>
      </c>
      <c r="L20" s="3" t="s">
        <v>651</v>
      </c>
      <c r="M20" s="3" t="s">
        <v>652</v>
      </c>
    </row>
    <row r="22" spans="3:13" x14ac:dyDescent="0.2">
      <c r="C22" s="3" t="s">
        <v>653</v>
      </c>
      <c r="D22" s="3" t="s">
        <v>654</v>
      </c>
      <c r="E22" s="3" t="s">
        <v>655</v>
      </c>
      <c r="F22" s="3" t="s">
        <v>656</v>
      </c>
      <c r="G22" s="3" t="s">
        <v>657</v>
      </c>
      <c r="H22" s="3" t="s">
        <v>658</v>
      </c>
      <c r="I22" s="3" t="s">
        <v>659</v>
      </c>
      <c r="J22" s="3" t="s">
        <v>660</v>
      </c>
      <c r="K22" s="3" t="s">
        <v>661</v>
      </c>
      <c r="L22" s="3" t="s">
        <v>662</v>
      </c>
      <c r="M22" s="3" t="s">
        <v>663</v>
      </c>
    </row>
    <row r="23" spans="3:13" x14ac:dyDescent="0.2">
      <c r="C23" s="3" t="s">
        <v>664</v>
      </c>
      <c r="D23" s="3" t="s">
        <v>3</v>
      </c>
      <c r="E23" s="3" t="s">
        <v>665</v>
      </c>
      <c r="F23" s="3">
        <v>121</v>
      </c>
      <c r="G23" s="3" t="s">
        <v>3</v>
      </c>
      <c r="H23" s="3" t="s">
        <v>666</v>
      </c>
      <c r="I23" s="3" t="s">
        <v>3</v>
      </c>
      <c r="J23" s="3" t="s">
        <v>3</v>
      </c>
      <c r="K23" s="3" t="s">
        <v>311</v>
      </c>
      <c r="L23" s="3" t="s">
        <v>3</v>
      </c>
      <c r="M23" s="3" t="s">
        <v>667</v>
      </c>
    </row>
    <row r="24" spans="3:13" x14ac:dyDescent="0.2">
      <c r="C24" s="3" t="s">
        <v>668</v>
      </c>
      <c r="D24" s="3" t="s">
        <v>669</v>
      </c>
      <c r="E24" s="3" t="s">
        <v>670</v>
      </c>
      <c r="F24" s="3" t="s">
        <v>671</v>
      </c>
      <c r="G24" s="3" t="s">
        <v>672</v>
      </c>
      <c r="H24" s="3" t="s">
        <v>673</v>
      </c>
      <c r="I24" s="3">
        <v>0</v>
      </c>
      <c r="J24" s="3" t="s">
        <v>674</v>
      </c>
      <c r="K24" s="3" t="s">
        <v>675</v>
      </c>
      <c r="L24" s="3" t="s">
        <v>676</v>
      </c>
      <c r="M24" s="3" t="s">
        <v>677</v>
      </c>
    </row>
    <row r="25" spans="3:13" x14ac:dyDescent="0.2">
      <c r="C25" s="3" t="s">
        <v>678</v>
      </c>
      <c r="D25" s="3" t="s">
        <v>679</v>
      </c>
      <c r="E25" s="3" t="s">
        <v>680</v>
      </c>
      <c r="F25" s="3" t="s">
        <v>681</v>
      </c>
      <c r="G25" s="3" t="s">
        <v>682</v>
      </c>
      <c r="H25" s="3" t="s">
        <v>683</v>
      </c>
      <c r="I25" s="3" t="s">
        <v>659</v>
      </c>
      <c r="J25" s="3" t="s">
        <v>684</v>
      </c>
      <c r="K25" s="3" t="s">
        <v>685</v>
      </c>
      <c r="L25" s="3" t="s">
        <v>686</v>
      </c>
      <c r="M25" s="3" t="s">
        <v>687</v>
      </c>
    </row>
    <row r="27" spans="3:13" x14ac:dyDescent="0.2">
      <c r="C27" s="3" t="s">
        <v>688</v>
      </c>
      <c r="D27" s="3" t="s">
        <v>689</v>
      </c>
      <c r="E27" s="3" t="s">
        <v>690</v>
      </c>
      <c r="F27" s="3" t="s">
        <v>691</v>
      </c>
      <c r="G27" s="3" t="s">
        <v>692</v>
      </c>
      <c r="H27" s="3" t="s">
        <v>693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694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695</v>
      </c>
      <c r="D29" s="3" t="s">
        <v>696</v>
      </c>
      <c r="E29" s="3" t="s">
        <v>697</v>
      </c>
      <c r="F29" s="3" t="s">
        <v>698</v>
      </c>
      <c r="G29" s="3" t="s">
        <v>3</v>
      </c>
      <c r="H29" s="3" t="s">
        <v>699</v>
      </c>
      <c r="I29" s="3" t="s">
        <v>700</v>
      </c>
      <c r="J29" s="3" t="s">
        <v>701</v>
      </c>
      <c r="K29" s="3" t="s">
        <v>702</v>
      </c>
      <c r="L29" s="3" t="s">
        <v>3</v>
      </c>
      <c r="M29" s="3" t="s">
        <v>703</v>
      </c>
    </row>
    <row r="30" spans="3:13" x14ac:dyDescent="0.2">
      <c r="C30" s="3" t="s">
        <v>704</v>
      </c>
      <c r="D30" s="3" t="s">
        <v>705</v>
      </c>
      <c r="E30" s="3" t="s">
        <v>706</v>
      </c>
      <c r="F30" s="3" t="s">
        <v>707</v>
      </c>
      <c r="G30" s="3" t="s">
        <v>708</v>
      </c>
      <c r="H30" s="3" t="s">
        <v>709</v>
      </c>
      <c r="I30" s="3" t="s">
        <v>710</v>
      </c>
      <c r="J30" s="3" t="s">
        <v>711</v>
      </c>
      <c r="K30" s="3" t="s">
        <v>712</v>
      </c>
      <c r="L30" s="3" t="s">
        <v>713</v>
      </c>
      <c r="M30" s="3" t="s">
        <v>714</v>
      </c>
    </row>
    <row r="31" spans="3:13" x14ac:dyDescent="0.2">
      <c r="C31" s="3" t="s">
        <v>715</v>
      </c>
      <c r="D31" s="3">
        <v>-98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716</v>
      </c>
      <c r="D32" s="3" t="s">
        <v>717</v>
      </c>
      <c r="E32" s="3" t="s">
        <v>718</v>
      </c>
      <c r="F32" s="3" t="s">
        <v>719</v>
      </c>
      <c r="G32" s="3" t="s">
        <v>720</v>
      </c>
      <c r="H32" s="3" t="s">
        <v>721</v>
      </c>
      <c r="I32" s="3" t="s">
        <v>722</v>
      </c>
      <c r="J32" s="3" t="s">
        <v>723</v>
      </c>
      <c r="K32" s="3" t="s">
        <v>724</v>
      </c>
      <c r="L32" s="3" t="s">
        <v>725</v>
      </c>
      <c r="M32" s="3" t="s">
        <v>726</v>
      </c>
    </row>
    <row r="33" spans="3:13" x14ac:dyDescent="0.2">
      <c r="C33" s="3" t="s">
        <v>727</v>
      </c>
      <c r="D33" s="3" t="s">
        <v>728</v>
      </c>
      <c r="E33" s="3" t="s">
        <v>729</v>
      </c>
      <c r="F33" s="3" t="s">
        <v>730</v>
      </c>
      <c r="G33" s="3" t="s">
        <v>731</v>
      </c>
      <c r="H33" s="3" t="s">
        <v>732</v>
      </c>
      <c r="I33" s="3" t="s">
        <v>68</v>
      </c>
      <c r="J33" s="3" t="s">
        <v>733</v>
      </c>
      <c r="K33" s="3" t="s">
        <v>734</v>
      </c>
      <c r="L33" s="3" t="s">
        <v>735</v>
      </c>
      <c r="M33" s="3" t="s">
        <v>736</v>
      </c>
    </row>
    <row r="35" spans="3:13" x14ac:dyDescent="0.2">
      <c r="C35" s="3" t="s">
        <v>737</v>
      </c>
      <c r="D35" s="3" t="s">
        <v>738</v>
      </c>
      <c r="E35" s="3" t="s">
        <v>26</v>
      </c>
      <c r="F35" s="3" t="s">
        <v>27</v>
      </c>
      <c r="G35" s="3" t="s">
        <v>28</v>
      </c>
      <c r="H35" s="3" t="s">
        <v>739</v>
      </c>
      <c r="I35" s="3" t="s">
        <v>740</v>
      </c>
      <c r="J35" s="3" t="s">
        <v>741</v>
      </c>
      <c r="K35" s="3" t="s">
        <v>510</v>
      </c>
      <c r="L35" s="3" t="s">
        <v>63</v>
      </c>
      <c r="M35" s="3" t="s">
        <v>34</v>
      </c>
    </row>
    <row r="36" spans="3:13" x14ac:dyDescent="0.2">
      <c r="C36" s="3" t="s">
        <v>742</v>
      </c>
      <c r="D36" s="3" t="s">
        <v>743</v>
      </c>
      <c r="E36" s="3" t="s">
        <v>744</v>
      </c>
      <c r="F36" s="3" t="s">
        <v>745</v>
      </c>
      <c r="G36" s="3" t="s">
        <v>746</v>
      </c>
      <c r="H36" s="3" t="s">
        <v>747</v>
      </c>
      <c r="I36" s="3" t="s">
        <v>748</v>
      </c>
      <c r="J36" s="3" t="s">
        <v>3</v>
      </c>
      <c r="K36" s="3" t="s">
        <v>749</v>
      </c>
      <c r="L36" s="3" t="s">
        <v>3</v>
      </c>
      <c r="M36" s="3" t="s">
        <v>3</v>
      </c>
    </row>
    <row r="37" spans="3:13" x14ac:dyDescent="0.2">
      <c r="C37" s="3" t="s">
        <v>750</v>
      </c>
      <c r="D37" s="3" t="s">
        <v>751</v>
      </c>
      <c r="E37" s="3" t="s">
        <v>752</v>
      </c>
      <c r="F37" s="3" t="s">
        <v>753</v>
      </c>
      <c r="G37" s="3" t="s">
        <v>754</v>
      </c>
      <c r="H37" s="3" t="s">
        <v>755</v>
      </c>
      <c r="I37" s="3" t="s">
        <v>756</v>
      </c>
      <c r="J37" s="3" t="s">
        <v>757</v>
      </c>
      <c r="K37" s="3" t="s">
        <v>758</v>
      </c>
      <c r="L37" s="3" t="s">
        <v>759</v>
      </c>
      <c r="M37" s="3" t="s">
        <v>760</v>
      </c>
    </row>
    <row r="38" spans="3:13" x14ac:dyDescent="0.2">
      <c r="C38" s="3" t="s">
        <v>761</v>
      </c>
      <c r="D38" s="3" t="s">
        <v>26</v>
      </c>
      <c r="E38" s="3" t="s">
        <v>27</v>
      </c>
      <c r="F38" s="3" t="s">
        <v>28</v>
      </c>
      <c r="G38" s="3" t="s">
        <v>739</v>
      </c>
      <c r="H38" s="3" t="s">
        <v>740</v>
      </c>
      <c r="I38" s="3" t="s">
        <v>741</v>
      </c>
      <c r="J38" s="3" t="s">
        <v>510</v>
      </c>
      <c r="K38" s="3" t="s">
        <v>63</v>
      </c>
      <c r="L38" s="3" t="s">
        <v>34</v>
      </c>
      <c r="M38" s="3" t="s">
        <v>35</v>
      </c>
    </row>
    <row r="40" spans="3:13" x14ac:dyDescent="0.2">
      <c r="C40" s="3" t="s">
        <v>762</v>
      </c>
      <c r="D40" s="3" t="s">
        <v>763</v>
      </c>
      <c r="E40" s="3" t="s">
        <v>764</v>
      </c>
      <c r="F40" s="3" t="s">
        <v>765</v>
      </c>
      <c r="G40" s="3" t="s">
        <v>766</v>
      </c>
      <c r="H40" s="3" t="s">
        <v>767</v>
      </c>
      <c r="I40" s="3" t="s">
        <v>768</v>
      </c>
      <c r="J40" s="3" t="s">
        <v>769</v>
      </c>
      <c r="K40" s="3" t="s">
        <v>770</v>
      </c>
      <c r="L40" s="3" t="s">
        <v>771</v>
      </c>
      <c r="M40" s="3" t="s">
        <v>83</v>
      </c>
    </row>
    <row r="41" spans="3:13" x14ac:dyDescent="0.2">
      <c r="C41" s="3" t="s">
        <v>772</v>
      </c>
      <c r="D41" s="3" t="s">
        <v>773</v>
      </c>
      <c r="E41" s="3" t="s">
        <v>774</v>
      </c>
      <c r="F41" s="3" t="s">
        <v>775</v>
      </c>
      <c r="G41" s="3" t="s">
        <v>776</v>
      </c>
      <c r="H41" s="3" t="s">
        <v>777</v>
      </c>
      <c r="I41" s="3" t="s">
        <v>778</v>
      </c>
      <c r="J41" s="3" t="s">
        <v>779</v>
      </c>
      <c r="K41" s="3" t="s">
        <v>780</v>
      </c>
      <c r="L41" s="3" t="s">
        <v>781</v>
      </c>
      <c r="M41" s="3" t="s">
        <v>782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9B21-0916-4E88-8374-65F98B278B25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783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784</v>
      </c>
      <c r="D12" s="3">
        <v>82.3</v>
      </c>
      <c r="E12" s="3">
        <v>94.95</v>
      </c>
      <c r="F12" s="3">
        <v>83.26</v>
      </c>
      <c r="G12" s="3">
        <v>66.89</v>
      </c>
      <c r="H12" s="3">
        <v>80.92</v>
      </c>
      <c r="I12" s="3">
        <v>16.309999999999999</v>
      </c>
      <c r="J12" s="3">
        <v>20.36</v>
      </c>
      <c r="K12" s="3">
        <v>49.21</v>
      </c>
      <c r="L12" s="3">
        <v>37.380000000000003</v>
      </c>
      <c r="M12" s="3">
        <v>70</v>
      </c>
    </row>
    <row r="13" spans="3:13" ht="12.75" x14ac:dyDescent="0.2">
      <c r="C13" s="3" t="s">
        <v>785</v>
      </c>
      <c r="D13" s="3" t="s">
        <v>786</v>
      </c>
      <c r="E13" s="3" t="s">
        <v>787</v>
      </c>
      <c r="F13" s="3" t="s">
        <v>788</v>
      </c>
      <c r="G13" s="3" t="s">
        <v>789</v>
      </c>
      <c r="H13" s="3" t="s">
        <v>790</v>
      </c>
      <c r="I13" s="3" t="s">
        <v>791</v>
      </c>
      <c r="J13" s="3" t="s">
        <v>792</v>
      </c>
      <c r="K13" s="3" t="s">
        <v>793</v>
      </c>
      <c r="L13" s="3" t="s">
        <v>794</v>
      </c>
      <c r="M13" s="3" t="s">
        <v>795</v>
      </c>
    </row>
    <row r="14" spans="3:13" ht="12.75" x14ac:dyDescent="0.2"/>
    <row r="15" spans="3:13" ht="12.75" x14ac:dyDescent="0.2">
      <c r="C15" s="3" t="s">
        <v>796</v>
      </c>
      <c r="D15" s="3" t="s">
        <v>797</v>
      </c>
      <c r="E15" s="3" t="s">
        <v>798</v>
      </c>
      <c r="F15" s="3" t="s">
        <v>799</v>
      </c>
      <c r="G15" s="3" t="s">
        <v>800</v>
      </c>
      <c r="H15" s="3" t="s">
        <v>801</v>
      </c>
      <c r="I15" s="3" t="s">
        <v>802</v>
      </c>
      <c r="J15" s="3" t="s">
        <v>803</v>
      </c>
      <c r="K15" s="3" t="s">
        <v>804</v>
      </c>
      <c r="L15" s="3" t="s">
        <v>805</v>
      </c>
      <c r="M15" s="3" t="s">
        <v>806</v>
      </c>
    </row>
    <row r="16" spans="3:13" ht="12.75" x14ac:dyDescent="0.2">
      <c r="C16" s="3" t="s">
        <v>807</v>
      </c>
      <c r="D16" s="3" t="s">
        <v>797</v>
      </c>
      <c r="E16" s="3" t="s">
        <v>798</v>
      </c>
      <c r="F16" s="3" t="s">
        <v>799</v>
      </c>
      <c r="G16" s="3" t="s">
        <v>800</v>
      </c>
      <c r="H16" s="3" t="s">
        <v>801</v>
      </c>
      <c r="I16" s="3" t="s">
        <v>802</v>
      </c>
      <c r="J16" s="3" t="s">
        <v>803</v>
      </c>
      <c r="K16" s="3" t="s">
        <v>804</v>
      </c>
      <c r="L16" s="3" t="s">
        <v>805</v>
      </c>
      <c r="M16" s="3" t="s">
        <v>808</v>
      </c>
    </row>
    <row r="17" spans="3:13" ht="12.75" x14ac:dyDescent="0.2">
      <c r="C17" s="3" t="s">
        <v>809</v>
      </c>
      <c r="D17" s="3" t="s">
        <v>810</v>
      </c>
      <c r="E17" s="3" t="s">
        <v>811</v>
      </c>
      <c r="F17" s="3" t="s">
        <v>812</v>
      </c>
      <c r="G17" s="3" t="s">
        <v>813</v>
      </c>
      <c r="H17" s="3" t="s">
        <v>814</v>
      </c>
      <c r="I17" s="3" t="s">
        <v>815</v>
      </c>
      <c r="J17" s="3" t="s">
        <v>816</v>
      </c>
      <c r="K17" s="3" t="s">
        <v>817</v>
      </c>
      <c r="L17" s="3" t="s">
        <v>818</v>
      </c>
      <c r="M17" s="3" t="s">
        <v>819</v>
      </c>
    </row>
    <row r="18" spans="3:13" ht="12.75" x14ac:dyDescent="0.2">
      <c r="C18" s="3" t="s">
        <v>820</v>
      </c>
      <c r="D18" s="3" t="s">
        <v>821</v>
      </c>
      <c r="E18" s="3" t="s">
        <v>822</v>
      </c>
      <c r="F18" s="3" t="s">
        <v>823</v>
      </c>
      <c r="G18" s="3" t="s">
        <v>824</v>
      </c>
      <c r="H18" s="3" t="s">
        <v>825</v>
      </c>
      <c r="I18" s="3" t="s">
        <v>826</v>
      </c>
      <c r="J18" s="3" t="s">
        <v>827</v>
      </c>
      <c r="K18" s="3" t="s">
        <v>828</v>
      </c>
      <c r="L18" s="3" t="s">
        <v>829</v>
      </c>
      <c r="M18" s="3" t="s">
        <v>830</v>
      </c>
    </row>
    <row r="19" spans="3:13" ht="12.75" x14ac:dyDescent="0.2">
      <c r="C19" s="3" t="s">
        <v>831</v>
      </c>
      <c r="D19" s="3" t="s">
        <v>832</v>
      </c>
      <c r="E19" s="3" t="s">
        <v>833</v>
      </c>
      <c r="F19" s="3" t="s">
        <v>834</v>
      </c>
      <c r="G19" s="3" t="s">
        <v>835</v>
      </c>
      <c r="H19" s="3" t="s">
        <v>836</v>
      </c>
      <c r="I19" s="3" t="s">
        <v>837</v>
      </c>
      <c r="J19" s="3" t="s">
        <v>838</v>
      </c>
      <c r="K19" s="3" t="s">
        <v>839</v>
      </c>
      <c r="L19" s="3" t="s">
        <v>840</v>
      </c>
      <c r="M19" s="3" t="s">
        <v>841</v>
      </c>
    </row>
    <row r="20" spans="3:13" ht="12.75" x14ac:dyDescent="0.2">
      <c r="C20" s="3" t="s">
        <v>842</v>
      </c>
      <c r="D20" s="3" t="s">
        <v>843</v>
      </c>
      <c r="E20" s="3" t="s">
        <v>822</v>
      </c>
      <c r="F20" s="3" t="s">
        <v>844</v>
      </c>
      <c r="G20" s="3" t="s">
        <v>814</v>
      </c>
      <c r="H20" s="3" t="s">
        <v>845</v>
      </c>
      <c r="I20" s="3" t="s">
        <v>846</v>
      </c>
      <c r="J20" s="3" t="s">
        <v>847</v>
      </c>
      <c r="K20" s="3" t="s">
        <v>848</v>
      </c>
      <c r="L20" s="3" t="s">
        <v>849</v>
      </c>
      <c r="M20" s="3" t="s">
        <v>850</v>
      </c>
    </row>
    <row r="21" spans="3:13" ht="12.75" x14ac:dyDescent="0.2">
      <c r="C21" s="3" t="s">
        <v>851</v>
      </c>
      <c r="D21" s="3" t="s">
        <v>852</v>
      </c>
      <c r="E21" s="3" t="s">
        <v>853</v>
      </c>
      <c r="F21" s="3" t="s">
        <v>854</v>
      </c>
      <c r="G21" s="3" t="s">
        <v>855</v>
      </c>
      <c r="H21" s="3" t="s">
        <v>856</v>
      </c>
      <c r="I21" s="3" t="s">
        <v>857</v>
      </c>
      <c r="J21" s="3" t="s">
        <v>858</v>
      </c>
      <c r="K21" s="3" t="s">
        <v>859</v>
      </c>
      <c r="L21" s="3" t="s">
        <v>860</v>
      </c>
      <c r="M21" s="3" t="s">
        <v>861</v>
      </c>
    </row>
    <row r="22" spans="3:13" ht="12.75" x14ac:dyDescent="0.2">
      <c r="C22" s="3" t="s">
        <v>862</v>
      </c>
      <c r="D22" s="3" t="s">
        <v>863</v>
      </c>
      <c r="E22" s="3" t="s">
        <v>863</v>
      </c>
      <c r="F22" s="3" t="s">
        <v>864</v>
      </c>
      <c r="G22" s="3" t="s">
        <v>855</v>
      </c>
      <c r="H22" s="3" t="s">
        <v>865</v>
      </c>
      <c r="I22" s="3" t="s">
        <v>864</v>
      </c>
      <c r="J22" s="3" t="s">
        <v>866</v>
      </c>
      <c r="K22" s="3" t="s">
        <v>866</v>
      </c>
      <c r="L22" s="3" t="s">
        <v>853</v>
      </c>
      <c r="M22" s="3" t="s">
        <v>867</v>
      </c>
    </row>
    <row r="23" spans="3:13" ht="12.75" x14ac:dyDescent="0.2"/>
    <row r="24" spans="3:13" ht="12.75" x14ac:dyDescent="0.2">
      <c r="C24" s="3" t="s">
        <v>868</v>
      </c>
      <c r="D24" s="3" t="s">
        <v>869</v>
      </c>
      <c r="E24" s="3" t="s">
        <v>870</v>
      </c>
      <c r="F24" s="3" t="s">
        <v>871</v>
      </c>
      <c r="G24" s="3" t="s">
        <v>872</v>
      </c>
      <c r="H24" s="3" t="s">
        <v>873</v>
      </c>
      <c r="I24" s="3" t="s">
        <v>874</v>
      </c>
      <c r="J24" s="3" t="s">
        <v>875</v>
      </c>
      <c r="K24" s="3" t="s">
        <v>876</v>
      </c>
      <c r="L24" s="3" t="s">
        <v>877</v>
      </c>
      <c r="M24" s="3" t="s">
        <v>878</v>
      </c>
    </row>
    <row r="25" spans="3:13" ht="12.75" x14ac:dyDescent="0.2">
      <c r="C25" s="3" t="s">
        <v>879</v>
      </c>
      <c r="D25" s="3" t="s">
        <v>880</v>
      </c>
      <c r="E25" s="3" t="s">
        <v>881</v>
      </c>
      <c r="F25" s="3" t="s">
        <v>852</v>
      </c>
      <c r="G25" s="3" t="s">
        <v>882</v>
      </c>
      <c r="H25" s="3" t="s">
        <v>883</v>
      </c>
      <c r="I25" s="3" t="s">
        <v>884</v>
      </c>
      <c r="J25" s="3" t="s">
        <v>885</v>
      </c>
      <c r="K25" s="3" t="s">
        <v>886</v>
      </c>
      <c r="L25" s="3" t="s">
        <v>855</v>
      </c>
      <c r="M25" s="3" t="s">
        <v>887</v>
      </c>
    </row>
    <row r="26" spans="3:13" ht="12.75" x14ac:dyDescent="0.2">
      <c r="C26" s="3" t="s">
        <v>888</v>
      </c>
      <c r="D26" s="3" t="s">
        <v>889</v>
      </c>
      <c r="E26" s="3" t="s">
        <v>890</v>
      </c>
      <c r="F26" s="3" t="s">
        <v>891</v>
      </c>
      <c r="G26" s="3" t="s">
        <v>892</v>
      </c>
      <c r="H26" s="3" t="s">
        <v>893</v>
      </c>
      <c r="I26" s="3" t="s">
        <v>894</v>
      </c>
      <c r="J26" s="3" t="s">
        <v>867</v>
      </c>
      <c r="K26" s="3" t="s">
        <v>895</v>
      </c>
      <c r="L26" s="3" t="s">
        <v>896</v>
      </c>
      <c r="M26" s="3" t="s">
        <v>897</v>
      </c>
    </row>
    <row r="27" spans="3:13" ht="12.75" x14ac:dyDescent="0.2">
      <c r="C27" s="3" t="s">
        <v>898</v>
      </c>
      <c r="D27" s="3" t="s">
        <v>861</v>
      </c>
      <c r="E27" s="3" t="s">
        <v>855</v>
      </c>
      <c r="F27" s="3" t="s">
        <v>859</v>
      </c>
      <c r="G27" s="3" t="s">
        <v>899</v>
      </c>
      <c r="H27" s="3" t="s">
        <v>856</v>
      </c>
      <c r="I27" s="3" t="s">
        <v>900</v>
      </c>
      <c r="J27" s="3" t="s">
        <v>901</v>
      </c>
      <c r="K27" s="3" t="s">
        <v>859</v>
      </c>
      <c r="L27" s="3" t="s">
        <v>860</v>
      </c>
      <c r="M27" s="3" t="s">
        <v>853</v>
      </c>
    </row>
    <row r="28" spans="3:13" ht="12.75" x14ac:dyDescent="0.2"/>
    <row r="29" spans="3:13" ht="12.75" x14ac:dyDescent="0.2">
      <c r="C29" s="3" t="s">
        <v>902</v>
      </c>
      <c r="D29" s="3">
        <v>2.4</v>
      </c>
      <c r="E29" s="3">
        <v>2.4</v>
      </c>
      <c r="F29" s="3">
        <v>2.2000000000000002</v>
      </c>
      <c r="G29" s="3">
        <v>2</v>
      </c>
      <c r="H29" s="3">
        <v>0.9</v>
      </c>
      <c r="I29" s="3">
        <v>-0.1</v>
      </c>
      <c r="J29" s="3">
        <v>0.3</v>
      </c>
      <c r="K29" s="3">
        <v>0.7</v>
      </c>
      <c r="L29" s="3">
        <v>1</v>
      </c>
      <c r="M29" s="3">
        <v>0.9</v>
      </c>
    </row>
    <row r="30" spans="3:13" ht="12.75" x14ac:dyDescent="0.2">
      <c r="C30" s="3" t="s">
        <v>903</v>
      </c>
      <c r="D30" s="3">
        <v>7</v>
      </c>
      <c r="E30" s="3">
        <v>4</v>
      </c>
      <c r="F30" s="3">
        <v>6</v>
      </c>
      <c r="G30" s="3">
        <v>5</v>
      </c>
      <c r="H30" s="3">
        <v>5</v>
      </c>
      <c r="I30" s="3">
        <v>5</v>
      </c>
      <c r="J30" s="3">
        <v>6</v>
      </c>
      <c r="K30" s="3">
        <v>8</v>
      </c>
      <c r="L30" s="3">
        <v>6</v>
      </c>
      <c r="M30" s="3">
        <v>3</v>
      </c>
    </row>
    <row r="31" spans="3:13" ht="12.75" x14ac:dyDescent="0.2">
      <c r="C31" s="3" t="s">
        <v>904</v>
      </c>
      <c r="D31" s="3">
        <v>0</v>
      </c>
      <c r="E31" s="3">
        <v>1.3</v>
      </c>
      <c r="F31" s="3">
        <v>1.1100000000000001</v>
      </c>
      <c r="G31" s="3">
        <v>1.48</v>
      </c>
      <c r="H31" s="3">
        <v>1.48</v>
      </c>
      <c r="I31" s="3">
        <v>1.48</v>
      </c>
      <c r="J31" s="3">
        <v>5.194E-2</v>
      </c>
      <c r="K31" s="3">
        <v>5.0900000000000001E-2</v>
      </c>
      <c r="L31" s="3">
        <v>5.058E-2</v>
      </c>
      <c r="M31" s="3">
        <v>5.416E-2</v>
      </c>
    </row>
    <row r="32" spans="3:13" ht="12.75" x14ac:dyDescent="0.2">
      <c r="C32" s="3" t="s">
        <v>905</v>
      </c>
      <c r="D32" s="3" t="s">
        <v>906</v>
      </c>
      <c r="E32" s="3" t="s">
        <v>907</v>
      </c>
      <c r="F32" s="3" t="s">
        <v>907</v>
      </c>
      <c r="G32" s="3" t="s">
        <v>908</v>
      </c>
      <c r="H32" s="3" t="s">
        <v>909</v>
      </c>
      <c r="I32" s="3" t="s">
        <v>910</v>
      </c>
      <c r="J32" s="3" t="s">
        <v>906</v>
      </c>
      <c r="K32" s="3" t="s">
        <v>906</v>
      </c>
      <c r="L32" s="3" t="s">
        <v>906</v>
      </c>
      <c r="M32" s="3" t="s">
        <v>906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482E-A362-472A-AF53-4F8B308419C3}">
  <dimension ref="A3:BJ22"/>
  <sheetViews>
    <sheetView showGridLines="0" tabSelected="1" topLeftCell="Y1" workbookViewId="0">
      <selection activeCell="AI16" sqref="AI16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911</v>
      </c>
      <c r="C3" s="9"/>
      <c r="D3" s="9"/>
      <c r="E3" s="9"/>
      <c r="F3" s="9"/>
      <c r="H3" s="9" t="s">
        <v>912</v>
      </c>
      <c r="I3" s="9"/>
      <c r="J3" s="9"/>
      <c r="K3" s="9"/>
      <c r="L3" s="9"/>
      <c r="N3" s="11" t="s">
        <v>913</v>
      </c>
      <c r="O3" s="11"/>
      <c r="P3" s="11"/>
      <c r="Q3" s="11"/>
      <c r="R3" s="11"/>
      <c r="S3" s="11"/>
      <c r="T3" s="11"/>
      <c r="V3" s="9" t="s">
        <v>914</v>
      </c>
      <c r="W3" s="9"/>
      <c r="X3" s="9"/>
      <c r="Y3" s="9"/>
      <c r="AA3" s="9" t="s">
        <v>915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916</v>
      </c>
      <c r="C4" s="15" t="s">
        <v>917</v>
      </c>
      <c r="D4" s="14" t="s">
        <v>918</v>
      </c>
      <c r="E4" s="15" t="s">
        <v>919</v>
      </c>
      <c r="F4" s="14" t="s">
        <v>920</v>
      </c>
      <c r="H4" s="16" t="s">
        <v>921</v>
      </c>
      <c r="I4" s="17" t="s">
        <v>922</v>
      </c>
      <c r="J4" s="16" t="s">
        <v>923</v>
      </c>
      <c r="K4" s="17" t="s">
        <v>924</v>
      </c>
      <c r="L4" s="16" t="s">
        <v>925</v>
      </c>
      <c r="N4" s="18" t="s">
        <v>926</v>
      </c>
      <c r="O4" s="19" t="s">
        <v>927</v>
      </c>
      <c r="P4" s="18" t="s">
        <v>928</v>
      </c>
      <c r="Q4" s="19" t="s">
        <v>929</v>
      </c>
      <c r="R4" s="18" t="s">
        <v>930</v>
      </c>
      <c r="S4" s="19" t="s">
        <v>931</v>
      </c>
      <c r="T4" s="18" t="s">
        <v>932</v>
      </c>
      <c r="V4" s="19" t="s">
        <v>933</v>
      </c>
      <c r="W4" s="18" t="s">
        <v>934</v>
      </c>
      <c r="X4" s="19" t="s">
        <v>935</v>
      </c>
      <c r="Y4" s="18" t="s">
        <v>936</v>
      </c>
      <c r="AA4" s="20" t="s">
        <v>544</v>
      </c>
      <c r="AB4" s="21" t="s">
        <v>809</v>
      </c>
      <c r="AC4" s="20" t="s">
        <v>820</v>
      </c>
      <c r="AD4" s="21" t="s">
        <v>842</v>
      </c>
      <c r="AE4" s="20" t="s">
        <v>851</v>
      </c>
      <c r="AF4" s="21" t="s">
        <v>862</v>
      </c>
      <c r="AG4" s="20" t="s">
        <v>868</v>
      </c>
      <c r="AH4" s="21" t="s">
        <v>879</v>
      </c>
      <c r="AI4" s="20" t="s">
        <v>904</v>
      </c>
      <c r="AJ4" s="22"/>
      <c r="AK4" s="21" t="s">
        <v>902</v>
      </c>
      <c r="AL4" s="20" t="s">
        <v>903</v>
      </c>
    </row>
    <row r="5" spans="1:62" ht="63" x14ac:dyDescent="0.2">
      <c r="A5" s="23" t="s">
        <v>937</v>
      </c>
      <c r="B5" s="18" t="s">
        <v>938</v>
      </c>
      <c r="C5" s="24" t="s">
        <v>939</v>
      </c>
      <c r="D5" s="25" t="s">
        <v>940</v>
      </c>
      <c r="E5" s="19" t="s">
        <v>941</v>
      </c>
      <c r="F5" s="18" t="s">
        <v>938</v>
      </c>
      <c r="H5" s="19" t="s">
        <v>942</v>
      </c>
      <c r="I5" s="18" t="s">
        <v>943</v>
      </c>
      <c r="J5" s="19" t="s">
        <v>944</v>
      </c>
      <c r="K5" s="18" t="s">
        <v>945</v>
      </c>
      <c r="L5" s="19" t="s">
        <v>946</v>
      </c>
      <c r="N5" s="18" t="s">
        <v>947</v>
      </c>
      <c r="O5" s="19" t="s">
        <v>948</v>
      </c>
      <c r="P5" s="18" t="s">
        <v>949</v>
      </c>
      <c r="Q5" s="19" t="s">
        <v>950</v>
      </c>
      <c r="R5" s="18" t="s">
        <v>951</v>
      </c>
      <c r="S5" s="19" t="s">
        <v>952</v>
      </c>
      <c r="T5" s="18" t="s">
        <v>953</v>
      </c>
      <c r="V5" s="19" t="s">
        <v>954</v>
      </c>
      <c r="W5" s="18" t="s">
        <v>955</v>
      </c>
      <c r="X5" s="19" t="s">
        <v>956</v>
      </c>
      <c r="Y5" s="18" t="s">
        <v>957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0.70667548769349664</v>
      </c>
      <c r="C7" s="31">
        <f>(sheet!D18-sheet!D15)/sheet!D35</f>
        <v>0.59416641296456763</v>
      </c>
      <c r="D7" s="31">
        <f>sheet!D12/sheet!D35</f>
        <v>4.908842884241587E-2</v>
      </c>
      <c r="E7" s="31">
        <f>Sheet2!D20/sheet!D35</f>
        <v>0.14605434689273475</v>
      </c>
      <c r="F7" s="31">
        <f>sheet!D18/sheet!D35</f>
        <v>0.70667548769349664</v>
      </c>
      <c r="G7" s="29"/>
      <c r="H7" s="32">
        <f>Sheet1!D33/sheet!D51</f>
        <v>0.13194121710732903</v>
      </c>
      <c r="I7" s="32">
        <f>Sheet1!D33/Sheet1!D12</f>
        <v>5.7749271021625262E-2</v>
      </c>
      <c r="J7" s="32">
        <f>Sheet1!D12/sheet!D27</f>
        <v>0.70388478941508947</v>
      </c>
      <c r="K7" s="32">
        <f>Sheet1!D30/sheet!D27</f>
        <v>4.0648833471931621E-2</v>
      </c>
      <c r="L7" s="32">
        <f>Sheet1!D38</f>
        <v>3</v>
      </c>
      <c r="M7" s="29"/>
      <c r="N7" s="32">
        <f>sheet!D40/sheet!D27</f>
        <v>0.69191709487668751</v>
      </c>
      <c r="O7" s="32">
        <f>sheet!D51/sheet!D27</f>
        <v>0.30808290512331249</v>
      </c>
      <c r="P7" s="32">
        <f>sheet!D40/sheet!D51</f>
        <v>2.245879545311813</v>
      </c>
      <c r="Q7" s="31">
        <f>Sheet1!D24/Sheet1!D26</f>
        <v>-4.4892941463811775</v>
      </c>
      <c r="R7" s="31">
        <f>ABS(Sheet2!D20/(Sheet1!D26+Sheet2!D30))</f>
        <v>0.44258097327600993</v>
      </c>
      <c r="S7" s="31">
        <f>sheet!D40/Sheet1!D43</f>
        <v>8.711562915649619</v>
      </c>
      <c r="T7" s="31">
        <f>Sheet2!D20/sheet!D40</f>
        <v>8.3710977893881461E-2</v>
      </c>
      <c r="V7" s="31">
        <f>ABS(Sheet1!D15/sheet!D15)</f>
        <v>13.055393661861894</v>
      </c>
      <c r="W7" s="31">
        <f>Sheet1!D12/sheet!D14</f>
        <v>4.9923398882957555</v>
      </c>
      <c r="X7" s="31">
        <f>Sheet1!D12/sheet!D27</f>
        <v>0.70388478941508947</v>
      </c>
      <c r="Y7" s="31">
        <f>Sheet1!D12/(sheet!D18-sheet!D35)</f>
        <v>-6.0510568651324323</v>
      </c>
      <c r="AA7" s="17" t="str">
        <f>Sheet1!D43</f>
        <v>205,251</v>
      </c>
      <c r="AB7" s="17" t="str">
        <f>Sheet3!D17</f>
        <v>16.0x</v>
      </c>
      <c r="AC7" s="17" t="str">
        <f>Sheet3!D18</f>
        <v>22.7x</v>
      </c>
      <c r="AD7" s="17" t="str">
        <f>Sheet3!D20</f>
        <v>14.1x</v>
      </c>
      <c r="AE7" s="17" t="str">
        <f>Sheet3!D21</f>
        <v>2.7x</v>
      </c>
      <c r="AF7" s="17" t="str">
        <f>Sheet3!D22</f>
        <v>2.0x</v>
      </c>
      <c r="AG7" s="17" t="str">
        <f>Sheet3!D24</f>
        <v>31.4x</v>
      </c>
      <c r="AH7" s="17" t="str">
        <f>Sheet3!D25</f>
        <v>4.6x</v>
      </c>
      <c r="AI7" s="17">
        <f>Sheet3!D31</f>
        <v>0</v>
      </c>
      <c r="AK7" s="17">
        <f>Sheet3!D29</f>
        <v>2.4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0.78961022467711983</v>
      </c>
      <c r="C8" s="34">
        <f>(sheet!E18-sheet!E15)/sheet!E35</f>
        <v>0.69691503792473219</v>
      </c>
      <c r="D8" s="34">
        <f>sheet!E12/sheet!E35</f>
        <v>1.5764393636817083E-2</v>
      </c>
      <c r="E8" s="34">
        <f>Sheet2!E20/sheet!E35</f>
        <v>7.1958521147110419E-2</v>
      </c>
      <c r="F8" s="34">
        <f>sheet!E18/sheet!E35</f>
        <v>0.78961022467711983</v>
      </c>
      <c r="G8" s="29"/>
      <c r="H8" s="35">
        <f>Sheet1!E33/sheet!E51</f>
        <v>5.8606299947137661E-2</v>
      </c>
      <c r="I8" s="35">
        <f>Sheet1!E33/Sheet1!E12</f>
        <v>2.244957564594106E-2</v>
      </c>
      <c r="J8" s="35">
        <f>Sheet1!E12/sheet!E27</f>
        <v>0.70397958803765626</v>
      </c>
      <c r="K8" s="35">
        <f>Sheet1!E30/sheet!E27</f>
        <v>1.5804043014849788E-2</v>
      </c>
      <c r="L8" s="35">
        <f>Sheet1!E38</f>
        <v>1.31</v>
      </c>
      <c r="M8" s="29"/>
      <c r="N8" s="35">
        <f>sheet!E40/sheet!E27</f>
        <v>0.73033542419321995</v>
      </c>
      <c r="O8" s="35">
        <f>sheet!E51/sheet!E27</f>
        <v>0.26966457580677999</v>
      </c>
      <c r="P8" s="35">
        <f>sheet!E40/sheet!E51</f>
        <v>2.7083105817966975</v>
      </c>
      <c r="Q8" s="34">
        <f>Sheet1!E24/Sheet1!E26</f>
        <v>-4.1911065852002718</v>
      </c>
      <c r="R8" s="34">
        <f>ABS(Sheet2!E20/(Sheet1!E26+Sheet2!E30))</f>
        <v>0.77466142247144254</v>
      </c>
      <c r="S8" s="34">
        <f>sheet!E40/Sheet1!E43</f>
        <v>7.7193553418985221</v>
      </c>
      <c r="T8" s="34">
        <f>Sheet2!E20/sheet!E40</f>
        <v>3.5910488313200886E-2</v>
      </c>
      <c r="U8" s="12"/>
      <c r="V8" s="34">
        <f>ABS(Sheet1!E15/sheet!E15)</f>
        <v>17.470548523206752</v>
      </c>
      <c r="W8" s="34">
        <f>Sheet1!E12/sheet!E14</f>
        <v>4.3271153279193806</v>
      </c>
      <c r="X8" s="34">
        <f>Sheet1!E12/sheet!E27</f>
        <v>0.70397958803765626</v>
      </c>
      <c r="Y8" s="34">
        <f>Sheet1!E12/(sheet!E18-sheet!E35)</f>
        <v>-9.1806618113422136</v>
      </c>
      <c r="Z8" s="12"/>
      <c r="AA8" s="36" t="str">
        <f>Sheet1!E43</f>
        <v>282,072</v>
      </c>
      <c r="AB8" s="36" t="str">
        <f>Sheet3!E17</f>
        <v>15.4x</v>
      </c>
      <c r="AC8" s="36" t="str">
        <f>Sheet3!E18</f>
        <v>20.4x</v>
      </c>
      <c r="AD8" s="36" t="str">
        <f>Sheet3!E20</f>
        <v>20.4x</v>
      </c>
      <c r="AE8" s="36" t="str">
        <f>Sheet3!E21</f>
        <v>2.5x</v>
      </c>
      <c r="AF8" s="36" t="str">
        <f>Sheet3!E22</f>
        <v>2.0x</v>
      </c>
      <c r="AG8" s="36" t="str">
        <f>Sheet3!E24</f>
        <v>30.5x</v>
      </c>
      <c r="AH8" s="36" t="str">
        <f>Sheet3!E25</f>
        <v>3.7x</v>
      </c>
      <c r="AI8" s="36">
        <f>Sheet3!E31</f>
        <v>1.3</v>
      </c>
      <c r="AK8" s="36">
        <f>Sheet3!E29</f>
        <v>2.4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0.97631462190297047</v>
      </c>
      <c r="C9" s="31">
        <f>(sheet!F18-sheet!F15)/sheet!F35</f>
        <v>0.84405032982425265</v>
      </c>
      <c r="D9" s="31">
        <f>sheet!F12/sheet!F35</f>
        <v>3.8094792846902148E-2</v>
      </c>
      <c r="E9" s="31">
        <f>Sheet2!F20/sheet!F35</f>
        <v>0.12392518361255642</v>
      </c>
      <c r="F9" s="31">
        <f>sheet!F18/sheet!F35</f>
        <v>0.97631462190297047</v>
      </c>
      <c r="G9" s="29"/>
      <c r="H9" s="32">
        <f>Sheet1!F33/sheet!F51</f>
        <v>0.12895298933110411</v>
      </c>
      <c r="I9" s="32">
        <f>Sheet1!F33/Sheet1!F12</f>
        <v>6.7462215973359316E-2</v>
      </c>
      <c r="J9" s="32">
        <f>Sheet1!F12/sheet!F27</f>
        <v>0.58635968508716763</v>
      </c>
      <c r="K9" s="32">
        <f>Sheet1!F30/sheet!F27</f>
        <v>3.955712371342146E-2</v>
      </c>
      <c r="L9" s="32">
        <f>Sheet1!F38</f>
        <v>3.94</v>
      </c>
      <c r="M9" s="29"/>
      <c r="N9" s="32">
        <f>sheet!F40/sheet!F27</f>
        <v>0.69324384088643931</v>
      </c>
      <c r="O9" s="32">
        <f>sheet!F51/sheet!F27</f>
        <v>0.30675615911356063</v>
      </c>
      <c r="P9" s="32">
        <f>sheet!F40/sheet!F51</f>
        <v>2.2599182454550215</v>
      </c>
      <c r="Q9" s="31">
        <f>Sheet1!F24/Sheet1!F26</f>
        <v>-6.3155345338500117</v>
      </c>
      <c r="R9" s="31">
        <f>ABS(Sheet2!F20/(Sheet1!F26+Sheet2!F30))</f>
        <v>1.7377466418150267</v>
      </c>
      <c r="S9" s="31">
        <f>sheet!F40/Sheet1!F43</f>
        <v>7.840703723772446</v>
      </c>
      <c r="T9" s="31">
        <f>Sheet2!F20/sheet!F40</f>
        <v>5.4003375510570939E-2</v>
      </c>
      <c r="V9" s="31">
        <f>ABS(Sheet1!F15/sheet!F15)</f>
        <v>12.15876910281734</v>
      </c>
      <c r="W9" s="31">
        <f>Sheet1!F12/sheet!F14</f>
        <v>3.8903305938489297</v>
      </c>
      <c r="X9" s="31">
        <f>Sheet1!F12/sheet!F27</f>
        <v>0.58635968508716763</v>
      </c>
      <c r="Y9" s="31">
        <f>Sheet1!F12/(sheet!F18-sheet!F35)</f>
        <v>-81.947635265887456</v>
      </c>
      <c r="AA9" s="17" t="str">
        <f>Sheet1!F43</f>
        <v>319,273</v>
      </c>
      <c r="AB9" s="17" t="str">
        <f>Sheet3!F17</f>
        <v>12.8x</v>
      </c>
      <c r="AC9" s="17" t="str">
        <f>Sheet3!F18</f>
        <v>17.5x</v>
      </c>
      <c r="AD9" s="17" t="str">
        <f>Sheet3!F20</f>
        <v>56.7x</v>
      </c>
      <c r="AE9" s="17" t="str">
        <f>Sheet3!F21</f>
        <v>1.9x</v>
      </c>
      <c r="AF9" s="17" t="str">
        <f>Sheet3!F22</f>
        <v>1.8x</v>
      </c>
      <c r="AG9" s="17" t="str">
        <f>Sheet3!F24</f>
        <v>29.2x</v>
      </c>
      <c r="AH9" s="17" t="str">
        <f>Sheet3!F25</f>
        <v>2.7x</v>
      </c>
      <c r="AI9" s="17">
        <f>Sheet3!F31</f>
        <v>1.1100000000000001</v>
      </c>
      <c r="AK9" s="17">
        <f>Sheet3!F29</f>
        <v>2.2000000000000002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0.85499807519568838</v>
      </c>
      <c r="C10" s="34">
        <f>(sheet!G18-sheet!G15)/sheet!G35</f>
        <v>0.72975747465674323</v>
      </c>
      <c r="D10" s="34">
        <f>sheet!G12/sheet!G35</f>
        <v>1.8093160528679583E-2</v>
      </c>
      <c r="E10" s="34">
        <f>Sheet2!G20/sheet!G35</f>
        <v>6.9292955216219684E-2</v>
      </c>
      <c r="F10" s="34">
        <f>sheet!G18/sheet!G35</f>
        <v>0.85499807519568838</v>
      </c>
      <c r="G10" s="29"/>
      <c r="H10" s="35">
        <f>Sheet1!G33/sheet!G51</f>
        <v>7.8794901506373125E-2</v>
      </c>
      <c r="I10" s="35">
        <f>Sheet1!G33/Sheet1!G12</f>
        <v>4.3645699614890884E-2</v>
      </c>
      <c r="J10" s="35">
        <f>Sheet1!G12/sheet!G27</f>
        <v>0.60830860534124631</v>
      </c>
      <c r="K10" s="35">
        <f>Sheet1!G30/sheet!G27</f>
        <v>2.6550054661877244E-2</v>
      </c>
      <c r="L10" s="35">
        <f>Sheet1!G38</f>
        <v>2.5099999999999998</v>
      </c>
      <c r="M10" s="29"/>
      <c r="N10" s="35">
        <f>sheet!G40/sheet!G27</f>
        <v>0.66304857098235215</v>
      </c>
      <c r="O10" s="35">
        <f>sheet!G51/sheet!G27</f>
        <v>0.33695142901764796</v>
      </c>
      <c r="P10" s="35">
        <f>sheet!G40/sheet!G51</f>
        <v>1.9677867902665125</v>
      </c>
      <c r="Q10" s="34">
        <f>Sheet1!G24/Sheet1!G26</f>
        <v>-3.161290322580645</v>
      </c>
      <c r="R10" s="34">
        <f>ABS(Sheet2!G20/(Sheet1!G26+Sheet2!G30))</f>
        <v>0.36486486486486486</v>
      </c>
      <c r="S10" s="34">
        <f>sheet!G40/Sheet1!G43</f>
        <v>9.7040000000000006</v>
      </c>
      <c r="T10" s="34">
        <f>Sheet2!G20/sheet!G40</f>
        <v>3.1798374749735014E-2</v>
      </c>
      <c r="U10" s="12"/>
      <c r="V10" s="34">
        <f>ABS(Sheet1!G15/sheet!G15)</f>
        <v>11.844262295081966</v>
      </c>
      <c r="W10" s="34">
        <f>Sheet1!G12/sheet!G14</f>
        <v>5.4040929587235524</v>
      </c>
      <c r="X10" s="34">
        <f>Sheet1!G12/sheet!G27</f>
        <v>0.60830860534124631</v>
      </c>
      <c r="Y10" s="34">
        <f>Sheet1!G12/(sheet!G18-sheet!G35)</f>
        <v>-13.787610619469024</v>
      </c>
      <c r="Z10" s="12"/>
      <c r="AA10" s="36" t="str">
        <f>Sheet1!G43</f>
        <v>234,993.5</v>
      </c>
      <c r="AB10" s="36" t="str">
        <f>Sheet3!G17</f>
        <v>11.7x</v>
      </c>
      <c r="AC10" s="36" t="str">
        <f>Sheet3!G18</f>
        <v>16.6x</v>
      </c>
      <c r="AD10" s="36" t="str">
        <f>Sheet3!G20</f>
        <v>20.1x</v>
      </c>
      <c r="AE10" s="36" t="str">
        <f>Sheet3!G21</f>
        <v>1.6x</v>
      </c>
      <c r="AF10" s="36" t="str">
        <f>Sheet3!G22</f>
        <v>1.6x</v>
      </c>
      <c r="AG10" s="36" t="str">
        <f>Sheet3!G24</f>
        <v>21.2x</v>
      </c>
      <c r="AH10" s="36" t="str">
        <f>Sheet3!G25</f>
        <v>2.2x</v>
      </c>
      <c r="AI10" s="36">
        <f>Sheet3!G31</f>
        <v>1.48</v>
      </c>
      <c r="AK10" s="36">
        <f>Sheet3!G29</f>
        <v>2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0.91335740072202165</v>
      </c>
      <c r="C11" s="31">
        <f>(sheet!H18-sheet!H15)/sheet!H35</f>
        <v>0.79061371841155226</v>
      </c>
      <c r="D11" s="31">
        <f>sheet!H12/sheet!H35</f>
        <v>2.2864019253910951E-2</v>
      </c>
      <c r="E11" s="31">
        <f>Sheet2!H20/sheet!H35</f>
        <v>0.12635379061371843</v>
      </c>
      <c r="F11" s="31">
        <f>sheet!H18/sheet!H35</f>
        <v>0.91335740072202165</v>
      </c>
      <c r="G11" s="29"/>
      <c r="H11" s="32">
        <f>Sheet1!H33/sheet!H51</f>
        <v>3.273322422258592E-2</v>
      </c>
      <c r="I11" s="32">
        <f>Sheet1!H33/Sheet1!H12</f>
        <v>4.7732696897374693E-2</v>
      </c>
      <c r="J11" s="32">
        <f>Sheet1!H12/sheet!H27</f>
        <v>0.19711463070409285</v>
      </c>
      <c r="K11" s="32">
        <f>Sheet1!H30/sheet!H27</f>
        <v>9.4088129214364123E-3</v>
      </c>
      <c r="L11" s="32">
        <f>Sheet1!H38</f>
        <v>-1.71</v>
      </c>
      <c r="M11" s="29"/>
      <c r="N11" s="32">
        <f>sheet!H40/sheet!H27</f>
        <v>0.71256076525011769</v>
      </c>
      <c r="O11" s="32">
        <f>sheet!H51/sheet!H27</f>
        <v>0.28743923474988242</v>
      </c>
      <c r="P11" s="32">
        <f>sheet!H40/sheet!H51</f>
        <v>2.4789961811238408</v>
      </c>
      <c r="Q11" s="31">
        <f>Sheet1!H24/Sheet1!H26</f>
        <v>2.0270270270270272</v>
      </c>
      <c r="R11" s="31">
        <f>ABS(Sheet2!H20/(Sheet1!H26+Sheet2!H30))</f>
        <v>0.12096774193548389</v>
      </c>
      <c r="S11" s="31">
        <f>sheet!H40/Sheet1!H43</f>
        <v>78.34482758620689</v>
      </c>
      <c r="T11" s="31">
        <f>Sheet2!H20/sheet!H40</f>
        <v>2.3107394366197184E-2</v>
      </c>
      <c r="V11" s="31">
        <f>ABS(Sheet1!H15/sheet!H15)</f>
        <v>9.0588235294117645</v>
      </c>
      <c r="W11" s="31">
        <f>Sheet1!H12/sheet!H14</f>
        <v>2.762637362637363</v>
      </c>
      <c r="X11" s="31">
        <f>Sheet1!H12/sheet!H27</f>
        <v>0.19711463070409285</v>
      </c>
      <c r="Y11" s="31">
        <f>Sheet1!H12/(sheet!H18-sheet!H35)</f>
        <v>-17.458333333333325</v>
      </c>
      <c r="AA11" s="17" t="str">
        <f>Sheet1!H43</f>
        <v>72,917.02</v>
      </c>
      <c r="AB11" s="17" t="str">
        <f>Sheet3!H17</f>
        <v>20.1x</v>
      </c>
      <c r="AC11" s="17" t="str">
        <f>Sheet3!H18</f>
        <v>27.5x</v>
      </c>
      <c r="AD11" s="17" t="str">
        <f>Sheet3!H20</f>
        <v>34.8x</v>
      </c>
      <c r="AE11" s="17" t="str">
        <f>Sheet3!H21</f>
        <v>2.6x</v>
      </c>
      <c r="AF11" s="17" t="str">
        <f>Sheet3!H22</f>
        <v>3.2x</v>
      </c>
      <c r="AG11" s="17" t="str">
        <f>Sheet3!H24</f>
        <v>65.3x</v>
      </c>
      <c r="AH11" s="17" t="str">
        <f>Sheet3!H25</f>
        <v>4.1x</v>
      </c>
      <c r="AI11" s="17">
        <f>Sheet3!H31</f>
        <v>1.48</v>
      </c>
      <c r="AK11" s="17">
        <f>Sheet3!H29</f>
        <v>0.9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0.76870748299319713</v>
      </c>
      <c r="C12" s="34">
        <f>(sheet!I18-sheet!I15)/sheet!I35</f>
        <v>0.73582766439909286</v>
      </c>
      <c r="D12" s="34">
        <f>sheet!I12/sheet!I35</f>
        <v>2.1541950113378682E-2</v>
      </c>
      <c r="E12" s="34">
        <f>Sheet2!I20/sheet!I35</f>
        <v>0.15759637188208617</v>
      </c>
      <c r="F12" s="34">
        <f>sheet!I18/sheet!I35</f>
        <v>0.76870748299319713</v>
      </c>
      <c r="G12" s="29"/>
      <c r="H12" s="35">
        <f>Sheet1!I33/sheet!I51</f>
        <v>-1.8740629685157422</v>
      </c>
      <c r="I12" s="35">
        <f>Sheet1!I33/Sheet1!I12</f>
        <v>-0.69290465631929044</v>
      </c>
      <c r="J12" s="35">
        <f>Sheet1!I12/sheet!I27</f>
        <v>0.35666271253459864</v>
      </c>
      <c r="K12" s="35">
        <f>Sheet1!I30/sheet!I27</f>
        <v>-0.24713325425069199</v>
      </c>
      <c r="L12" s="35">
        <f>Sheet1!I38</f>
        <v>-20.51</v>
      </c>
      <c r="M12" s="29"/>
      <c r="N12" s="35">
        <f>sheet!I40/sheet!I27</f>
        <v>0.86812969553183073</v>
      </c>
      <c r="O12" s="35">
        <f>sheet!I51/sheet!I27</f>
        <v>0.13187030446816925</v>
      </c>
      <c r="P12" s="35">
        <f>sheet!I40/sheet!I51</f>
        <v>6.5832083958020986</v>
      </c>
      <c r="Q12" s="34">
        <f>Sheet1!I24/Sheet1!I26</f>
        <v>3.605</v>
      </c>
      <c r="R12" s="34">
        <f>ABS(Sheet2!I20/(Sheet1!I26+Sheet2!I30))</f>
        <v>0.58158995815899583</v>
      </c>
      <c r="S12" s="34">
        <f>sheet!I40/Sheet1!I43</f>
        <v>14.636666666666667</v>
      </c>
      <c r="T12" s="34">
        <f>Sheet2!I20/sheet!I40</f>
        <v>3.1655659303120018E-2</v>
      </c>
      <c r="U12" s="12"/>
      <c r="V12" s="34">
        <f>ABS(Sheet1!I15/sheet!I15)</f>
        <v>37.517241379310349</v>
      </c>
      <c r="W12" s="34">
        <f>Sheet1!I12/sheet!I14</f>
        <v>5.1988472622478383</v>
      </c>
      <c r="X12" s="34">
        <f>Sheet1!I12/sheet!I27</f>
        <v>0.35666271253459864</v>
      </c>
      <c r="Y12" s="34">
        <f>Sheet1!I12/(sheet!I18-sheet!I35)</f>
        <v>-8.843137254901956</v>
      </c>
      <c r="Z12" s="12"/>
      <c r="AA12" s="36" t="str">
        <f>Sheet1!I43</f>
        <v>409,494</v>
      </c>
      <c r="AB12" s="36" t="str">
        <f>Sheet3!I17</f>
        <v>10.3x</v>
      </c>
      <c r="AC12" s="36" t="str">
        <f>Sheet3!I18</f>
        <v>-58.1x</v>
      </c>
      <c r="AD12" s="36" t="str">
        <f>Sheet3!I20</f>
        <v>10.9x</v>
      </c>
      <c r="AE12" s="36" t="str">
        <f>Sheet3!I21</f>
        <v>0.8x</v>
      </c>
      <c r="AF12" s="36" t="str">
        <f>Sheet3!I22</f>
        <v>1.8x</v>
      </c>
      <c r="AG12" s="36" t="str">
        <f>Sheet3!I24</f>
        <v>-2.4x</v>
      </c>
      <c r="AH12" s="36" t="str">
        <f>Sheet3!I25</f>
        <v>0.4x</v>
      </c>
      <c r="AI12" s="36">
        <f>Sheet3!I31</f>
        <v>1.48</v>
      </c>
      <c r="AK12" s="36">
        <f>Sheet3!I29</f>
        <v>-0.1</v>
      </c>
      <c r="AL12" s="36">
        <f>Sheet3!I30</f>
        <v>5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1.2660642570281124</v>
      </c>
      <c r="C13" s="31">
        <f>(sheet!J18-sheet!J15)/sheet!J35</f>
        <v>1.2459839357429718</v>
      </c>
      <c r="D13" s="31">
        <f>sheet!J12/sheet!J35</f>
        <v>5.923694779116466E-2</v>
      </c>
      <c r="E13" s="31">
        <f>Sheet2!J20/sheet!J35</f>
        <v>0.31827309236947793</v>
      </c>
      <c r="F13" s="31">
        <f>sheet!J18/sheet!J35</f>
        <v>1.2660642570281124</v>
      </c>
      <c r="G13" s="29"/>
      <c r="H13" s="32">
        <f>Sheet1!J33/sheet!J51</f>
        <v>0.14323258869908015</v>
      </c>
      <c r="I13" s="32">
        <f>Sheet1!J33/Sheet1!J12</f>
        <v>6.5426170468187286E-2</v>
      </c>
      <c r="J13" s="32">
        <f>Sheet1!J12/sheet!J27</f>
        <v>0.32305604033352725</v>
      </c>
      <c r="K13" s="32">
        <f>Sheet1!J30/sheet!J27</f>
        <v>2.1136319565638939E-2</v>
      </c>
      <c r="L13" s="32">
        <f>Sheet1!J38</f>
        <v>1.81</v>
      </c>
      <c r="M13" s="29"/>
      <c r="N13" s="32">
        <f>sheet!J40/sheet!J27</f>
        <v>0.85243358541787861</v>
      </c>
      <c r="O13" s="32">
        <f>sheet!J51/sheet!J27</f>
        <v>0.14756641458212139</v>
      </c>
      <c r="P13" s="32">
        <f>sheet!J40/sheet!J51</f>
        <v>5.7766097240473062</v>
      </c>
      <c r="Q13" s="31">
        <f>Sheet1!J24/Sheet1!J26</f>
        <v>-1.4512820512820512</v>
      </c>
      <c r="R13" s="31">
        <f>ABS(Sheet2!J20/(Sheet1!J26+Sheet2!J30))</f>
        <v>0.23780945236309076</v>
      </c>
      <c r="S13" s="31">
        <f>sheet!J40/Sheet1!J43</f>
        <v>10.962593516209477</v>
      </c>
      <c r="T13" s="31">
        <f>Sheet2!J20/sheet!J40</f>
        <v>7.2111010009099183E-2</v>
      </c>
      <c r="V13" s="31">
        <f>ABS(Sheet1!J15/sheet!J15)</f>
        <v>48.75</v>
      </c>
      <c r="W13" s="31">
        <f>Sheet1!J12/sheet!J14</f>
        <v>4.7195467422096318</v>
      </c>
      <c r="X13" s="31">
        <f>Sheet1!J12/sheet!J27</f>
        <v>0.32305604033352725</v>
      </c>
      <c r="Y13" s="31">
        <f>Sheet1!J12/(sheet!J18-sheet!J35)</f>
        <v>6.2867924528301904</v>
      </c>
      <c r="AA13" s="17" t="str">
        <f>Sheet1!J43</f>
        <v>520,694.49</v>
      </c>
      <c r="AB13" s="17" t="str">
        <f>Sheet3!J17</f>
        <v>15.6x</v>
      </c>
      <c r="AC13" s="17" t="str">
        <f>Sheet3!J18</f>
        <v>-40.8x</v>
      </c>
      <c r="AD13" s="17" t="str">
        <f>Sheet3!J20</f>
        <v>47.7x</v>
      </c>
      <c r="AE13" s="17" t="str">
        <f>Sheet3!J21</f>
        <v>1.0x</v>
      </c>
      <c r="AF13" s="17" t="str">
        <f>Sheet3!J22</f>
        <v>3.0x</v>
      </c>
      <c r="AG13" s="17" t="str">
        <f>Sheet3!J24</f>
        <v>-1.8x</v>
      </c>
      <c r="AH13" s="17" t="str">
        <f>Sheet3!J25</f>
        <v>1.3x</v>
      </c>
      <c r="AI13" s="17">
        <f>Sheet3!J31</f>
        <v>5.194E-2</v>
      </c>
      <c r="AK13" s="17">
        <f>Sheet3!J29</f>
        <v>0.3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0.70588235294117652</v>
      </c>
      <c r="C14" s="34">
        <f>(sheet!K18-sheet!K15)/sheet!K35</f>
        <v>0.65912518853695334</v>
      </c>
      <c r="D14" s="34">
        <f>sheet!K12/sheet!K35</f>
        <v>4.072398190045249E-2</v>
      </c>
      <c r="E14" s="34">
        <f>Sheet2!K20/sheet!K35</f>
        <v>0.28506787330316746</v>
      </c>
      <c r="F14" s="34">
        <f>sheet!K18/sheet!K35</f>
        <v>0.70588235294117652</v>
      </c>
      <c r="G14" s="29"/>
      <c r="H14" s="35">
        <f>Sheet1!K33/sheet!K51</f>
        <v>0.32371794871794868</v>
      </c>
      <c r="I14" s="35">
        <f>Sheet1!K33/Sheet1!K12</f>
        <v>0.17585606500290191</v>
      </c>
      <c r="J14" s="35">
        <f>Sheet1!K12/sheet!K27</f>
        <v>0.38434084318536693</v>
      </c>
      <c r="K14" s="35">
        <f>Sheet1!K30/sheet!K27</f>
        <v>6.7588668302476021E-2</v>
      </c>
      <c r="L14" s="35">
        <f>Sheet1!K38</f>
        <v>-0.96</v>
      </c>
      <c r="M14" s="29"/>
      <c r="N14" s="35">
        <f>sheet!K40/sheet!K27</f>
        <v>0.79121124247155916</v>
      </c>
      <c r="O14" s="35">
        <f>sheet!K51/sheet!K27</f>
        <v>0.20878875752844078</v>
      </c>
      <c r="P14" s="35">
        <f>sheet!K40/sheet!K51</f>
        <v>3.7895299145299144</v>
      </c>
      <c r="Q14" s="34">
        <f>Sheet1!K24/Sheet1!K26</f>
        <v>-0.58787878787878789</v>
      </c>
      <c r="R14" s="34">
        <f>ABS(Sheet2!K20/(Sheet1!K26+Sheet2!K30))</f>
        <v>0.21724137931034485</v>
      </c>
      <c r="S14" s="34">
        <f>sheet!K40/Sheet1!K43</f>
        <v>8.5883777239709449</v>
      </c>
      <c r="T14" s="34">
        <f>Sheet2!K20/sheet!K40</f>
        <v>5.3284465745700588E-2</v>
      </c>
      <c r="U14" s="12"/>
      <c r="V14" s="34">
        <f>ABS(Sheet1!K15/sheet!K15)</f>
        <v>32.032258064516135</v>
      </c>
      <c r="W14" s="34">
        <f>Sheet1!K12/sheet!K14</f>
        <v>5.3179012345679011</v>
      </c>
      <c r="X14" s="34">
        <f>Sheet1!K12/sheet!K27</f>
        <v>0.38434084318536693</v>
      </c>
      <c r="Y14" s="34">
        <f>Sheet1!K12/(sheet!K18-sheet!K35)</f>
        <v>-8.83589743589744</v>
      </c>
      <c r="Z14" s="12"/>
      <c r="AA14" s="36" t="str">
        <f>Sheet1!K43</f>
        <v>525,509.46</v>
      </c>
      <c r="AB14" s="36" t="str">
        <f>Sheet3!K17</f>
        <v>13.7x</v>
      </c>
      <c r="AC14" s="36" t="str">
        <f>Sheet3!K18</f>
        <v>-2,491.7x</v>
      </c>
      <c r="AD14" s="36" t="str">
        <f>Sheet3!K20</f>
        <v>37.1x</v>
      </c>
      <c r="AE14" s="36" t="str">
        <f>Sheet3!K21</f>
        <v>1.4x</v>
      </c>
      <c r="AF14" s="36" t="str">
        <f>Sheet3!K22</f>
        <v>3.0x</v>
      </c>
      <c r="AG14" s="36" t="str">
        <f>Sheet3!K24</f>
        <v>39.9x</v>
      </c>
      <c r="AH14" s="36" t="str">
        <f>Sheet3!K25</f>
        <v>2.4x</v>
      </c>
      <c r="AI14" s="36">
        <f>Sheet3!K31</f>
        <v>5.0900000000000001E-2</v>
      </c>
      <c r="AK14" s="36">
        <f>Sheet3!K29</f>
        <v>0.7</v>
      </c>
      <c r="AL14" s="36">
        <f>Sheet3!K30</f>
        <v>8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0.85048231511254013</v>
      </c>
      <c r="C15" s="31">
        <f>(sheet!L18-sheet!L15)/sheet!L35</f>
        <v>0.78778135048231501</v>
      </c>
      <c r="D15" s="31">
        <f>sheet!L12/sheet!L35</f>
        <v>7.5562700964630219E-2</v>
      </c>
      <c r="E15" s="31">
        <f>Sheet2!L20/sheet!L35</f>
        <v>0.45176848874598069</v>
      </c>
      <c r="F15" s="31">
        <f>sheet!L18/sheet!L35</f>
        <v>0.85048231511254013</v>
      </c>
      <c r="G15" s="29"/>
      <c r="H15" s="32">
        <f>Sheet1!L33/sheet!L51</f>
        <v>3.1442241968557758E-2</v>
      </c>
      <c r="I15" s="32">
        <f>Sheet1!L33/Sheet1!L12</f>
        <v>2.598870056497175E-2</v>
      </c>
      <c r="J15" s="32">
        <f>Sheet1!L12/sheet!L27</f>
        <v>0.39350822587816808</v>
      </c>
      <c r="K15" s="32">
        <f>Sheet1!L30/sheet!L27</f>
        <v>1.0226767452200978E-2</v>
      </c>
      <c r="L15" s="32">
        <f>Sheet1!L38</f>
        <v>0.82</v>
      </c>
      <c r="M15" s="29"/>
      <c r="N15" s="32">
        <f>sheet!L40/sheet!L27</f>
        <v>0.67474433081369489</v>
      </c>
      <c r="O15" s="32">
        <f>sheet!L51/sheet!L27</f>
        <v>0.325255669186305</v>
      </c>
      <c r="P15" s="32">
        <f>sheet!L40/sheet!L51</f>
        <v>2.0745044429254955</v>
      </c>
      <c r="Q15" s="31">
        <f>Sheet1!L24/Sheet1!L26</f>
        <v>-1.3084112149532712</v>
      </c>
      <c r="R15" s="31">
        <f>ABS(Sheet2!L20/(Sheet1!L26+Sheet2!L30))</f>
        <v>0.546692607003891</v>
      </c>
      <c r="S15" s="31">
        <f>sheet!L40/Sheet1!L43</f>
        <v>7.1077283372365327</v>
      </c>
      <c r="T15" s="31">
        <f>Sheet2!L20/sheet!L40</f>
        <v>9.2586490939044488E-2</v>
      </c>
      <c r="V15" s="31">
        <f>ABS(Sheet1!L15/sheet!L15)</f>
        <v>25.230769230769234</v>
      </c>
      <c r="W15" s="31">
        <f>Sheet1!L12/sheet!L14</f>
        <v>5.0141643059490084</v>
      </c>
      <c r="X15" s="31">
        <f>Sheet1!L12/sheet!L27</f>
        <v>0.39350822587816808</v>
      </c>
      <c r="Y15" s="31">
        <f>Sheet1!L12/(sheet!L18-sheet!L35)</f>
        <v>-19.032258064516125</v>
      </c>
      <c r="AA15" s="17" t="str">
        <f>Sheet1!L43</f>
        <v>539,954.31</v>
      </c>
      <c r="AB15" s="17" t="str">
        <f>Sheet3!L17</f>
        <v>10.4x</v>
      </c>
      <c r="AC15" s="17" t="str">
        <f>Sheet3!L18</f>
        <v>34.3x</v>
      </c>
      <c r="AD15" s="17" t="str">
        <f>Sheet3!L20</f>
        <v>24.2x</v>
      </c>
      <c r="AE15" s="17" t="str">
        <f>Sheet3!L21</f>
        <v>1.2x</v>
      </c>
      <c r="AF15" s="17" t="str">
        <f>Sheet3!L22</f>
        <v>2.5x</v>
      </c>
      <c r="AG15" s="17" t="str">
        <f>Sheet3!L24</f>
        <v>-27.9x</v>
      </c>
      <c r="AH15" s="17" t="str">
        <f>Sheet3!L25</f>
        <v>1.6x</v>
      </c>
      <c r="AI15" s="17">
        <f>Sheet3!L31</f>
        <v>5.058E-2</v>
      </c>
      <c r="AK15" s="17">
        <f>Sheet3!L29</f>
        <v>1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0.82608695652173914</v>
      </c>
      <c r="C16" s="34">
        <f>(sheet!M18-sheet!M15)/sheet!M35</f>
        <v>0.76358695652173914</v>
      </c>
      <c r="D16" s="34">
        <f>sheet!M12/sheet!M35</f>
        <v>7.0652173913043473E-2</v>
      </c>
      <c r="E16" s="34">
        <f>Sheet2!M20/sheet!M35</f>
        <v>0.44157608695652178</v>
      </c>
      <c r="F16" s="34">
        <f>sheet!M18/sheet!M35</f>
        <v>0.82608695652173914</v>
      </c>
      <c r="G16" s="29"/>
      <c r="H16" s="35">
        <f>Sheet1!M33/sheet!M51</f>
        <v>-0.10806916426512968</v>
      </c>
      <c r="I16" s="35">
        <f>Sheet1!M33/Sheet1!M12</f>
        <v>-9.3457943925233641E-2</v>
      </c>
      <c r="J16" s="35">
        <f>Sheet1!M12/sheet!M27</f>
        <v>0.34845853234910984</v>
      </c>
      <c r="K16" s="35">
        <f>Sheet1!M30/sheet!M27</f>
        <v>-3.256621797655232E-2</v>
      </c>
      <c r="L16" s="35">
        <f>Sheet1!M38</f>
        <v>-2.74</v>
      </c>
      <c r="M16" s="29"/>
      <c r="N16" s="35">
        <f>sheet!M40/sheet!M27</f>
        <v>0.69865392965696904</v>
      </c>
      <c r="O16" s="35">
        <f>sheet!M51/sheet!M27</f>
        <v>0.30134607034303085</v>
      </c>
      <c r="P16" s="35">
        <f>sheet!M40/sheet!M51</f>
        <v>2.3184438040345818</v>
      </c>
      <c r="Q16" s="34">
        <f>Sheet1!M24/Sheet1!M26</f>
        <v>0.43689320388349512</v>
      </c>
      <c r="R16" s="34">
        <f>ABS(Sheet2!M20/(Sheet1!M26+Sheet2!M30))</f>
        <v>0.16145057128663687</v>
      </c>
      <c r="S16" s="34">
        <f>sheet!M40/Sheet1!M43</f>
        <v>11.25174825174825</v>
      </c>
      <c r="T16" s="34">
        <f>Sheet2!M20/sheet!M40</f>
        <v>0.10099440646364202</v>
      </c>
      <c r="U16" s="12"/>
      <c r="V16" s="34">
        <f>ABS(Sheet1!M15/sheet!M15)</f>
        <v>20.086956521739133</v>
      </c>
      <c r="W16" s="34">
        <f>Sheet1!M12/sheet!M14</f>
        <v>4.2686170212765955</v>
      </c>
      <c r="X16" s="34">
        <f>Sheet1!M12/sheet!M27</f>
        <v>0.34845853234910984</v>
      </c>
      <c r="Y16" s="34">
        <f>Sheet1!M12/(sheet!M18-sheet!M35)</f>
        <v>-12.539062500000002</v>
      </c>
      <c r="Z16" s="12"/>
      <c r="AA16" s="36" t="str">
        <f>Sheet1!M43</f>
        <v>387,229.7</v>
      </c>
      <c r="AB16" s="36" t="str">
        <f>Sheet3!M17</f>
        <v>22.1x</v>
      </c>
      <c r="AC16" s="36" t="str">
        <f>Sheet3!M18</f>
        <v>134.5x</v>
      </c>
      <c r="AD16" s="36" t="str">
        <f>Sheet3!M20</f>
        <v>60.6x</v>
      </c>
      <c r="AE16" s="36" t="str">
        <f>Sheet3!M21</f>
        <v>1.7x</v>
      </c>
      <c r="AF16" s="36" t="str">
        <f>Sheet3!M22</f>
        <v>3.9x</v>
      </c>
      <c r="AG16" s="36" t="str">
        <f>Sheet3!M24</f>
        <v>-26.5x</v>
      </c>
      <c r="AH16" s="36" t="str">
        <f>Sheet3!M25</f>
        <v>2.9x</v>
      </c>
      <c r="AI16" s="36">
        <f>Sheet3!M31</f>
        <v>5.416E-2</v>
      </c>
      <c r="AK16" s="36">
        <f>Sheet3!M29</f>
        <v>0.9</v>
      </c>
      <c r="AL16" s="36">
        <f>Sheet3!M30</f>
        <v>3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2023-04-28T02:02:18Z</dcterms:created>
  <dcterms:modified xsi:type="dcterms:W3CDTF">2023-05-06T12:35:12Z</dcterms:modified>
  <cp:category/>
  <dc:identifier/>
  <cp:version/>
</cp:coreProperties>
</file>