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Industrial/"/>
    </mc:Choice>
  </mc:AlternateContent>
  <xr:revisionPtr revIDLastSave="6" documentId="8_{C051B01D-004E-464B-A82A-0462EA1FD252}" xr6:coauthVersionLast="47" xr6:coauthVersionMax="47" xr10:uidLastSave="{0F0B49C4-6BCF-47DD-AE42-4E37DCB6BDD9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<sst xmlns="http://schemas.openxmlformats.org/spreadsheetml/2006/main" count="1276" uniqueCount="999">
  <si>
    <t>Ritchie Bros. Auctioneers Inc.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</si>
  <si>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</si>
  <si>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</si>
  <si>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</si>
  <si>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</si>
  <si>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</si>
  <si>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</si>
  <si>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</si>
  <si>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</si>
  <si>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</si>
  <si>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</si>
  <si>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</si>
  <si>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</si>
  <si>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</si>
  <si>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</si>
  <si>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</si>
  <si>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</si>
  <si>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</si>
  <si>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</si>
  <si>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</si>
  <si>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</si>
  <si>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</si>
  <si>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</si>
  <si>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</si>
  <si>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</si>
  <si>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</si>
  <si>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248,975.752</t>
  </si>
  <si>
    <t>161,915.557</t>
  </si>
  <si>
    <t>291,576.147</t>
  </si>
  <si>
    <t>279,127.965</t>
  </si>
  <si>
    <t>336,813.773</t>
  </si>
  <si>
    <t>324,515.805</t>
  </si>
  <si>
    <t>467,029.197</t>
  </si>
  <si>
    <t>354,707.434</t>
  </si>
  <si>
    <t>412,379.672</t>
  </si>
  <si>
    <t>669,289.98</t>
  </si>
  <si>
    <t>Short Term Investments</t>
  </si>
  <si>
    <t/>
  </si>
  <si>
    <t>Accounts Receivable, Net</t>
  </si>
  <si>
    <t>64,501.187</t>
  </si>
  <si>
    <t>70,227.681</t>
  </si>
  <si>
    <t>69,912.342</t>
  </si>
  <si>
    <t>60,852.574</t>
  </si>
  <si>
    <t>97,897.385</t>
  </si>
  <si>
    <t>153,805.946</t>
  </si>
  <si>
    <t>158,093.754</t>
  </si>
  <si>
    <t>134,975.769</t>
  </si>
  <si>
    <t>150,289.391</t>
  </si>
  <si>
    <t>190,259.762</t>
  </si>
  <si>
    <t>Inventory</t>
  </si>
  <si>
    <t>55,687.849</t>
  </si>
  <si>
    <t>49,507.493</t>
  </si>
  <si>
    <t>81,116.243</t>
  </si>
  <si>
    <t>38,258.285</t>
  </si>
  <si>
    <t>48,072.431</t>
  </si>
  <si>
    <t>154,644.044</t>
  </si>
  <si>
    <t>84,344.716</t>
  </si>
  <si>
    <t>109,781.853</t>
  </si>
  <si>
    <t>129,606.738</t>
  </si>
  <si>
    <t>139,524.547</t>
  </si>
  <si>
    <t>Prepaid Expenses</t>
  </si>
  <si>
    <t>7,886.961</t>
  </si>
  <si>
    <t>12,255.855</t>
  </si>
  <si>
    <t>14,356.256</t>
  </si>
  <si>
    <t>24,071.391</t>
  </si>
  <si>
    <t>24,754.071</t>
  </si>
  <si>
    <t>25,178.421</t>
  </si>
  <si>
    <t>28,805.702</t>
  </si>
  <si>
    <t>26,449.795</t>
  </si>
  <si>
    <t>53,053.356</t>
  </si>
  <si>
    <t>52,772.909</t>
  </si>
  <si>
    <t>Other Current Assets</t>
  </si>
  <si>
    <t>46,170.166</t>
  </si>
  <si>
    <t>163,036.569</t>
  </si>
  <si>
    <t>139,792.772</t>
  </si>
  <si>
    <t>105,273.06</t>
  </si>
  <si>
    <t>131,727.111</t>
  </si>
  <si>
    <t>165,673.083</t>
  </si>
  <si>
    <t>144,159.658</t>
  </si>
  <si>
    <t>82,540.613</t>
  </si>
  <si>
    <t>218,523.429</t>
  </si>
  <si>
    <t>252,165.064</t>
  </si>
  <si>
    <t>Total Current Assets</t>
  </si>
  <si>
    <t>423,221.914</t>
  </si>
  <si>
    <t>456,943.154</t>
  </si>
  <si>
    <t>596,753.761</t>
  </si>
  <si>
    <t>507,583.274</t>
  </si>
  <si>
    <t>639,264.772</t>
  </si>
  <si>
    <t>823,817.299</t>
  </si>
  <si>
    <t>882,433.028</t>
  </si>
  <si>
    <t>708,455.463</t>
  </si>
  <si>
    <t>963,852.586</t>
  </si>
  <si>
    <t>1,304,012.262</t>
  </si>
  <si>
    <t>Property Plant And Equipment, Net</t>
  </si>
  <si>
    <t>647,523.293</t>
  </si>
  <si>
    <t>657,597.311</t>
  </si>
  <si>
    <t>722,470.548</t>
  </si>
  <si>
    <t>684,717.346</t>
  </si>
  <si>
    <t>656,767.371</t>
  </si>
  <si>
    <t>657,469.917</t>
  </si>
  <si>
    <t>773,702.67</t>
  </si>
  <si>
    <t>766,831.548</t>
  </si>
  <si>
    <t>706,432.214</t>
  </si>
  <si>
    <t>782,556.021</t>
  </si>
  <si>
    <t>Real Estate Owned</t>
  </si>
  <si>
    <t>Capitalized / Purchased Software</t>
  </si>
  <si>
    <t>21,752.883</t>
  </si>
  <si>
    <t>35,116.157</t>
  </si>
  <si>
    <t>42,276.516</t>
  </si>
  <si>
    <t>56,697.889</t>
  </si>
  <si>
    <t>115,965.72</t>
  </si>
  <si>
    <t>123,446.061</t>
  </si>
  <si>
    <t>119,318.246</t>
  </si>
  <si>
    <t>127,263.631</t>
  </si>
  <si>
    <t>147,635.142</t>
  </si>
  <si>
    <t>150,708.174</t>
  </si>
  <si>
    <t>Long-term Investments</t>
  </si>
  <si>
    <t>2,170.401</t>
  </si>
  <si>
    <t>3,475.368</t>
  </si>
  <si>
    <t>9,000.583</t>
  </si>
  <si>
    <t>9,837.499</t>
  </si>
  <si>
    <t>9,313.264</t>
  </si>
  <si>
    <t>5,473.57</t>
  </si>
  <si>
    <t>5,552.343</t>
  </si>
  <si>
    <t>Goodwill</t>
  </si>
  <si>
    <t>88,597.637</t>
  </si>
  <si>
    <t>95,371.697</t>
  </si>
  <si>
    <t>126,585.35</t>
  </si>
  <si>
    <t>130,974.634</t>
  </si>
  <si>
    <t>843,476.429</t>
  </si>
  <si>
    <t>916,712.378</t>
  </si>
  <si>
    <t>872,987.812</t>
  </si>
  <si>
    <t>1,069,608.976</t>
  </si>
  <si>
    <t>1,198,414.049</t>
  </si>
  <si>
    <t>1,284,649.423</t>
  </si>
  <si>
    <t>Other Intangibles</t>
  </si>
  <si>
    <t>62,389.216</t>
  </si>
  <si>
    <t>67,591.914</t>
  </si>
  <si>
    <t>76,112.99</t>
  </si>
  <si>
    <t>103,966.496</t>
  </si>
  <si>
    <t>333,489.763</t>
  </si>
  <si>
    <t>341,997.104</t>
  </si>
  <si>
    <t>309,330.183</t>
  </si>
  <si>
    <t>390,533.691</t>
  </si>
  <si>
    <t>449,369.703</t>
  </si>
  <si>
    <t>442,393.685</t>
  </si>
  <si>
    <t>Other Long-term Assets</t>
  </si>
  <si>
    <t>-10,879.629</t>
  </si>
  <si>
    <t>-17,308.514</t>
  </si>
  <si>
    <t>-19,062.588</t>
  </si>
  <si>
    <t>654,107.764</t>
  </si>
  <si>
    <t>-62,132.844</t>
  </si>
  <si>
    <t>-67,436.837</t>
  </si>
  <si>
    <t>-68,431.721</t>
  </si>
  <si>
    <t>-70,560.779</t>
  </si>
  <si>
    <t>1,077,643.847</t>
  </si>
  <si>
    <t>-86,976.394</t>
  </si>
  <si>
    <t>Total Assets</t>
  </si>
  <si>
    <t>1,234,775.716</t>
  </si>
  <si>
    <t>1,298,787.086</t>
  </si>
  <si>
    <t>1,554,137.16</t>
  </si>
  <si>
    <t>2,147,884.903</t>
  </si>
  <si>
    <t>2,536,144.473</t>
  </si>
  <si>
    <t>2,801,479.492</t>
  </si>
  <si>
    <t>2,894,892.561</t>
  </si>
  <si>
    <t>2,992,132.53</t>
  </si>
  <si>
    <t>4,543,347.54</t>
  </si>
  <si>
    <t>3,877,343.172</t>
  </si>
  <si>
    <t>Accounts Payable</t>
  </si>
  <si>
    <t>166,854.262</t>
  </si>
  <si>
    <t>180,815.259</t>
  </si>
  <si>
    <t>193,489.636</t>
  </si>
  <si>
    <t>184,716.976</t>
  </si>
  <si>
    <t>348,015.336</t>
  </si>
  <si>
    <t>405,378.585</t>
  </si>
  <si>
    <t>453,310.65</t>
  </si>
  <si>
    <t>368,692.602</t>
  </si>
  <si>
    <t>478,665.07</t>
  </si>
  <si>
    <t>681,415.956</t>
  </si>
  <si>
    <t>Accrued Expenses</t>
  </si>
  <si>
    <t>79,662.127</t>
  </si>
  <si>
    <t>87,544.302</t>
  </si>
  <si>
    <t>100,120.557</t>
  </si>
  <si>
    <t>96,904.605</t>
  </si>
  <si>
    <t>101,309.399</t>
  </si>
  <si>
    <t>131,736.95</t>
  </si>
  <si>
    <t>142,280.743</t>
  </si>
  <si>
    <t>190,738.303</t>
  </si>
  <si>
    <t>214,483.256</t>
  </si>
  <si>
    <t>233,659.275</t>
  </si>
  <si>
    <t>Short-term Borrowings</t>
  </si>
  <si>
    <t>36,535.623</t>
  </si>
  <si>
    <t>9,078.111</t>
  </si>
  <si>
    <t>17,135.378</t>
  </si>
  <si>
    <t>32,109.512</t>
  </si>
  <si>
    <t>8,822.959</t>
  </si>
  <si>
    <t>27,157.642</t>
  </si>
  <si>
    <t>6,109.395</t>
  </si>
  <si>
    <t>37,084.681</t>
  </si>
  <si>
    <t>7,773.066</t>
  </si>
  <si>
    <t>39,424.316</t>
  </si>
  <si>
    <t>Current Portion of LT Debt</t>
  </si>
  <si>
    <t>60,144.483</t>
  </si>
  <si>
    <t>21,255.311</t>
  </si>
  <si>
    <t>17,916.727</t>
  </si>
  <si>
    <t>23,732.502</t>
  </si>
  <si>
    <t>13,182.271</t>
  </si>
  <si>
    <t>4,423.326</t>
  </si>
  <si>
    <t>5,938.425</t>
  </si>
  <si>
    <t>Current Portion of Capital Lease Obligations</t>
  </si>
  <si>
    <t>29,851.89</t>
  </si>
  <si>
    <t>Other Current Liabilities</t>
  </si>
  <si>
    <t>23,259.31</t>
  </si>
  <si>
    <t>16,817.493</t>
  </si>
  <si>
    <t>31,431.972</t>
  </si>
  <si>
    <t>25,779.458</t>
  </si>
  <si>
    <t>8,958.736</t>
  </si>
  <si>
    <t>18,526.874</t>
  </si>
  <si>
    <t>25,445.21</t>
  </si>
  <si>
    <t>45,060.209</t>
  </si>
  <si>
    <t>38,728.76</t>
  </si>
  <si>
    <t>86,493.034</t>
  </si>
  <si>
    <t>Total Current Liabilities</t>
  </si>
  <si>
    <t>306,311.321</t>
  </si>
  <si>
    <t>294,255.164</t>
  </si>
  <si>
    <t>402,322.026</t>
  </si>
  <si>
    <t>339,510.552</t>
  </si>
  <si>
    <t>488,361.741</t>
  </si>
  <si>
    <t>600,716.778</t>
  </si>
  <si>
    <t>650,878.5</t>
  </si>
  <si>
    <t>654,758.066</t>
  </si>
  <si>
    <t>744,073.478</t>
  </si>
  <si>
    <t>1,076,782.896</t>
  </si>
  <si>
    <t>Long-term Debt</t>
  </si>
  <si>
    <t>156,415.512</t>
  </si>
  <si>
    <t>128,367.427</t>
  </si>
  <si>
    <t>75,710.621</t>
  </si>
  <si>
    <t>799,925.931</t>
  </si>
  <si>
    <t>1,000,704.382</t>
  </si>
  <si>
    <t>952,990.817</t>
  </si>
  <si>
    <t>814,418.122</t>
  </si>
  <si>
    <t>796,901.377</t>
  </si>
  <si>
    <t>2,192,619.148</t>
  </si>
  <si>
    <t>781,379.438</t>
  </si>
  <si>
    <t>Capital Leases</t>
  </si>
  <si>
    <t>4,409.821</t>
  </si>
  <si>
    <t>9,900.371</t>
  </si>
  <si>
    <t>13,849.087</t>
  </si>
  <si>
    <t>165,762.636</t>
  </si>
  <si>
    <t>165,321.713</t>
  </si>
  <si>
    <t>156,631.008</t>
  </si>
  <si>
    <t>172,249.519</t>
  </si>
  <si>
    <t>Other Non-current Liabilities</t>
  </si>
  <si>
    <t>34,185.682</t>
  </si>
  <si>
    <t>54,839.247</t>
  </si>
  <si>
    <t>60,269.356</t>
  </si>
  <si>
    <t>75,035.439</t>
  </si>
  <si>
    <t>100,884.469</t>
  </si>
  <si>
    <t>93,195.374</t>
  </si>
  <si>
    <t>86,119.752</t>
  </si>
  <si>
    <t>86,954.638</t>
  </si>
  <si>
    <t>95,632.61</t>
  </si>
  <si>
    <t>100,234.272</t>
  </si>
  <si>
    <t>Total Liabilities</t>
  </si>
  <si>
    <t>496,912.516</t>
  </si>
  <si>
    <t>477,461.838</t>
  </si>
  <si>
    <t>538,302.003</t>
  </si>
  <si>
    <t>1,218,881.742</t>
  </si>
  <si>
    <t>1,599,850.964</t>
  </si>
  <si>
    <t>1,660,752.056</t>
  </si>
  <si>
    <t>1,717,179.011</t>
  </si>
  <si>
    <t>1,703,935.795</t>
  </si>
  <si>
    <t>3,188,956.245</t>
  </si>
  <si>
    <t>2,130,646.125</t>
  </si>
  <si>
    <t>Common Stock</t>
  </si>
  <si>
    <t>134,229.186</t>
  </si>
  <si>
    <t>163,585.494</t>
  </si>
  <si>
    <t>182,495.244</t>
  </si>
  <si>
    <t>168,488.997</t>
  </si>
  <si>
    <t>174,223.905</t>
  </si>
  <si>
    <t>248,126.064</t>
  </si>
  <si>
    <t>252,908.196</t>
  </si>
  <si>
    <t>255,057.861</t>
  </si>
  <si>
    <t>287,685.633</t>
  </si>
  <si>
    <t>333,454.868</t>
  </si>
  <si>
    <t>Additional Paid In Capital</t>
  </si>
  <si>
    <t>32,059.9</t>
  </si>
  <si>
    <t>36,263.804</t>
  </si>
  <si>
    <t>38,472.045</t>
  </si>
  <si>
    <t>37,112.859</t>
  </si>
  <si>
    <t>51,551.076</t>
  </si>
  <si>
    <t>77,646.887</t>
  </si>
  <si>
    <t>67,664.314</t>
  </si>
  <si>
    <t>62,566.164</t>
  </si>
  <si>
    <t>75,283.794</t>
  </si>
  <si>
    <t>115,439.131</t>
  </si>
  <si>
    <t>Retained Earnings</t>
  </si>
  <si>
    <t>584,720.819</t>
  </si>
  <si>
    <t>620,854.066</t>
  </si>
  <si>
    <t>833,946.241</t>
  </si>
  <si>
    <t>807,130.16</t>
  </si>
  <si>
    <t>757,594.009</t>
  </si>
  <si>
    <t>884,855.11</t>
  </si>
  <si>
    <t>927,188.083</t>
  </si>
  <si>
    <t>1,007,652.302</t>
  </si>
  <si>
    <t>1,061,710.769</t>
  </si>
  <si>
    <t>1,412,398.668</t>
  </si>
  <si>
    <t>Treasury Stock</t>
  </si>
  <si>
    <t>Other Common Equity Adj</t>
  </si>
  <si>
    <t>-13,714.005</t>
  </si>
  <si>
    <t>-19,397.673</t>
  </si>
  <si>
    <t>-79,270.895</t>
  </si>
  <si>
    <t>-90,138.135</t>
  </si>
  <si>
    <t>-53,448.176</t>
  </si>
  <si>
    <t>-76,816.979</t>
  </si>
  <si>
    <t>-76,739.461</t>
  </si>
  <si>
    <t>-43,637.644</t>
  </si>
  <si>
    <t>-70,779.538</t>
  </si>
  <si>
    <t>-115,226.561</t>
  </si>
  <si>
    <t>Common Equity</t>
  </si>
  <si>
    <t>737,295.9</t>
  </si>
  <si>
    <t>801,305.691</t>
  </si>
  <si>
    <t>975,642.636</t>
  </si>
  <si>
    <t>922,593.881</t>
  </si>
  <si>
    <t>929,920.814</t>
  </si>
  <si>
    <t>1,133,811.082</t>
  </si>
  <si>
    <t>1,171,021.132</t>
  </si>
  <si>
    <t>1,281,638.683</t>
  </si>
  <si>
    <t>1,353,900.658</t>
  </si>
  <si>
    <t>1,746,066.106</t>
  </si>
  <si>
    <t>Total Preferred Equity</t>
  </si>
  <si>
    <t>Minority Interest, Total</t>
  </si>
  <si>
    <t>20,019.556</t>
  </si>
  <si>
    <t>40,192.521</t>
  </si>
  <si>
    <t>6,409.28</t>
  </si>
  <si>
    <t>6,372.696</t>
  </si>
  <si>
    <t>6,916.354</t>
  </si>
  <si>
    <t>6,692.417</t>
  </si>
  <si>
    <t>6,558.053</t>
  </si>
  <si>
    <t>Other Equity</t>
  </si>
  <si>
    <t>Total Equity</t>
  </si>
  <si>
    <t>737,863.2</t>
  </si>
  <si>
    <t>821,325.247</t>
  </si>
  <si>
    <t>1,015,835.157</t>
  </si>
  <si>
    <t>929,003.161</t>
  </si>
  <si>
    <t>936,293.51</t>
  </si>
  <si>
    <t>1,140,727.436</t>
  </si>
  <si>
    <t>1,177,713.55</t>
  </si>
  <si>
    <t>1,288,196.736</t>
  </si>
  <si>
    <t>1,354,391.295</t>
  </si>
  <si>
    <t>1,746,697.046</t>
  </si>
  <si>
    <t>Total Liabilities And Equity</t>
  </si>
  <si>
    <t>Cash And Short Term Investments</t>
  </si>
  <si>
    <t>Total Debt</t>
  </si>
  <si>
    <t>192,951.135</t>
  </si>
  <si>
    <t>137,445.538</t>
  </si>
  <si>
    <t>152,990.482</t>
  </si>
  <si>
    <t>836,445.264</t>
  </si>
  <si>
    <t>1,040,683.024</t>
  </si>
  <si>
    <t>1,011,914.273</t>
  </si>
  <si>
    <t>1,010,022.656</t>
  </si>
  <si>
    <t>1,012,490.042</t>
  </si>
  <si>
    <t>2,361,446.549</t>
  </si>
  <si>
    <t>1,028,843.588</t>
  </si>
  <si>
    <t>Income Statement</t>
  </si>
  <si>
    <t>Revenue</t>
  </si>
  <si>
    <t>496,550.251</t>
  </si>
  <si>
    <t>557,144.003</t>
  </si>
  <si>
    <t>715,766.245</t>
  </si>
  <si>
    <t>1,513,327.255</t>
  </si>
  <si>
    <t>1,220,971.613</t>
  </si>
  <si>
    <t>1,597,062.089</t>
  </si>
  <si>
    <t>1,712,242.152</t>
  </si>
  <si>
    <t>1,752,453.169</t>
  </si>
  <si>
    <t>1,791,802.339</t>
  </si>
  <si>
    <t>2,347,489.342</t>
  </si>
  <si>
    <t>Revenue Growth (YoY)</t>
  </si>
  <si>
    <t>6.7%</t>
  </si>
  <si>
    <t>2.9%</t>
  </si>
  <si>
    <t>7.2%</t>
  </si>
  <si>
    <t>118.5%</t>
  </si>
  <si>
    <t>-13.8%</t>
  </si>
  <si>
    <t>20.5%</t>
  </si>
  <si>
    <t>12.7%</t>
  </si>
  <si>
    <t>4.4%</t>
  </si>
  <si>
    <t>22.4%</t>
  </si>
  <si>
    <t>Cost of Revenues</t>
  </si>
  <si>
    <t>-57,375.939</t>
  </si>
  <si>
    <t>-67,033.724</t>
  </si>
  <si>
    <t>-77,734.954</t>
  </si>
  <si>
    <t>-841,470.096</t>
  </si>
  <si>
    <t>-552,770.1</t>
  </si>
  <si>
    <t>-728,076.237</t>
  </si>
  <si>
    <t>-838,585.618</t>
  </si>
  <si>
    <t>-792,489.897</t>
  </si>
  <si>
    <t>-762,737.941</t>
  </si>
  <si>
    <t>-1,051,614.319</t>
  </si>
  <si>
    <t>Gross Profit</t>
  </si>
  <si>
    <t>439,174.312</t>
  </si>
  <si>
    <t>490,110.279</t>
  </si>
  <si>
    <t>638,031.291</t>
  </si>
  <si>
    <t>671,857.159</t>
  </si>
  <si>
    <t>668,201.514</t>
  </si>
  <si>
    <t>868,985.852</t>
  </si>
  <si>
    <t>873,656.534</t>
  </si>
  <si>
    <t>959,963.272</t>
  </si>
  <si>
    <t>1,029,064.398</t>
  </si>
  <si>
    <t>1,295,875.023</t>
  </si>
  <si>
    <t>Gross Profit Margin</t>
  </si>
  <si>
    <t>88.4%</t>
  </si>
  <si>
    <t>88.0%</t>
  </si>
  <si>
    <t>89.1%</t>
  </si>
  <si>
    <t>44.4%</t>
  </si>
  <si>
    <t>54.7%</t>
  </si>
  <si>
    <t>54.4%</t>
  </si>
  <si>
    <t>51.0%</t>
  </si>
  <si>
    <t>54.8%</t>
  </si>
  <si>
    <t>57.4%</t>
  </si>
  <si>
    <t>55.2%</t>
  </si>
  <si>
    <t>R&amp;D Expenses</t>
  </si>
  <si>
    <t>Selling, General &amp; Admin Expenses</t>
  </si>
  <si>
    <t>-254,048.521</t>
  </si>
  <si>
    <t>-281,048.534</t>
  </si>
  <si>
    <t>-352,959.65</t>
  </si>
  <si>
    <t>-380,728.412</t>
  </si>
  <si>
    <t>-406,411.811</t>
  </si>
  <si>
    <t>-522,345.086</t>
  </si>
  <si>
    <t>-496,528.293</t>
  </si>
  <si>
    <t>-522,062.474</t>
  </si>
  <si>
    <t>-576,882.38</t>
  </si>
  <si>
    <t>-731,042.285</t>
  </si>
  <si>
    <t>Other Inc / (Exp)</t>
  </si>
  <si>
    <t>-36,946.756</t>
  </si>
  <si>
    <t>-56,088.804</t>
  </si>
  <si>
    <t>-37,076.241</t>
  </si>
  <si>
    <t>-108,427.344</t>
  </si>
  <si>
    <t>-116,351.677</t>
  </si>
  <si>
    <t>-77,686.472</t>
  </si>
  <si>
    <t>-75,826.622</t>
  </si>
  <si>
    <t>-95,468.4</t>
  </si>
  <si>
    <t>-147,654.11</t>
  </si>
  <si>
    <t>53,782.956</t>
  </si>
  <si>
    <t>Operating Expenses</t>
  </si>
  <si>
    <t>-290,995.277</t>
  </si>
  <si>
    <t>-337,137.338</t>
  </si>
  <si>
    <t>-390,035.89</t>
  </si>
  <si>
    <t>-489,155.756</t>
  </si>
  <si>
    <t>-522,763.489</t>
  </si>
  <si>
    <t>-600,031.558</t>
  </si>
  <si>
    <t>-572,354.915</t>
  </si>
  <si>
    <t>-617,530.874</t>
  </si>
  <si>
    <t>-724,536.49</t>
  </si>
  <si>
    <t>-677,259.329</t>
  </si>
  <si>
    <t>Operating Income</t>
  </si>
  <si>
    <t>148,179.035</t>
  </si>
  <si>
    <t>152,972.941</t>
  </si>
  <si>
    <t>247,995.4</t>
  </si>
  <si>
    <t>182,701.404</t>
  </si>
  <si>
    <t>145,438.025</t>
  </si>
  <si>
    <t>268,954.294</t>
  </si>
  <si>
    <t>301,301.62</t>
  </si>
  <si>
    <t>342,432.398</t>
  </si>
  <si>
    <t>304,527.908</t>
  </si>
  <si>
    <t>618,615.693</t>
  </si>
  <si>
    <t>Net Interest Expenses</t>
  </si>
  <si>
    <t>-5,020.713</t>
  </si>
  <si>
    <t>-3,537.904</t>
  </si>
  <si>
    <t>-3,193.979</t>
  </si>
  <si>
    <t>-7,471.45</t>
  </si>
  <si>
    <t>-48,139.062</t>
  </si>
  <si>
    <t>-60,778.464</t>
  </si>
  <si>
    <t>-53,597.772</t>
  </si>
  <si>
    <t>-42,283.789</t>
  </si>
  <si>
    <t>-45,005.887</t>
  </si>
  <si>
    <t>-68,928.241</t>
  </si>
  <si>
    <t>EBT, Incl. Unusual Items</t>
  </si>
  <si>
    <t>143,158.322</t>
  </si>
  <si>
    <t>149,435.037</t>
  </si>
  <si>
    <t>244,801.421</t>
  </si>
  <si>
    <t>175,229.953</t>
  </si>
  <si>
    <t>97,298.963</t>
  </si>
  <si>
    <t>208,175.83</t>
  </si>
  <si>
    <t>247,703.848</t>
  </si>
  <si>
    <t>300,148.609</t>
  </si>
  <si>
    <t>259,522.021</t>
  </si>
  <si>
    <t>549,687.453</t>
  </si>
  <si>
    <t>Earnings of Discontinued Ops.</t>
  </si>
  <si>
    <t>Income Tax Expense</t>
  </si>
  <si>
    <t>-42,823.732</t>
  </si>
  <si>
    <t>-42,240.603</t>
  </si>
  <si>
    <t>-52,531.38</t>
  </si>
  <si>
    <t>-49,660.169</t>
  </si>
  <si>
    <t>-2,625.013</t>
  </si>
  <si>
    <t>-42,322.57</t>
  </si>
  <si>
    <t>-54,047.049</t>
  </si>
  <si>
    <t>-83,381.683</t>
  </si>
  <si>
    <t>-67,498.082</t>
  </si>
  <si>
    <t>-116,751.109</t>
  </si>
  <si>
    <t>Net Income to Company</t>
  </si>
  <si>
    <t>100,334.59</t>
  </si>
  <si>
    <t>107,194.433</t>
  </si>
  <si>
    <t>192,270.041</t>
  </si>
  <si>
    <t>125,569.784</t>
  </si>
  <si>
    <t>94,673.95</t>
  </si>
  <si>
    <t>165,853.26</t>
  </si>
  <si>
    <t>193,656.799</t>
  </si>
  <si>
    <t>216,766.926</t>
  </si>
  <si>
    <t>192,023.939</t>
  </si>
  <si>
    <t>432,936.344</t>
  </si>
  <si>
    <t>Minority Interest in Earnings</t>
  </si>
  <si>
    <t>-1,832.067</t>
  </si>
  <si>
    <t>-3,275.84</t>
  </si>
  <si>
    <t>-2,255.938</t>
  </si>
  <si>
    <t>Net Income to Stockholders</t>
  </si>
  <si>
    <t>99,483.64</t>
  </si>
  <si>
    <t>105,362.367</t>
  </si>
  <si>
    <t>188,994.201</t>
  </si>
  <si>
    <t>123,313.846</t>
  </si>
  <si>
    <t>94,323.194</t>
  </si>
  <si>
    <t>165,816.405</t>
  </si>
  <si>
    <t>193,525.651</t>
  </si>
  <si>
    <t>216,432.28</t>
  </si>
  <si>
    <t>192,041.642</t>
  </si>
  <si>
    <t>432,799.595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</si>
  <si>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</si>
  <si>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</si>
  <si>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</si>
  <si>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</si>
  <si>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</si>
  <si>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106,768.856</t>
  </si>
  <si>
    <t>107,268.425</t>
  </si>
  <si>
    <t>107,075.845</t>
  </si>
  <si>
    <t>106,630.323</t>
  </si>
  <si>
    <t>107,044.348</t>
  </si>
  <si>
    <t>108,063.349</t>
  </si>
  <si>
    <t>108,519.739</t>
  </si>
  <si>
    <t>109,054.493</t>
  </si>
  <si>
    <t>110,315.782</t>
  </si>
  <si>
    <t>110,781.282</t>
  </si>
  <si>
    <t>Weighted Average Diluted Shares Out.</t>
  </si>
  <si>
    <t>107,155.173</t>
  </si>
  <si>
    <t>107,654.828</t>
  </si>
  <si>
    <t>107,432.474</t>
  </si>
  <si>
    <t>107,457.794</t>
  </si>
  <si>
    <t>108,113.151</t>
  </si>
  <si>
    <t>109,388.236</t>
  </si>
  <si>
    <t>109,759.123</t>
  </si>
  <si>
    <t>110,310.984</t>
  </si>
  <si>
    <t>111,406.83</t>
  </si>
  <si>
    <t>111,886.025</t>
  </si>
  <si>
    <t>EBITDA</t>
  </si>
  <si>
    <t>183,407.955</t>
  </si>
  <si>
    <t>199,138.243</t>
  </si>
  <si>
    <t>272,556.571</t>
  </si>
  <si>
    <t>277,568.951</t>
  </si>
  <si>
    <t>245,610.924</t>
  </si>
  <si>
    <t>320,037.306</t>
  </si>
  <si>
    <t>340,310.856</t>
  </si>
  <si>
    <t>437,900.798</t>
  </si>
  <si>
    <t>452,182.018</t>
  </si>
  <si>
    <t>564,832.737</t>
  </si>
  <si>
    <t>EBIT</t>
  </si>
  <si>
    <t>139,146.85</t>
  </si>
  <si>
    <t>157,485.939</t>
  </si>
  <si>
    <t>226,753.081</t>
  </si>
  <si>
    <t>236,259.779</t>
  </si>
  <si>
    <t>195,543.333</t>
  </si>
  <si>
    <t>255,713.988</t>
  </si>
  <si>
    <t>285,583.398</t>
  </si>
  <si>
    <t>342,569.819</t>
  </si>
  <si>
    <t>341,043.741</t>
  </si>
  <si>
    <t>433,289.725</t>
  </si>
  <si>
    <t>Revenue (Reported)</t>
  </si>
  <si>
    <t>Operating Income (Reported)</t>
  </si>
  <si>
    <t>145,499.763</t>
  </si>
  <si>
    <t>148,148.421</t>
  </si>
  <si>
    <t>242,587.003</t>
  </si>
  <si>
    <t>182,250.216</t>
  </si>
  <si>
    <t>135,090.094</t>
  </si>
  <si>
    <t>252,779.281</t>
  </si>
  <si>
    <t>289,825.565</t>
  </si>
  <si>
    <t>334,850.047</t>
  </si>
  <si>
    <t>303,673.086</t>
  </si>
  <si>
    <t>615,431.203</t>
  </si>
  <si>
    <t>Operating Income (Adjusted)</t>
  </si>
  <si>
    <t>Cash Flow Statement</t>
  </si>
  <si>
    <t>Depreciation &amp; Amortization (CF)</t>
  </si>
  <si>
    <t>44,261.105</t>
  </si>
  <si>
    <t>41,652.304</t>
  </si>
  <si>
    <t>45,803.49</t>
  </si>
  <si>
    <t>41,309.172</t>
  </si>
  <si>
    <t>50,067.592</t>
  </si>
  <si>
    <t>64,323.318</t>
  </si>
  <si>
    <t>70,672.915</t>
  </si>
  <si>
    <t>110,905.4</t>
  </si>
  <si>
    <t>127,364.726</t>
  </si>
  <si>
    <t>157,773.086</t>
  </si>
  <si>
    <t>Amortization of Deferred Charges (CF)</t>
  </si>
  <si>
    <t>1,717.836</t>
  </si>
  <si>
    <t>9,923.502</t>
  </si>
  <si>
    <t>12,515.07</t>
  </si>
  <si>
    <t>14,041.869</t>
  </si>
  <si>
    <t>20,020.751</t>
  </si>
  <si>
    <t>33,421.535</t>
  </si>
  <si>
    <t>42,123.016</t>
  </si>
  <si>
    <t>3,973.768</t>
  </si>
  <si>
    <t>3,700.015</t>
  </si>
  <si>
    <t>5,242.494</t>
  </si>
  <si>
    <t>Stock-Based Comp</t>
  </si>
  <si>
    <t>8,781.468</t>
  </si>
  <si>
    <t>12,560.427</t>
  </si>
  <si>
    <t>15,270.605</t>
  </si>
  <si>
    <t>26,315.244</t>
  </si>
  <si>
    <t>24,781.729</t>
  </si>
  <si>
    <t>32,003.321</t>
  </si>
  <si>
    <t>21,301.728</t>
  </si>
  <si>
    <t>28,861.03</t>
  </si>
  <si>
    <t>42,748.701</t>
  </si>
  <si>
    <t>60,197.971</t>
  </si>
  <si>
    <t>Change In Accounts Receivable</t>
  </si>
  <si>
    <t>-9,734.405</t>
  </si>
  <si>
    <t>17,700.082</t>
  </si>
  <si>
    <t>8,619.562</t>
  </si>
  <si>
    <t>-24,089.018</t>
  </si>
  <si>
    <t>-59,159.598</t>
  </si>
  <si>
    <t>-11,181.297</t>
  </si>
  <si>
    <t>28,093.761</t>
  </si>
  <si>
    <t>-14,677.4</t>
  </si>
  <si>
    <t>-59,653.683</t>
  </si>
  <si>
    <t>Change In Inventories</t>
  </si>
  <si>
    <t>9,460.316</t>
  </si>
  <si>
    <t>4,758.51</t>
  </si>
  <si>
    <t>-24,468.21</t>
  </si>
  <si>
    <t>35,661.271</t>
  </si>
  <si>
    <t>-10,757.775</t>
  </si>
  <si>
    <t>-105,502.034</t>
  </si>
  <si>
    <t>57,955.504</t>
  </si>
  <si>
    <t>-23,093.151</t>
  </si>
  <si>
    <t>-27,672.975</t>
  </si>
  <si>
    <t>-9,760.626</t>
  </si>
  <si>
    <t>Change in Other Net Operating Assets</t>
  </si>
  <si>
    <t>-40,729.82</t>
  </si>
  <si>
    <t>-19,935.017</t>
  </si>
  <si>
    <t>39,254.584</t>
  </si>
  <si>
    <t>-12,257.261</t>
  </si>
  <si>
    <t>-11,224.231</t>
  </si>
  <si>
    <t>-16,715.462</t>
  </si>
  <si>
    <t>-8,540.483</t>
  </si>
  <si>
    <t>-34,917.467</t>
  </si>
  <si>
    <t>-9,756.564</t>
  </si>
  <si>
    <t>Other Operating Activities</t>
  </si>
  <si>
    <t>42,543.269</t>
  </si>
  <si>
    <t>18,383.203</t>
  </si>
  <si>
    <t>-22,486.888</t>
  </si>
  <si>
    <t>1,424.732</t>
  </si>
  <si>
    <t>30,655.321</t>
  </si>
  <si>
    <t>77,260.598</t>
  </si>
  <si>
    <t>74,446.327</t>
  </si>
  <si>
    <t>-28,511.115</t>
  </si>
  <si>
    <t>113,009.782</t>
  </si>
  <si>
    <t>50,111.043</t>
  </si>
  <si>
    <t>Cash from Operations</t>
  </si>
  <si>
    <t>155,783.408</t>
  </si>
  <si>
    <t>172,574.433</t>
  </si>
  <si>
    <t>272,582.933</t>
  </si>
  <si>
    <t>238,428.434</t>
  </si>
  <si>
    <t>185,521.014</t>
  </si>
  <si>
    <t>196,939.314</t>
  </si>
  <si>
    <t>432,128.383</t>
  </si>
  <si>
    <t>328,121.49</t>
  </si>
  <si>
    <t>401,597.025</t>
  </si>
  <si>
    <t>626,953.317</t>
  </si>
  <si>
    <t>Capital Expenditures</t>
  </si>
  <si>
    <t>-38,134.475</t>
  </si>
  <si>
    <t>-28,940.169</t>
  </si>
  <si>
    <t>-30,600.871</t>
  </si>
  <si>
    <t>-25,403.469</t>
  </si>
  <si>
    <t>-13,592.738</t>
  </si>
  <si>
    <t>-23,013.563</t>
  </si>
  <si>
    <t>-17,645.181</t>
  </si>
  <si>
    <t>-18,148.526</t>
  </si>
  <si>
    <t>-12,412.626</t>
  </si>
  <si>
    <t>-43,288.489</t>
  </si>
  <si>
    <t>Cash Acquisitions</t>
  </si>
  <si>
    <t>-16,798.22</t>
  </si>
  <si>
    <t>-116,595.718</t>
  </si>
  <si>
    <t>-849,673.119</t>
  </si>
  <si>
    <t>-318,154.624</t>
  </si>
  <si>
    <t>-216,204.281</t>
  </si>
  <si>
    <t>Other Investing Activities</t>
  </si>
  <si>
    <t>8,887.704</t>
  </si>
  <si>
    <t>-5,945.531</t>
  </si>
  <si>
    <t>6,679.329</t>
  </si>
  <si>
    <t>-14,925.444</t>
  </si>
  <si>
    <t>-30,538.402</t>
  </si>
  <si>
    <t>-19,236.663</t>
  </si>
  <si>
    <t>-29,174.473</t>
  </si>
  <si>
    <t>-15,803.456</t>
  </si>
  <si>
    <t>-42,075.971</t>
  </si>
  <si>
    <t>148,077.45</t>
  </si>
  <si>
    <t>Cash from Investing</t>
  </si>
  <si>
    <t>-29,246.771</t>
  </si>
  <si>
    <t>-34,885.701</t>
  </si>
  <si>
    <t>-40,719.763</t>
  </si>
  <si>
    <t>-156,924.631</t>
  </si>
  <si>
    <t>-893,804.259</t>
  </si>
  <si>
    <t>-42,250.226</t>
  </si>
  <si>
    <t>-46,819.654</t>
  </si>
  <si>
    <t>-352,106.607</t>
  </si>
  <si>
    <t>-270,692.879</t>
  </si>
  <si>
    <t>104,703.661</t>
  </si>
  <si>
    <t>Dividends Paid (Ex Special Dividends)</t>
  </si>
  <si>
    <t>-57,280.326</t>
  </si>
  <si>
    <t>-67,085.837</t>
  </si>
  <si>
    <t>-89,270.463</t>
  </si>
  <si>
    <t>-94,613.754</t>
  </si>
  <si>
    <t>-91,504.574</t>
  </si>
  <si>
    <t>-103,298.956</t>
  </si>
  <si>
    <t>-107,170.872</t>
  </si>
  <si>
    <t>-116,727.994</t>
  </si>
  <si>
    <t>-131,254.42</t>
  </si>
  <si>
    <t>-156,000.765</t>
  </si>
  <si>
    <t>Special Dividend Paid</t>
  </si>
  <si>
    <t>Long-Term Debt Issued</t>
  </si>
  <si>
    <t>868,926.737</t>
  </si>
  <si>
    <t>408,586.75</t>
  </si>
  <si>
    <t>1,399,780.335</t>
  </si>
  <si>
    <t>Long-Term Debt Repaid</t>
  </si>
  <si>
    <t>-17,107.183</t>
  </si>
  <si>
    <t>-69,903.421</t>
  </si>
  <si>
    <t>-2,876.246</t>
  </si>
  <si>
    <t>-201,171.893</t>
  </si>
  <si>
    <t>-139,934.047</t>
  </si>
  <si>
    <t>-129,622.596</t>
  </si>
  <si>
    <t>-107,761.685</t>
  </si>
  <si>
    <t>-29,391.63</t>
  </si>
  <si>
    <t>-20,606.781</t>
  </si>
  <si>
    <t>-1,545,315.939</t>
  </si>
  <si>
    <t>Repurchase of Common Stock</t>
  </si>
  <si>
    <t>-65,890.038</t>
  </si>
  <si>
    <t>-49,316.407</t>
  </si>
  <si>
    <t>-5,324.787</t>
  </si>
  <si>
    <t>-61,382.219</t>
  </si>
  <si>
    <t>-76,123.799</t>
  </si>
  <si>
    <t>-11,738.632</t>
  </si>
  <si>
    <t>-5,354.872</t>
  </si>
  <si>
    <t>Other Financing Activities</t>
  </si>
  <si>
    <t>-29,638.782</t>
  </si>
  <si>
    <t>19,291.13</t>
  </si>
  <si>
    <t>46,082.373</t>
  </si>
  <si>
    <t>18,866.621</t>
  </si>
  <si>
    <t>-27,211.878</t>
  </si>
  <si>
    <t>55,192.966</t>
  </si>
  <si>
    <t>33,214.076</t>
  </si>
  <si>
    <t>80,418.216</t>
  </si>
  <si>
    <t>-21,083.509</t>
  </si>
  <si>
    <t>3,237.294</t>
  </si>
  <si>
    <t>Cash from Financing</t>
  </si>
  <si>
    <t>-104,026.291</t>
  </si>
  <si>
    <t>-117,698.128</t>
  </si>
  <si>
    <t>-111,954.374</t>
  </si>
  <si>
    <t>542,691.303</t>
  </si>
  <si>
    <t>149,936.251</t>
  </si>
  <si>
    <t>-183,053.373</t>
  </si>
  <si>
    <t>-243,100.701</t>
  </si>
  <si>
    <t>-141,825.206</t>
  </si>
  <si>
    <t>1,215,096.993</t>
  </si>
  <si>
    <t>-1,703,434.282</t>
  </si>
  <si>
    <t>Beginning Cash (CF)</t>
  </si>
  <si>
    <t>177,472.334</t>
  </si>
  <si>
    <t>121,742.207</t>
  </si>
  <si>
    <t>269,933.378</t>
  </si>
  <si>
    <t>406,872.96</t>
  </si>
  <si>
    <t>1,017,977.071</t>
  </si>
  <si>
    <t>416,275.724</t>
  </si>
  <si>
    <t>417,092.844</t>
  </si>
  <si>
    <t>545,698.213</t>
  </si>
  <si>
    <t>390,499.336</t>
  </si>
  <si>
    <t>1,722,861.428</t>
  </si>
  <si>
    <t>Foreign Exchange Rate Adjustments</t>
  </si>
  <si>
    <t>1,068.734</t>
  </si>
  <si>
    <t>-21,463.669</t>
  </si>
  <si>
    <t>-36,442.162</t>
  </si>
  <si>
    <t>21,560.808</t>
  </si>
  <si>
    <t>-6,509.59</t>
  </si>
  <si>
    <t>6,714.492</t>
  </si>
  <si>
    <t>21,567.519</t>
  </si>
  <si>
    <t>-11,217.646</t>
  </si>
  <si>
    <t>-25,414.995</t>
  </si>
  <si>
    <t>Additions / Reductions</t>
  </si>
  <si>
    <t>-56,798.862</t>
  </si>
  <si>
    <t>169,654.841</t>
  </si>
  <si>
    <t>173,381.744</t>
  </si>
  <si>
    <t>611,098.74</t>
  </si>
  <si>
    <t>-623,262.155</t>
  </si>
  <si>
    <t>7,326.709</t>
  </si>
  <si>
    <t>121,890.878</t>
  </si>
  <si>
    <t>-176,766.397</t>
  </si>
  <si>
    <t>1,343,579.737</t>
  </si>
  <si>
    <t>-849,946.845</t>
  </si>
  <si>
    <t>Ending Cash (CF)</t>
  </si>
  <si>
    <t>847,499.587</t>
  </si>
  <si>
    <t>Levered Free Cash Flow</t>
  </si>
  <si>
    <t>117,648.933</t>
  </si>
  <si>
    <t>143,634.264</t>
  </si>
  <si>
    <t>241,982.062</t>
  </si>
  <si>
    <t>213,024.965</t>
  </si>
  <si>
    <t>171,928.276</t>
  </si>
  <si>
    <t>173,925.752</t>
  </si>
  <si>
    <t>414,483.202</t>
  </si>
  <si>
    <t>309,972.964</t>
  </si>
  <si>
    <t>389,184.398</t>
  </si>
  <si>
    <t>583,664.828</t>
  </si>
  <si>
    <t>Cash Interest Paid</t>
  </si>
  <si>
    <t>8,765.532</t>
  </si>
  <si>
    <t>5,585.372</t>
  </si>
  <si>
    <t>6,922.138</t>
  </si>
  <si>
    <t>7,777.613</t>
  </si>
  <si>
    <t>29,367.958</t>
  </si>
  <si>
    <t>53,819.796</t>
  </si>
  <si>
    <t>48,103.861</t>
  </si>
  <si>
    <t>41,380.371</t>
  </si>
  <si>
    <t>56,964.547</t>
  </si>
  <si>
    <t>51,469.055</t>
  </si>
  <si>
    <t>Valuation Ratios</t>
  </si>
  <si>
    <t>Price Close (Split Adjusted)</t>
  </si>
  <si>
    <t>Market Cap</t>
  </si>
  <si>
    <t>2,602,886.128</t>
  </si>
  <si>
    <t>3,343,446.21</t>
  </si>
  <si>
    <t>3,584,991.545</t>
  </si>
  <si>
    <t>4,876,213.213</t>
  </si>
  <si>
    <t>4,033,216.105</t>
  </si>
  <si>
    <t>4,853,279.491</t>
  </si>
  <si>
    <t>6,036,571.647</t>
  </si>
  <si>
    <t>9,709,191.509</t>
  </si>
  <si>
    <t>8,560,919.829</t>
  </si>
  <si>
    <t>8,681,172.815</t>
  </si>
  <si>
    <t>Total Enterprise Value (TEV)</t>
  </si>
  <si>
    <t>2,624,827.049</t>
  </si>
  <si>
    <t>3,254,830.693</t>
  </si>
  <si>
    <t>3,260,955.303</t>
  </si>
  <si>
    <t>4,761,191.28</t>
  </si>
  <si>
    <t>4,796,275.119</t>
  </si>
  <si>
    <t>5,600,447.704</t>
  </si>
  <si>
    <t>6,731,244.32</t>
  </si>
  <si>
    <t>10,124,808.415</t>
  </si>
  <si>
    <t>9,117,430.631</t>
  </si>
  <si>
    <t>9,110,587.536</t>
  </si>
  <si>
    <t>Enterprise Value (EV)</t>
  </si>
  <si>
    <t>14,091,948.088</t>
  </si>
  <si>
    <t>EV/EBITDA</t>
  </si>
  <si>
    <t>15.1x</t>
  </si>
  <si>
    <t>16.0x</t>
  </si>
  <si>
    <t>11.2x</t>
  </si>
  <si>
    <t>17.4x</t>
  </si>
  <si>
    <t>19.7x</t>
  </si>
  <si>
    <t>17.8x</t>
  </si>
  <si>
    <t>20.2x</t>
  </si>
  <si>
    <t>25.9x</t>
  </si>
  <si>
    <t>21.4x</t>
  </si>
  <si>
    <t>24.9x</t>
  </si>
  <si>
    <t>EV / EBIT</t>
  </si>
  <si>
    <t>20.3x</t>
  </si>
  <si>
    <t>13.8x</t>
  </si>
  <si>
    <t>20.6x</t>
  </si>
  <si>
    <t>24.4x</t>
  </si>
  <si>
    <t>23.0x</t>
  </si>
  <si>
    <t>25.1x</t>
  </si>
  <si>
    <t>30.4x</t>
  </si>
  <si>
    <t>25.5x</t>
  </si>
  <si>
    <t>32.5x</t>
  </si>
  <si>
    <t>EV / LTM EBITDA - CAPEX</t>
  </si>
  <si>
    <t>19.8x</t>
  </si>
  <si>
    <t>18.5x</t>
  </si>
  <si>
    <t>12.3x</t>
  </si>
  <si>
    <t>19.5x</t>
  </si>
  <si>
    <t>21.3x</t>
  </si>
  <si>
    <t>19.2x</t>
  </si>
  <si>
    <t>21.1x</t>
  </si>
  <si>
    <t>27.3x</t>
  </si>
  <si>
    <t>22.2x</t>
  </si>
  <si>
    <t>27.0x</t>
  </si>
  <si>
    <t>EV / Free Cash Flow</t>
  </si>
  <si>
    <t>57.4x</t>
  </si>
  <si>
    <t>19.1x</t>
  </si>
  <si>
    <t>10.0x</t>
  </si>
  <si>
    <t>70.9x</t>
  </si>
  <si>
    <t>21.2x</t>
  </si>
  <si>
    <t>31.0x</t>
  </si>
  <si>
    <t>29.0x</t>
  </si>
  <si>
    <t>26.1x</t>
  </si>
  <si>
    <t>23.7x</t>
  </si>
  <si>
    <t>EV / Invested Capital</t>
  </si>
  <si>
    <t>2.8x</t>
  </si>
  <si>
    <t>3.3x</t>
  </si>
  <si>
    <t>2.9x</t>
  </si>
  <si>
    <t>4.2x</t>
  </si>
  <si>
    <t>2.5x</t>
  </si>
  <si>
    <t>2.6x</t>
  </si>
  <si>
    <t>3.1x</t>
  </si>
  <si>
    <t>4.5x</t>
  </si>
  <si>
    <t>3.9x</t>
  </si>
  <si>
    <t>5.1x</t>
  </si>
  <si>
    <t>EV / Revenue</t>
  </si>
  <si>
    <t>5.5x</t>
  </si>
  <si>
    <t>5.9x</t>
  </si>
  <si>
    <t>6.4x</t>
  </si>
  <si>
    <t>4.6x</t>
  </si>
  <si>
    <t>3.7x</t>
  </si>
  <si>
    <t>6.0x</t>
  </si>
  <si>
    <t>5.0x</t>
  </si>
  <si>
    <t>P/E Ratio</t>
  </si>
  <si>
    <t>29.8x</t>
  </si>
  <si>
    <t>30.1x</t>
  </si>
  <si>
    <t>21.8x</t>
  </si>
  <si>
    <t>32.9x</t>
  </si>
  <si>
    <t>48.5x</t>
  </si>
  <si>
    <t>35.0x</t>
  </si>
  <si>
    <t>44.2x</t>
  </si>
  <si>
    <t>39.8x</t>
  </si>
  <si>
    <t>31.7x</t>
  </si>
  <si>
    <t>Price/Book</t>
  </si>
  <si>
    <t>3.6x</t>
  </si>
  <si>
    <t>4.1x</t>
  </si>
  <si>
    <t>5.3x</t>
  </si>
  <si>
    <t>4.4x</t>
  </si>
  <si>
    <t>8.0x</t>
  </si>
  <si>
    <t>7.9x</t>
  </si>
  <si>
    <t>Price / Operating Cash Flow</t>
  </si>
  <si>
    <t>26.8x</t>
  </si>
  <si>
    <t>17.7x</t>
  </si>
  <si>
    <t>10.8x</t>
  </si>
  <si>
    <t>18.2x</t>
  </si>
  <si>
    <t>28.0x</t>
  </si>
  <si>
    <t>24.3x</t>
  </si>
  <si>
    <t>13.1x</t>
  </si>
  <si>
    <t>26.4x</t>
  </si>
  <si>
    <t>22.8x</t>
  </si>
  <si>
    <t>21.9x</t>
  </si>
  <si>
    <t>Price / LTM Sales</t>
  </si>
  <si>
    <t>5.4x</t>
  </si>
  <si>
    <t>6.1x</t>
  </si>
  <si>
    <t>6.5x</t>
  </si>
  <si>
    <t>3.2x</t>
  </si>
  <si>
    <t>3.5x</t>
  </si>
  <si>
    <t>5.8x</t>
  </si>
  <si>
    <t>4.7x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</si>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</sst>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EB6E4F3-33A2-0F01-1827-6237732F1C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L16" s="3" t="s">
        <v>69</v>
      </c>
      <c r="M16" s="3" t="s">
        <v>70</v>
      </c>
    </row>
    <row r="17" spans="3:13" ht="12.75" x14ac:dyDescent="0.2">
      <c r="C17" s="3" t="s">
        <v>71</v>
      </c>
      <c r="D17" s="3" t="s">
        <v>72</v>
      </c>
      <c r="E17" s="3" t="s">
        <v>73</v>
      </c>
      <c r="F17" s="3" t="s">
        <v>74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</row>
    <row r="18" spans="3:13" ht="12.75" x14ac:dyDescent="0.2">
      <c r="C18" s="3" t="s">
        <v>82</v>
      </c>
      <c r="D18" s="3" t="s">
        <v>83</v>
      </c>
      <c r="E18" s="3" t="s">
        <v>84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89</v>
      </c>
      <c r="K18" s="3" t="s">
        <v>90</v>
      </c>
      <c r="L18" s="3" t="s">
        <v>91</v>
      </c>
      <c r="M18" s="3" t="s">
        <v>92</v>
      </c>
    </row>
    <row r="19" spans="3:13" ht="12.75" x14ac:dyDescent="0.2"/>
    <row r="20" spans="3:13" ht="12.75" x14ac:dyDescent="0.2">
      <c r="C20" s="3" t="s">
        <v>93</v>
      </c>
      <c r="D20" s="3" t="s">
        <v>94</v>
      </c>
      <c r="E20" s="3" t="s">
        <v>95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</row>
    <row r="21" spans="3:13" ht="12.75" x14ac:dyDescent="0.2">
      <c r="C21" s="3" t="s">
        <v>104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109</v>
      </c>
      <c r="H22" s="3" t="s">
        <v>110</v>
      </c>
      <c r="I22" s="3" t="s">
        <v>111</v>
      </c>
      <c r="J22" s="3" t="s">
        <v>112</v>
      </c>
      <c r="K22" s="3" t="s">
        <v>113</v>
      </c>
      <c r="L22" s="3" t="s">
        <v>114</v>
      </c>
      <c r="M22" s="3" t="s">
        <v>115</v>
      </c>
    </row>
    <row r="23" spans="3:13" ht="12.75" x14ac:dyDescent="0.2"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122</v>
      </c>
      <c r="J23" s="3" t="s">
        <v>123</v>
      </c>
      <c r="K23" s="3" t="s">
        <v>37</v>
      </c>
      <c r="L23" s="3" t="s">
        <v>37</v>
      </c>
      <c r="M23" s="3" t="s">
        <v>37</v>
      </c>
    </row>
    <row r="24" spans="3:13" ht="12.75" x14ac:dyDescent="0.2"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128</v>
      </c>
      <c r="H24" s="3" t="s">
        <v>129</v>
      </c>
      <c r="I24" s="3" t="s">
        <v>130</v>
      </c>
      <c r="J24" s="3" t="s">
        <v>131</v>
      </c>
      <c r="K24" s="3" t="s">
        <v>132</v>
      </c>
      <c r="L24" s="3" t="s">
        <v>133</v>
      </c>
      <c r="M24" s="3" t="s">
        <v>134</v>
      </c>
    </row>
    <row r="25" spans="3:13" ht="12.75" x14ac:dyDescent="0.2">
      <c r="C25" s="3" t="s">
        <v>135</v>
      </c>
      <c r="D25" s="3" t="s">
        <v>136</v>
      </c>
      <c r="E25" s="3" t="s">
        <v>137</v>
      </c>
      <c r="F25" s="3" t="s">
        <v>138</v>
      </c>
      <c r="G25" s="3" t="s">
        <v>139</v>
      </c>
      <c r="H25" s="3" t="s">
        <v>140</v>
      </c>
      <c r="I25" s="3" t="s">
        <v>141</v>
      </c>
      <c r="J25" s="3" t="s">
        <v>142</v>
      </c>
      <c r="K25" s="3" t="s">
        <v>143</v>
      </c>
      <c r="L25" s="3" t="s">
        <v>144</v>
      </c>
      <c r="M25" s="3" t="s">
        <v>145</v>
      </c>
    </row>
    <row r="26" spans="3:13" ht="12.75" x14ac:dyDescent="0.2">
      <c r="C26" s="3" t="s">
        <v>146</v>
      </c>
      <c r="D26" s="3" t="s">
        <v>147</v>
      </c>
      <c r="E26" s="3" t="s">
        <v>148</v>
      </c>
      <c r="F26" s="3" t="s">
        <v>149</v>
      </c>
      <c r="G26" s="3" t="s">
        <v>150</v>
      </c>
      <c r="H26" s="3" t="s">
        <v>151</v>
      </c>
      <c r="I26" s="3" t="s">
        <v>152</v>
      </c>
      <c r="J26" s="3" t="s">
        <v>153</v>
      </c>
      <c r="K26" s="3" t="s">
        <v>154</v>
      </c>
      <c r="L26" s="3" t="s">
        <v>155</v>
      </c>
      <c r="M26" s="3" t="s">
        <v>156</v>
      </c>
    </row>
    <row r="27" spans="3:13" ht="12.75" x14ac:dyDescent="0.2">
      <c r="C27" s="3" t="s">
        <v>157</v>
      </c>
      <c r="D27" s="3" t="s">
        <v>158</v>
      </c>
      <c r="E27" s="3" t="s">
        <v>159</v>
      </c>
      <c r="F27" s="3" t="s">
        <v>160</v>
      </c>
      <c r="G27" s="3" t="s">
        <v>161</v>
      </c>
      <c r="H27" s="3" t="s">
        <v>162</v>
      </c>
      <c r="I27" s="3" t="s">
        <v>163</v>
      </c>
      <c r="J27" s="3" t="s">
        <v>164</v>
      </c>
      <c r="K27" s="3" t="s">
        <v>165</v>
      </c>
      <c r="L27" s="3" t="s">
        <v>166</v>
      </c>
      <c r="M27" s="3" t="s">
        <v>167</v>
      </c>
    </row>
    <row r="28" spans="3:13" ht="12.75" x14ac:dyDescent="0.2"/>
    <row r="29" spans="3:13" ht="12.75" x14ac:dyDescent="0.2">
      <c r="C29" s="3" t="s">
        <v>168</v>
      </c>
      <c r="D29" s="3" t="s">
        <v>169</v>
      </c>
      <c r="E29" s="3" t="s">
        <v>170</v>
      </c>
      <c r="F29" s="3" t="s">
        <v>171</v>
      </c>
      <c r="G29" s="3" t="s">
        <v>172</v>
      </c>
      <c r="H29" s="3" t="s">
        <v>173</v>
      </c>
      <c r="I29" s="3" t="s">
        <v>174</v>
      </c>
      <c r="J29" s="3" t="s">
        <v>175</v>
      </c>
      <c r="K29" s="3" t="s">
        <v>176</v>
      </c>
      <c r="L29" s="3" t="s">
        <v>177</v>
      </c>
      <c r="M29" s="3" t="s">
        <v>178</v>
      </c>
    </row>
    <row r="30" spans="3:13" ht="12.75" x14ac:dyDescent="0.2">
      <c r="C30" s="3" t="s">
        <v>179</v>
      </c>
      <c r="D30" s="3" t="s">
        <v>180</v>
      </c>
      <c r="E30" s="3" t="s">
        <v>181</v>
      </c>
      <c r="F30" s="3" t="s">
        <v>182</v>
      </c>
      <c r="G30" s="3" t="s">
        <v>183</v>
      </c>
      <c r="H30" s="3" t="s">
        <v>184</v>
      </c>
      <c r="I30" s="3" t="s">
        <v>185</v>
      </c>
      <c r="J30" s="3" t="s">
        <v>186</v>
      </c>
      <c r="K30" s="3" t="s">
        <v>187</v>
      </c>
      <c r="L30" s="3" t="s">
        <v>188</v>
      </c>
      <c r="M30" s="3" t="s">
        <v>189</v>
      </c>
    </row>
    <row r="31" spans="3:13" ht="12.75" x14ac:dyDescent="0.2">
      <c r="C31" s="3" t="s">
        <v>190</v>
      </c>
      <c r="D31" s="3" t="s">
        <v>191</v>
      </c>
      <c r="E31" s="3" t="s">
        <v>192</v>
      </c>
      <c r="F31" s="3" t="s">
        <v>193</v>
      </c>
      <c r="G31" s="3" t="s">
        <v>194</v>
      </c>
      <c r="H31" s="3" t="s">
        <v>195</v>
      </c>
      <c r="I31" s="3" t="s">
        <v>196</v>
      </c>
      <c r="J31" s="3" t="s">
        <v>197</v>
      </c>
      <c r="K31" s="3" t="s">
        <v>198</v>
      </c>
      <c r="L31" s="3" t="s">
        <v>199</v>
      </c>
      <c r="M31" s="3" t="s">
        <v>200</v>
      </c>
    </row>
    <row r="32" spans="3:13" ht="12.75" x14ac:dyDescent="0.2">
      <c r="C32" s="3" t="s">
        <v>201</v>
      </c>
      <c r="D32" s="3" t="s">
        <v>37</v>
      </c>
      <c r="E32" s="3" t="s">
        <v>37</v>
      </c>
      <c r="F32" s="3" t="s">
        <v>202</v>
      </c>
      <c r="G32" s="3" t="s">
        <v>37</v>
      </c>
      <c r="H32" s="3" t="s">
        <v>203</v>
      </c>
      <c r="I32" s="3" t="s">
        <v>204</v>
      </c>
      <c r="J32" s="3" t="s">
        <v>205</v>
      </c>
      <c r="K32" s="3" t="s">
        <v>206</v>
      </c>
      <c r="L32" s="3" t="s">
        <v>207</v>
      </c>
      <c r="M32" s="3" t="s">
        <v>208</v>
      </c>
    </row>
    <row r="33" spans="3:13" ht="12.75" x14ac:dyDescent="0.2">
      <c r="C33" s="3" t="s">
        <v>209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210</v>
      </c>
    </row>
    <row r="34" spans="3:13" ht="12.75" x14ac:dyDescent="0.2">
      <c r="C34" s="3" t="s">
        <v>211</v>
      </c>
      <c r="D34" s="3" t="s">
        <v>212</v>
      </c>
      <c r="E34" s="3" t="s">
        <v>213</v>
      </c>
      <c r="F34" s="3" t="s">
        <v>214</v>
      </c>
      <c r="G34" s="3" t="s">
        <v>215</v>
      </c>
      <c r="H34" s="3" t="s">
        <v>216</v>
      </c>
      <c r="I34" s="3" t="s">
        <v>217</v>
      </c>
      <c r="J34" s="3" t="s">
        <v>218</v>
      </c>
      <c r="K34" s="3" t="s">
        <v>219</v>
      </c>
      <c r="L34" s="3" t="s">
        <v>220</v>
      </c>
      <c r="M34" s="3" t="s">
        <v>221</v>
      </c>
    </row>
    <row r="35" spans="3:13" ht="12.75" x14ac:dyDescent="0.2">
      <c r="C35" s="3" t="s">
        <v>222</v>
      </c>
      <c r="D35" s="3" t="s">
        <v>223</v>
      </c>
      <c r="E35" s="3" t="s">
        <v>224</v>
      </c>
      <c r="F35" s="3" t="s">
        <v>225</v>
      </c>
      <c r="G35" s="3" t="s">
        <v>226</v>
      </c>
      <c r="H35" s="3" t="s">
        <v>227</v>
      </c>
      <c r="I35" s="3" t="s">
        <v>228</v>
      </c>
      <c r="J35" s="3" t="s">
        <v>229</v>
      </c>
      <c r="K35" s="3" t="s">
        <v>230</v>
      </c>
      <c r="L35" s="3" t="s">
        <v>231</v>
      </c>
      <c r="M35" s="3" t="s">
        <v>232</v>
      </c>
    </row>
    <row r="36" spans="3:13" ht="12.75" x14ac:dyDescent="0.2"/>
    <row r="37" spans="3:13" ht="12.75" x14ac:dyDescent="0.2">
      <c r="C37" s="3" t="s">
        <v>233</v>
      </c>
      <c r="D37" s="3" t="s">
        <v>234</v>
      </c>
      <c r="E37" s="3" t="s">
        <v>235</v>
      </c>
      <c r="F37" s="3" t="s">
        <v>236</v>
      </c>
      <c r="G37" s="3" t="s">
        <v>237</v>
      </c>
      <c r="H37" s="3" t="s">
        <v>238</v>
      </c>
      <c r="I37" s="3" t="s">
        <v>239</v>
      </c>
      <c r="J37" s="3" t="s">
        <v>240</v>
      </c>
      <c r="K37" s="3" t="s">
        <v>241</v>
      </c>
      <c r="L37" s="3" t="s">
        <v>242</v>
      </c>
      <c r="M37" s="3" t="s">
        <v>243</v>
      </c>
    </row>
    <row r="38" spans="3:13" ht="12.75" x14ac:dyDescent="0.2">
      <c r="C38" s="3" t="s">
        <v>244</v>
      </c>
      <c r="D38" s="3" t="s">
        <v>37</v>
      </c>
      <c r="E38" s="3" t="s">
        <v>37</v>
      </c>
      <c r="F38" s="3" t="s">
        <v>37</v>
      </c>
      <c r="G38" s="3" t="s">
        <v>245</v>
      </c>
      <c r="H38" s="3" t="s">
        <v>246</v>
      </c>
      <c r="I38" s="3" t="s">
        <v>247</v>
      </c>
      <c r="J38" s="3" t="s">
        <v>248</v>
      </c>
      <c r="K38" s="3" t="s">
        <v>249</v>
      </c>
      <c r="L38" s="3" t="s">
        <v>250</v>
      </c>
      <c r="M38" s="3" t="s">
        <v>251</v>
      </c>
    </row>
    <row r="39" spans="3:13" ht="12.75" x14ac:dyDescent="0.2">
      <c r="C39" s="3" t="s">
        <v>252</v>
      </c>
      <c r="D39" s="3" t="s">
        <v>253</v>
      </c>
      <c r="E39" s="3" t="s">
        <v>254</v>
      </c>
      <c r="F39" s="3" t="s">
        <v>255</v>
      </c>
      <c r="G39" s="3" t="s">
        <v>256</v>
      </c>
      <c r="H39" s="3" t="s">
        <v>257</v>
      </c>
      <c r="I39" s="3" t="s">
        <v>258</v>
      </c>
      <c r="J39" s="3" t="s">
        <v>259</v>
      </c>
      <c r="K39" s="3" t="s">
        <v>260</v>
      </c>
      <c r="L39" s="3" t="s">
        <v>261</v>
      </c>
      <c r="M39" s="3" t="s">
        <v>262</v>
      </c>
    </row>
    <row r="40" spans="3:13" ht="12.75" x14ac:dyDescent="0.2"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267</v>
      </c>
      <c r="H40" s="3" t="s">
        <v>268</v>
      </c>
      <c r="I40" s="3" t="s">
        <v>269</v>
      </c>
      <c r="J40" s="3" t="s">
        <v>270</v>
      </c>
      <c r="K40" s="3" t="s">
        <v>271</v>
      </c>
      <c r="L40" s="3" t="s">
        <v>272</v>
      </c>
      <c r="M40" s="3" t="s">
        <v>273</v>
      </c>
    </row>
    <row r="41" spans="3:13" ht="12.75" x14ac:dyDescent="0.2"/>
    <row r="42" spans="3:13" ht="12.75" x14ac:dyDescent="0.2">
      <c r="C42" s="3" t="s">
        <v>274</v>
      </c>
      <c r="D42" s="3" t="s">
        <v>275</v>
      </c>
      <c r="E42" s="3" t="s">
        <v>276</v>
      </c>
      <c r="F42" s="3" t="s">
        <v>277</v>
      </c>
      <c r="G42" s="3" t="s">
        <v>278</v>
      </c>
      <c r="H42" s="3" t="s">
        <v>279</v>
      </c>
      <c r="I42" s="3" t="s">
        <v>280</v>
      </c>
      <c r="J42" s="3" t="s">
        <v>281</v>
      </c>
      <c r="K42" s="3" t="s">
        <v>282</v>
      </c>
      <c r="L42" s="3" t="s">
        <v>283</v>
      </c>
      <c r="M42" s="3" t="s">
        <v>284</v>
      </c>
    </row>
    <row r="43" spans="3:13" ht="12.75" x14ac:dyDescent="0.2">
      <c r="C43" s="3" t="s">
        <v>285</v>
      </c>
      <c r="D43" s="3" t="s">
        <v>286</v>
      </c>
      <c r="E43" s="3" t="s">
        <v>287</v>
      </c>
      <c r="F43" s="3" t="s">
        <v>288</v>
      </c>
      <c r="G43" s="3" t="s">
        <v>289</v>
      </c>
      <c r="H43" s="3" t="s">
        <v>290</v>
      </c>
      <c r="I43" s="3" t="s">
        <v>291</v>
      </c>
      <c r="J43" s="3" t="s">
        <v>292</v>
      </c>
      <c r="K43" s="3" t="s">
        <v>293</v>
      </c>
      <c r="L43" s="3" t="s">
        <v>294</v>
      </c>
      <c r="M43" s="3" t="s">
        <v>295</v>
      </c>
    </row>
    <row r="44" spans="3:13" ht="12.75" x14ac:dyDescent="0.2">
      <c r="C44" s="3" t="s">
        <v>296</v>
      </c>
      <c r="D44" s="3" t="s">
        <v>297</v>
      </c>
      <c r="E44" s="3" t="s">
        <v>298</v>
      </c>
      <c r="F44" s="3" t="s">
        <v>299</v>
      </c>
      <c r="G44" s="3" t="s">
        <v>300</v>
      </c>
      <c r="H44" s="3" t="s">
        <v>301</v>
      </c>
      <c r="I44" s="3" t="s">
        <v>302</v>
      </c>
      <c r="J44" s="3" t="s">
        <v>303</v>
      </c>
      <c r="K44" s="3" t="s">
        <v>304</v>
      </c>
      <c r="L44" s="3" t="s">
        <v>305</v>
      </c>
      <c r="M44" s="3" t="s">
        <v>306</v>
      </c>
    </row>
    <row r="45" spans="3:13" ht="12.75" x14ac:dyDescent="0.2">
      <c r="C45" s="3" t="s">
        <v>307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308</v>
      </c>
      <c r="D46" s="3" t="s">
        <v>309</v>
      </c>
      <c r="E46" s="3" t="s">
        <v>310</v>
      </c>
      <c r="F46" s="3" t="s">
        <v>311</v>
      </c>
      <c r="G46" s="3" t="s">
        <v>312</v>
      </c>
      <c r="H46" s="3" t="s">
        <v>313</v>
      </c>
      <c r="I46" s="3" t="s">
        <v>314</v>
      </c>
      <c r="J46" s="3" t="s">
        <v>315</v>
      </c>
      <c r="K46" s="3" t="s">
        <v>316</v>
      </c>
      <c r="L46" s="3" t="s">
        <v>317</v>
      </c>
      <c r="M46" s="3" t="s">
        <v>318</v>
      </c>
    </row>
    <row r="47" spans="3:13" ht="12.75" x14ac:dyDescent="0.2">
      <c r="C47" s="3" t="s">
        <v>319</v>
      </c>
      <c r="D47" s="3" t="s">
        <v>320</v>
      </c>
      <c r="E47" s="3" t="s">
        <v>321</v>
      </c>
      <c r="F47" s="3" t="s">
        <v>322</v>
      </c>
      <c r="G47" s="3" t="s">
        <v>323</v>
      </c>
      <c r="H47" s="3" t="s">
        <v>324</v>
      </c>
      <c r="I47" s="3" t="s">
        <v>325</v>
      </c>
      <c r="J47" s="3" t="s">
        <v>326</v>
      </c>
      <c r="K47" s="3" t="s">
        <v>327</v>
      </c>
      <c r="L47" s="3" t="s">
        <v>328</v>
      </c>
      <c r="M47" s="3" t="s">
        <v>329</v>
      </c>
    </row>
    <row r="48" spans="3:13" ht="12.75" x14ac:dyDescent="0.2">
      <c r="C48" s="3" t="s">
        <v>330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331</v>
      </c>
      <c r="D49" s="3">
        <v>567.29999999999995</v>
      </c>
      <c r="E49" s="3" t="s">
        <v>332</v>
      </c>
      <c r="F49" s="3" t="s">
        <v>333</v>
      </c>
      <c r="G49" s="3" t="s">
        <v>334</v>
      </c>
      <c r="H49" s="3" t="s">
        <v>335</v>
      </c>
      <c r="I49" s="3" t="s">
        <v>336</v>
      </c>
      <c r="J49" s="3" t="s">
        <v>337</v>
      </c>
      <c r="K49" s="3" t="s">
        <v>338</v>
      </c>
      <c r="L49" s="3">
        <v>490.63799999999998</v>
      </c>
      <c r="M49" s="3">
        <v>630.94100000000003</v>
      </c>
    </row>
    <row r="50" spans="3:13" ht="12.75" x14ac:dyDescent="0.2">
      <c r="C50" s="3" t="s">
        <v>339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340</v>
      </c>
      <c r="D51" s="3" t="s">
        <v>341</v>
      </c>
      <c r="E51" s="3" t="s">
        <v>342</v>
      </c>
      <c r="F51" s="3" t="s">
        <v>343</v>
      </c>
      <c r="G51" s="3" t="s">
        <v>344</v>
      </c>
      <c r="H51" s="3" t="s">
        <v>345</v>
      </c>
      <c r="I51" s="3" t="s">
        <v>346</v>
      </c>
      <c r="J51" s="3" t="s">
        <v>347</v>
      </c>
      <c r="K51" s="3" t="s">
        <v>348</v>
      </c>
      <c r="L51" s="3" t="s">
        <v>349</v>
      </c>
      <c r="M51" s="3" t="s">
        <v>350</v>
      </c>
    </row>
    <row r="52" spans="3:13" ht="12.75" x14ac:dyDescent="0.2"/>
    <row r="53" spans="3:13" ht="12.75" x14ac:dyDescent="0.2">
      <c r="C53" s="3" t="s">
        <v>351</v>
      </c>
      <c r="D53" s="3" t="s">
        <v>158</v>
      </c>
      <c r="E53" s="3" t="s">
        <v>159</v>
      </c>
      <c r="F53" s="3" t="s">
        <v>160</v>
      </c>
      <c r="G53" s="3" t="s">
        <v>161</v>
      </c>
      <c r="H53" s="3" t="s">
        <v>162</v>
      </c>
      <c r="I53" s="3" t="s">
        <v>163</v>
      </c>
      <c r="J53" s="3" t="s">
        <v>164</v>
      </c>
      <c r="K53" s="3" t="s">
        <v>165</v>
      </c>
      <c r="L53" s="3" t="s">
        <v>166</v>
      </c>
      <c r="M53" s="3" t="s">
        <v>167</v>
      </c>
    </row>
    <row r="54" spans="3:13" ht="12.75" x14ac:dyDescent="0.2"/>
    <row r="55" spans="3:13" ht="12.75" x14ac:dyDescent="0.2">
      <c r="C55" s="3" t="s">
        <v>352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353</v>
      </c>
      <c r="D56" s="3" t="s">
        <v>354</v>
      </c>
      <c r="E56" s="3" t="s">
        <v>355</v>
      </c>
      <c r="F56" s="3" t="s">
        <v>356</v>
      </c>
      <c r="G56" s="3" t="s">
        <v>357</v>
      </c>
      <c r="H56" s="3" t="s">
        <v>358</v>
      </c>
      <c r="I56" s="3" t="s">
        <v>359</v>
      </c>
      <c r="J56" s="3" t="s">
        <v>360</v>
      </c>
      <c r="K56" s="3" t="s">
        <v>361</v>
      </c>
      <c r="L56" s="3" t="s">
        <v>362</v>
      </c>
      <c r="M56" s="3" t="s">
        <v>363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3E98-67D8-481D-9026-0245ABC7FA98}">
  <dimension ref="C1:M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364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365</v>
      </c>
      <c r="D12" s="3" t="s">
        <v>366</v>
      </c>
      <c r="E12" s="3" t="s">
        <v>367</v>
      </c>
      <c r="F12" s="3" t="s">
        <v>368</v>
      </c>
      <c r="G12" s="3" t="s">
        <v>369</v>
      </c>
      <c r="H12" s="3" t="s">
        <v>370</v>
      </c>
      <c r="I12" s="3" t="s">
        <v>371</v>
      </c>
      <c r="J12" s="3" t="s">
        <v>372</v>
      </c>
      <c r="K12" s="3" t="s">
        <v>373</v>
      </c>
      <c r="L12" s="3" t="s">
        <v>374</v>
      </c>
      <c r="M12" s="3" t="s">
        <v>375</v>
      </c>
    </row>
    <row r="13" spans="3:13" x14ac:dyDescent="0.2">
      <c r="C13" s="3" t="s">
        <v>376</v>
      </c>
      <c r="D13" s="3" t="s">
        <v>377</v>
      </c>
      <c r="E13" s="3" t="s">
        <v>378</v>
      </c>
      <c r="F13" s="3" t="s">
        <v>379</v>
      </c>
      <c r="G13" s="3" t="s">
        <v>380</v>
      </c>
      <c r="H13" s="3" t="s">
        <v>381</v>
      </c>
      <c r="I13" s="3" t="s">
        <v>382</v>
      </c>
      <c r="J13" s="3" t="s">
        <v>383</v>
      </c>
      <c r="K13" s="3" t="s">
        <v>384</v>
      </c>
      <c r="L13" s="3" t="s">
        <v>378</v>
      </c>
      <c r="M13" s="3" t="s">
        <v>385</v>
      </c>
    </row>
    <row r="15" spans="3:13" x14ac:dyDescent="0.2">
      <c r="C15" s="3" t="s">
        <v>386</v>
      </c>
      <c r="D15" s="3" t="s">
        <v>387</v>
      </c>
      <c r="E15" s="3" t="s">
        <v>388</v>
      </c>
      <c r="F15" s="3" t="s">
        <v>389</v>
      </c>
      <c r="G15" s="3" t="s">
        <v>390</v>
      </c>
      <c r="H15" s="3" t="s">
        <v>391</v>
      </c>
      <c r="I15" s="3" t="s">
        <v>392</v>
      </c>
      <c r="J15" s="3" t="s">
        <v>393</v>
      </c>
      <c r="K15" s="3" t="s">
        <v>394</v>
      </c>
      <c r="L15" s="3" t="s">
        <v>395</v>
      </c>
      <c r="M15" s="3" t="s">
        <v>396</v>
      </c>
    </row>
    <row r="16" spans="3:13" x14ac:dyDescent="0.2">
      <c r="C16" s="3" t="s">
        <v>397</v>
      </c>
      <c r="D16" s="3" t="s">
        <v>398</v>
      </c>
      <c r="E16" s="3" t="s">
        <v>399</v>
      </c>
      <c r="F16" s="3" t="s">
        <v>400</v>
      </c>
      <c r="G16" s="3" t="s">
        <v>401</v>
      </c>
      <c r="H16" s="3" t="s">
        <v>402</v>
      </c>
      <c r="I16" s="3" t="s">
        <v>403</v>
      </c>
      <c r="J16" s="3" t="s">
        <v>404</v>
      </c>
      <c r="K16" s="3" t="s">
        <v>405</v>
      </c>
      <c r="L16" s="3" t="s">
        <v>406</v>
      </c>
      <c r="M16" s="3" t="s">
        <v>407</v>
      </c>
    </row>
    <row r="17" spans="3:13" x14ac:dyDescent="0.2">
      <c r="C17" s="3" t="s">
        <v>408</v>
      </c>
      <c r="D17" s="3" t="s">
        <v>409</v>
      </c>
      <c r="E17" s="3" t="s">
        <v>410</v>
      </c>
      <c r="F17" s="3" t="s">
        <v>411</v>
      </c>
      <c r="G17" s="3" t="s">
        <v>412</v>
      </c>
      <c r="H17" s="3" t="s">
        <v>413</v>
      </c>
      <c r="I17" s="3" t="s">
        <v>414</v>
      </c>
      <c r="J17" s="3" t="s">
        <v>415</v>
      </c>
      <c r="K17" s="3" t="s">
        <v>416</v>
      </c>
      <c r="L17" s="3" t="s">
        <v>417</v>
      </c>
      <c r="M17" s="3" t="s">
        <v>418</v>
      </c>
    </row>
    <row r="19" spans="3:13" x14ac:dyDescent="0.2">
      <c r="C19" s="3" t="s">
        <v>419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420</v>
      </c>
      <c r="D20" s="3" t="s">
        <v>421</v>
      </c>
      <c r="E20" s="3" t="s">
        <v>422</v>
      </c>
      <c r="F20" s="3" t="s">
        <v>423</v>
      </c>
      <c r="G20" s="3" t="s">
        <v>424</v>
      </c>
      <c r="H20" s="3" t="s">
        <v>425</v>
      </c>
      <c r="I20" s="3" t="s">
        <v>426</v>
      </c>
      <c r="J20" s="3" t="s">
        <v>427</v>
      </c>
      <c r="K20" s="3" t="s">
        <v>428</v>
      </c>
      <c r="L20" s="3" t="s">
        <v>429</v>
      </c>
      <c r="M20" s="3" t="s">
        <v>430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431</v>
      </c>
      <c r="D22" s="3" t="s">
        <v>432</v>
      </c>
      <c r="E22" s="3" t="s">
        <v>433</v>
      </c>
      <c r="F22" s="3" t="s">
        <v>434</v>
      </c>
      <c r="G22" s="3" t="s">
        <v>435</v>
      </c>
      <c r="H22" s="3" t="s">
        <v>436</v>
      </c>
      <c r="I22" s="3" t="s">
        <v>437</v>
      </c>
      <c r="J22" s="3" t="s">
        <v>438</v>
      </c>
      <c r="K22" s="3" t="s">
        <v>439</v>
      </c>
      <c r="L22" s="3" t="s">
        <v>440</v>
      </c>
      <c r="M22" s="3" t="s">
        <v>441</v>
      </c>
    </row>
    <row r="23" spans="3:13" x14ac:dyDescent="0.2">
      <c r="C23" s="3" t="s">
        <v>442</v>
      </c>
      <c r="D23" s="3" t="s">
        <v>443</v>
      </c>
      <c r="E23" s="3" t="s">
        <v>444</v>
      </c>
      <c r="F23" s="3" t="s">
        <v>445</v>
      </c>
      <c r="G23" s="3" t="s">
        <v>446</v>
      </c>
      <c r="H23" s="3" t="s">
        <v>447</v>
      </c>
      <c r="I23" s="3" t="s">
        <v>448</v>
      </c>
      <c r="J23" s="3" t="s">
        <v>449</v>
      </c>
      <c r="K23" s="3" t="s">
        <v>450</v>
      </c>
      <c r="L23" s="3" t="s">
        <v>451</v>
      </c>
      <c r="M23" s="3" t="s">
        <v>452</v>
      </c>
    </row>
    <row r="24" spans="3:13" x14ac:dyDescent="0.2">
      <c r="C24" s="3" t="s">
        <v>453</v>
      </c>
      <c r="D24" s="3" t="s">
        <v>454</v>
      </c>
      <c r="E24" s="3" t="s">
        <v>455</v>
      </c>
      <c r="F24" s="3" t="s">
        <v>456</v>
      </c>
      <c r="G24" s="3" t="s">
        <v>457</v>
      </c>
      <c r="H24" s="3" t="s">
        <v>458</v>
      </c>
      <c r="I24" s="3" t="s">
        <v>459</v>
      </c>
      <c r="J24" s="3" t="s">
        <v>460</v>
      </c>
      <c r="K24" s="3" t="s">
        <v>461</v>
      </c>
      <c r="L24" s="3" t="s">
        <v>462</v>
      </c>
      <c r="M24" s="3" t="s">
        <v>463</v>
      </c>
    </row>
    <row r="26" spans="3:13" x14ac:dyDescent="0.2">
      <c r="C26" s="3" t="s">
        <v>464</v>
      </c>
      <c r="D26" s="3" t="s">
        <v>465</v>
      </c>
      <c r="E26" s="3" t="s">
        <v>466</v>
      </c>
      <c r="F26" s="3" t="s">
        <v>467</v>
      </c>
      <c r="G26" s="3" t="s">
        <v>468</v>
      </c>
      <c r="H26" s="3" t="s">
        <v>469</v>
      </c>
      <c r="I26" s="3" t="s">
        <v>470</v>
      </c>
      <c r="J26" s="3" t="s">
        <v>471</v>
      </c>
      <c r="K26" s="3" t="s">
        <v>472</v>
      </c>
      <c r="L26" s="3" t="s">
        <v>473</v>
      </c>
      <c r="M26" s="3" t="s">
        <v>474</v>
      </c>
    </row>
    <row r="27" spans="3:13" x14ac:dyDescent="0.2">
      <c r="C27" s="3" t="s">
        <v>475</v>
      </c>
      <c r="D27" s="3" t="s">
        <v>476</v>
      </c>
      <c r="E27" s="3" t="s">
        <v>477</v>
      </c>
      <c r="F27" s="3" t="s">
        <v>478</v>
      </c>
      <c r="G27" s="3" t="s">
        <v>479</v>
      </c>
      <c r="H27" s="3" t="s">
        <v>480</v>
      </c>
      <c r="I27" s="3" t="s">
        <v>481</v>
      </c>
      <c r="J27" s="3" t="s">
        <v>482</v>
      </c>
      <c r="K27" s="3" t="s">
        <v>483</v>
      </c>
      <c r="L27" s="3" t="s">
        <v>484</v>
      </c>
      <c r="M27" s="3" t="s">
        <v>485</v>
      </c>
    </row>
    <row r="28" spans="3:13" x14ac:dyDescent="0.2">
      <c r="C28" s="3" t="s">
        <v>486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487</v>
      </c>
      <c r="D29" s="3" t="s">
        <v>488</v>
      </c>
      <c r="E29" s="3" t="s">
        <v>489</v>
      </c>
      <c r="F29" s="3" t="s">
        <v>490</v>
      </c>
      <c r="G29" s="3" t="s">
        <v>491</v>
      </c>
      <c r="H29" s="3" t="s">
        <v>492</v>
      </c>
      <c r="I29" s="3" t="s">
        <v>493</v>
      </c>
      <c r="J29" s="3" t="s">
        <v>494</v>
      </c>
      <c r="K29" s="3" t="s">
        <v>495</v>
      </c>
      <c r="L29" s="3" t="s">
        <v>496</v>
      </c>
      <c r="M29" s="3" t="s">
        <v>497</v>
      </c>
    </row>
    <row r="30" spans="3:13" x14ac:dyDescent="0.2">
      <c r="C30" s="3" t="s">
        <v>498</v>
      </c>
      <c r="D30" s="3" t="s">
        <v>499</v>
      </c>
      <c r="E30" s="3" t="s">
        <v>500</v>
      </c>
      <c r="F30" s="3" t="s">
        <v>501</v>
      </c>
      <c r="G30" s="3" t="s">
        <v>502</v>
      </c>
      <c r="H30" s="3" t="s">
        <v>503</v>
      </c>
      <c r="I30" s="3" t="s">
        <v>504</v>
      </c>
      <c r="J30" s="3" t="s">
        <v>505</v>
      </c>
      <c r="K30" s="3" t="s">
        <v>506</v>
      </c>
      <c r="L30" s="3" t="s">
        <v>507</v>
      </c>
      <c r="M30" s="3" t="s">
        <v>508</v>
      </c>
    </row>
    <row r="32" spans="3:13" x14ac:dyDescent="0.2">
      <c r="C32" s="3" t="s">
        <v>509</v>
      </c>
      <c r="D32" s="3">
        <v>-850.95</v>
      </c>
      <c r="E32" s="3" t="s">
        <v>510</v>
      </c>
      <c r="F32" s="3" t="s">
        <v>511</v>
      </c>
      <c r="G32" s="3" t="s">
        <v>512</v>
      </c>
      <c r="H32" s="3">
        <v>-350.75599999999997</v>
      </c>
      <c r="I32" s="3">
        <v>-36.853999999999999</v>
      </c>
      <c r="J32" s="3">
        <v>-131.14699999999999</v>
      </c>
      <c r="K32" s="3">
        <v>-334.64600000000002</v>
      </c>
      <c r="L32" s="3">
        <v>17.702999999999999</v>
      </c>
      <c r="M32" s="3">
        <v>-136.749</v>
      </c>
    </row>
    <row r="33" spans="3:13" x14ac:dyDescent="0.2">
      <c r="C33" s="3" t="s">
        <v>513</v>
      </c>
      <c r="D33" s="3" t="s">
        <v>514</v>
      </c>
      <c r="E33" s="3" t="s">
        <v>515</v>
      </c>
      <c r="F33" s="3" t="s">
        <v>516</v>
      </c>
      <c r="G33" s="3" t="s">
        <v>517</v>
      </c>
      <c r="H33" s="3" t="s">
        <v>518</v>
      </c>
      <c r="I33" s="3" t="s">
        <v>519</v>
      </c>
      <c r="J33" s="3" t="s">
        <v>520</v>
      </c>
      <c r="K33" s="3" t="s">
        <v>521</v>
      </c>
      <c r="L33" s="3" t="s">
        <v>522</v>
      </c>
      <c r="M33" s="3" t="s">
        <v>523</v>
      </c>
    </row>
    <row r="35" spans="3:13" x14ac:dyDescent="0.2">
      <c r="C35" s="3" t="s">
        <v>524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525</v>
      </c>
      <c r="D36" s="3" t="s">
        <v>514</v>
      </c>
      <c r="E36" s="3" t="s">
        <v>515</v>
      </c>
      <c r="F36" s="3" t="s">
        <v>516</v>
      </c>
      <c r="G36" s="3" t="s">
        <v>517</v>
      </c>
      <c r="H36" s="3" t="s">
        <v>518</v>
      </c>
      <c r="I36" s="3" t="s">
        <v>519</v>
      </c>
      <c r="J36" s="3" t="s">
        <v>520</v>
      </c>
      <c r="K36" s="3" t="s">
        <v>521</v>
      </c>
      <c r="L36" s="3" t="s">
        <v>522</v>
      </c>
      <c r="M36" s="3" t="s">
        <v>523</v>
      </c>
    </row>
    <row r="38" spans="3:13" x14ac:dyDescent="0.2">
      <c r="C38" s="3" t="s">
        <v>526</v>
      </c>
      <c r="D38" s="3">
        <v>0.93</v>
      </c>
      <c r="E38" s="3">
        <v>0.98</v>
      </c>
      <c r="F38" s="3">
        <v>1.77</v>
      </c>
      <c r="G38" s="3">
        <v>1.1599999999999999</v>
      </c>
      <c r="H38" s="3">
        <v>0.88</v>
      </c>
      <c r="I38" s="3">
        <v>1.53</v>
      </c>
      <c r="J38" s="3">
        <v>1.78</v>
      </c>
      <c r="K38" s="3">
        <v>1.98</v>
      </c>
      <c r="L38" s="3">
        <v>1.74</v>
      </c>
      <c r="M38" s="3">
        <v>3.91</v>
      </c>
    </row>
    <row r="39" spans="3:13" x14ac:dyDescent="0.2">
      <c r="C39" s="3" t="s">
        <v>527</v>
      </c>
      <c r="D39" s="3">
        <v>0.92</v>
      </c>
      <c r="E39" s="3">
        <v>0.98</v>
      </c>
      <c r="F39" s="3">
        <v>1.76</v>
      </c>
      <c r="G39" s="3">
        <v>1.1399999999999999</v>
      </c>
      <c r="H39" s="3">
        <v>0.87</v>
      </c>
      <c r="I39" s="3">
        <v>1.52</v>
      </c>
      <c r="J39" s="3">
        <v>1.77</v>
      </c>
      <c r="K39" s="3">
        <v>1.96</v>
      </c>
      <c r="L39" s="3">
        <v>1.72</v>
      </c>
      <c r="M39" s="3">
        <v>3.87</v>
      </c>
    </row>
    <row r="40" spans="3:13" x14ac:dyDescent="0.2">
      <c r="C40" s="3" t="s">
        <v>528</v>
      </c>
      <c r="D40" s="3" t="s">
        <v>529</v>
      </c>
      <c r="E40" s="3" t="s">
        <v>530</v>
      </c>
      <c r="F40" s="3" t="s">
        <v>531</v>
      </c>
      <c r="G40" s="3" t="s">
        <v>532</v>
      </c>
      <c r="H40" s="3" t="s">
        <v>533</v>
      </c>
      <c r="I40" s="3" t="s">
        <v>534</v>
      </c>
      <c r="J40" s="3" t="s">
        <v>535</v>
      </c>
      <c r="K40" s="3" t="s">
        <v>536</v>
      </c>
      <c r="L40" s="3" t="s">
        <v>537</v>
      </c>
      <c r="M40" s="3" t="s">
        <v>538</v>
      </c>
    </row>
    <row r="41" spans="3:13" x14ac:dyDescent="0.2">
      <c r="C41" s="3" t="s">
        <v>539</v>
      </c>
      <c r="D41" s="3" t="s">
        <v>540</v>
      </c>
      <c r="E41" s="3" t="s">
        <v>541</v>
      </c>
      <c r="F41" s="3" t="s">
        <v>542</v>
      </c>
      <c r="G41" s="3" t="s">
        <v>543</v>
      </c>
      <c r="H41" s="3" t="s">
        <v>544</v>
      </c>
      <c r="I41" s="3" t="s">
        <v>545</v>
      </c>
      <c r="J41" s="3" t="s">
        <v>546</v>
      </c>
      <c r="K41" s="3" t="s">
        <v>547</v>
      </c>
      <c r="L41" s="3" t="s">
        <v>548</v>
      </c>
      <c r="M41" s="3" t="s">
        <v>549</v>
      </c>
    </row>
    <row r="43" spans="3:13" x14ac:dyDescent="0.2">
      <c r="C43" s="3" t="s">
        <v>550</v>
      </c>
      <c r="D43" s="3" t="s">
        <v>551</v>
      </c>
      <c r="E43" s="3" t="s">
        <v>552</v>
      </c>
      <c r="F43" s="3" t="s">
        <v>553</v>
      </c>
      <c r="G43" s="3" t="s">
        <v>554</v>
      </c>
      <c r="H43" s="3" t="s">
        <v>555</v>
      </c>
      <c r="I43" s="3" t="s">
        <v>556</v>
      </c>
      <c r="J43" s="3" t="s">
        <v>557</v>
      </c>
      <c r="K43" s="3" t="s">
        <v>558</v>
      </c>
      <c r="L43" s="3" t="s">
        <v>559</v>
      </c>
      <c r="M43" s="3" t="s">
        <v>560</v>
      </c>
    </row>
    <row r="44" spans="3:13" x14ac:dyDescent="0.2">
      <c r="C44" s="3" t="s">
        <v>561</v>
      </c>
      <c r="D44" s="3" t="s">
        <v>562</v>
      </c>
      <c r="E44" s="3" t="s">
        <v>563</v>
      </c>
      <c r="F44" s="3" t="s">
        <v>564</v>
      </c>
      <c r="G44" s="3" t="s">
        <v>565</v>
      </c>
      <c r="H44" s="3" t="s">
        <v>566</v>
      </c>
      <c r="I44" s="3" t="s">
        <v>567</v>
      </c>
      <c r="J44" s="3" t="s">
        <v>568</v>
      </c>
      <c r="K44" s="3" t="s">
        <v>569</v>
      </c>
      <c r="L44" s="3" t="s">
        <v>570</v>
      </c>
      <c r="M44" s="3" t="s">
        <v>571</v>
      </c>
    </row>
    <row r="46" spans="3:13" x14ac:dyDescent="0.2">
      <c r="C46" s="3" t="s">
        <v>572</v>
      </c>
      <c r="D46" s="3" t="s">
        <v>366</v>
      </c>
      <c r="E46" s="3" t="s">
        <v>367</v>
      </c>
      <c r="F46" s="3" t="s">
        <v>368</v>
      </c>
      <c r="G46" s="3" t="s">
        <v>369</v>
      </c>
      <c r="H46" s="3" t="s">
        <v>370</v>
      </c>
      <c r="I46" s="3" t="s">
        <v>371</v>
      </c>
      <c r="J46" s="3" t="s">
        <v>372</v>
      </c>
      <c r="K46" s="3" t="s">
        <v>373</v>
      </c>
      <c r="L46" s="3" t="s">
        <v>374</v>
      </c>
      <c r="M46" s="3" t="s">
        <v>375</v>
      </c>
    </row>
    <row r="47" spans="3:13" x14ac:dyDescent="0.2">
      <c r="C47" s="3" t="s">
        <v>573</v>
      </c>
      <c r="D47" s="3" t="s">
        <v>574</v>
      </c>
      <c r="E47" s="3" t="s">
        <v>575</v>
      </c>
      <c r="F47" s="3" t="s">
        <v>576</v>
      </c>
      <c r="G47" s="3" t="s">
        <v>577</v>
      </c>
      <c r="H47" s="3" t="s">
        <v>578</v>
      </c>
      <c r="I47" s="3" t="s">
        <v>579</v>
      </c>
      <c r="J47" s="3" t="s">
        <v>580</v>
      </c>
      <c r="K47" s="3" t="s">
        <v>581</v>
      </c>
      <c r="L47" s="3" t="s">
        <v>582</v>
      </c>
      <c r="M47" s="3" t="s">
        <v>583</v>
      </c>
    </row>
    <row r="48" spans="3:13" x14ac:dyDescent="0.2">
      <c r="C48" s="3" t="s">
        <v>584</v>
      </c>
      <c r="D48" s="3" t="s">
        <v>562</v>
      </c>
      <c r="E48" s="3" t="s">
        <v>563</v>
      </c>
      <c r="F48" s="3" t="s">
        <v>564</v>
      </c>
      <c r="G48" s="3" t="s">
        <v>565</v>
      </c>
      <c r="H48" s="3" t="s">
        <v>566</v>
      </c>
      <c r="I48" s="3" t="s">
        <v>567</v>
      </c>
      <c r="J48" s="3" t="s">
        <v>568</v>
      </c>
      <c r="K48" s="3" t="s">
        <v>569</v>
      </c>
      <c r="L48" s="3" t="s">
        <v>570</v>
      </c>
      <c r="M48" s="3" t="s">
        <v>571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9-C2C9-486F-AAF2-8100DA72A3D9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585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513</v>
      </c>
      <c r="D12" s="3" t="s">
        <v>514</v>
      </c>
      <c r="E12" s="3" t="s">
        <v>515</v>
      </c>
      <c r="F12" s="3" t="s">
        <v>516</v>
      </c>
      <c r="G12" s="3" t="s">
        <v>517</v>
      </c>
      <c r="H12" s="3" t="s">
        <v>518</v>
      </c>
      <c r="I12" s="3" t="s">
        <v>519</v>
      </c>
      <c r="J12" s="3" t="s">
        <v>520</v>
      </c>
      <c r="K12" s="3" t="s">
        <v>521</v>
      </c>
      <c r="L12" s="3" t="s">
        <v>522</v>
      </c>
      <c r="M12" s="3" t="s">
        <v>523</v>
      </c>
    </row>
    <row r="13" spans="3:13" x14ac:dyDescent="0.2">
      <c r="C13" s="3" t="s">
        <v>586</v>
      </c>
      <c r="D13" s="3" t="s">
        <v>587</v>
      </c>
      <c r="E13" s="3" t="s">
        <v>588</v>
      </c>
      <c r="F13" s="3" t="s">
        <v>589</v>
      </c>
      <c r="G13" s="3" t="s">
        <v>590</v>
      </c>
      <c r="H13" s="3" t="s">
        <v>591</v>
      </c>
      <c r="I13" s="3" t="s">
        <v>592</v>
      </c>
      <c r="J13" s="3" t="s">
        <v>593</v>
      </c>
      <c r="K13" s="3" t="s">
        <v>594</v>
      </c>
      <c r="L13" s="3" t="s">
        <v>595</v>
      </c>
      <c r="M13" s="3" t="s">
        <v>596</v>
      </c>
    </row>
    <row r="14" spans="3:13" x14ac:dyDescent="0.2">
      <c r="C14" s="3" t="s">
        <v>597</v>
      </c>
      <c r="D14" s="3" t="s">
        <v>598</v>
      </c>
      <c r="E14" s="3" t="s">
        <v>599</v>
      </c>
      <c r="F14" s="3" t="s">
        <v>600</v>
      </c>
      <c r="G14" s="3" t="s">
        <v>601</v>
      </c>
      <c r="H14" s="3" t="s">
        <v>602</v>
      </c>
      <c r="I14" s="3" t="s">
        <v>603</v>
      </c>
      <c r="J14" s="3" t="s">
        <v>604</v>
      </c>
      <c r="K14" s="3" t="s">
        <v>605</v>
      </c>
      <c r="L14" s="3" t="s">
        <v>606</v>
      </c>
      <c r="M14" s="3" t="s">
        <v>607</v>
      </c>
    </row>
    <row r="15" spans="3:13" x14ac:dyDescent="0.2">
      <c r="C15" s="3" t="s">
        <v>608</v>
      </c>
      <c r="D15" s="3" t="s">
        <v>609</v>
      </c>
      <c r="E15" s="3" t="s">
        <v>610</v>
      </c>
      <c r="F15" s="3" t="s">
        <v>611</v>
      </c>
      <c r="G15" s="3" t="s">
        <v>612</v>
      </c>
      <c r="H15" s="3" t="s">
        <v>613</v>
      </c>
      <c r="I15" s="3" t="s">
        <v>614</v>
      </c>
      <c r="J15" s="3" t="s">
        <v>615</v>
      </c>
      <c r="K15" s="3" t="s">
        <v>616</v>
      </c>
      <c r="L15" s="3" t="s">
        <v>617</v>
      </c>
      <c r="M15" s="3" t="s">
        <v>618</v>
      </c>
    </row>
    <row r="16" spans="3:13" x14ac:dyDescent="0.2">
      <c r="C16" s="3" t="s">
        <v>619</v>
      </c>
      <c r="D16" s="3" t="s">
        <v>620</v>
      </c>
      <c r="E16" s="3">
        <v>-130.86199999999999</v>
      </c>
      <c r="F16" s="3" t="s">
        <v>621</v>
      </c>
      <c r="G16" s="3" t="s">
        <v>622</v>
      </c>
      <c r="H16" s="3" t="s">
        <v>623</v>
      </c>
      <c r="I16" s="3" t="s">
        <v>624</v>
      </c>
      <c r="J16" s="3" t="s">
        <v>625</v>
      </c>
      <c r="K16" s="3" t="s">
        <v>626</v>
      </c>
      <c r="L16" s="3" t="s">
        <v>627</v>
      </c>
      <c r="M16" s="3" t="s">
        <v>628</v>
      </c>
    </row>
    <row r="17" spans="3:13" x14ac:dyDescent="0.2">
      <c r="C17" s="3" t="s">
        <v>629</v>
      </c>
      <c r="D17" s="3" t="s">
        <v>630</v>
      </c>
      <c r="E17" s="3" t="s">
        <v>631</v>
      </c>
      <c r="F17" s="3" t="s">
        <v>632</v>
      </c>
      <c r="G17" s="3" t="s">
        <v>633</v>
      </c>
      <c r="H17" s="3" t="s">
        <v>634</v>
      </c>
      <c r="I17" s="3" t="s">
        <v>635</v>
      </c>
      <c r="J17" s="3" t="s">
        <v>636</v>
      </c>
      <c r="K17" s="3" t="s">
        <v>637</v>
      </c>
      <c r="L17" s="3" t="s">
        <v>638</v>
      </c>
      <c r="M17" s="3" t="s">
        <v>639</v>
      </c>
    </row>
    <row r="18" spans="3:13" x14ac:dyDescent="0.2">
      <c r="C18" s="3" t="s">
        <v>640</v>
      </c>
      <c r="D18" s="3" t="s">
        <v>641</v>
      </c>
      <c r="E18" s="3" t="s">
        <v>642</v>
      </c>
      <c r="F18" s="3" t="s">
        <v>643</v>
      </c>
      <c r="G18" s="3" t="s">
        <v>644</v>
      </c>
      <c r="H18" s="3">
        <v>519.21900000000005</v>
      </c>
      <c r="I18" s="3" t="s">
        <v>645</v>
      </c>
      <c r="J18" s="3" t="s">
        <v>646</v>
      </c>
      <c r="K18" s="3" t="s">
        <v>647</v>
      </c>
      <c r="L18" s="3" t="s">
        <v>648</v>
      </c>
      <c r="M18" s="3" t="s">
        <v>649</v>
      </c>
    </row>
    <row r="19" spans="3:13" x14ac:dyDescent="0.2">
      <c r="C19" s="3" t="s">
        <v>650</v>
      </c>
      <c r="D19" s="3" t="s">
        <v>651</v>
      </c>
      <c r="E19" s="3" t="s">
        <v>652</v>
      </c>
      <c r="F19" s="3" t="s">
        <v>653</v>
      </c>
      <c r="G19" s="3" t="s">
        <v>654</v>
      </c>
      <c r="H19" s="3" t="s">
        <v>655</v>
      </c>
      <c r="I19" s="3" t="s">
        <v>656</v>
      </c>
      <c r="J19" s="3" t="s">
        <v>657</v>
      </c>
      <c r="K19" s="3" t="s">
        <v>658</v>
      </c>
      <c r="L19" s="3" t="s">
        <v>659</v>
      </c>
      <c r="M19" s="3" t="s">
        <v>660</v>
      </c>
    </row>
    <row r="20" spans="3:13" x14ac:dyDescent="0.2">
      <c r="C20" s="3" t="s">
        <v>661</v>
      </c>
      <c r="D20" s="3" t="s">
        <v>662</v>
      </c>
      <c r="E20" s="3" t="s">
        <v>663</v>
      </c>
      <c r="F20" s="3" t="s">
        <v>664</v>
      </c>
      <c r="G20" s="3" t="s">
        <v>665</v>
      </c>
      <c r="H20" s="3" t="s">
        <v>666</v>
      </c>
      <c r="I20" s="3" t="s">
        <v>667</v>
      </c>
      <c r="J20" s="3" t="s">
        <v>668</v>
      </c>
      <c r="K20" s="3" t="s">
        <v>669</v>
      </c>
      <c r="L20" s="3" t="s">
        <v>670</v>
      </c>
      <c r="M20" s="3" t="s">
        <v>671</v>
      </c>
    </row>
    <row r="22" spans="3:13" x14ac:dyDescent="0.2">
      <c r="C22" s="3" t="s">
        <v>672</v>
      </c>
      <c r="D22" s="3" t="s">
        <v>673</v>
      </c>
      <c r="E22" s="3" t="s">
        <v>674</v>
      </c>
      <c r="F22" s="3" t="s">
        <v>675</v>
      </c>
      <c r="G22" s="3" t="s">
        <v>676</v>
      </c>
      <c r="H22" s="3" t="s">
        <v>677</v>
      </c>
      <c r="I22" s="3" t="s">
        <v>678</v>
      </c>
      <c r="J22" s="3" t="s">
        <v>679</v>
      </c>
      <c r="K22" s="3" t="s">
        <v>680</v>
      </c>
      <c r="L22" s="3" t="s">
        <v>681</v>
      </c>
      <c r="M22" s="3" t="s">
        <v>682</v>
      </c>
    </row>
    <row r="23" spans="3:13" x14ac:dyDescent="0.2">
      <c r="C23" s="3" t="s">
        <v>683</v>
      </c>
      <c r="D23" s="3" t="s">
        <v>3</v>
      </c>
      <c r="E23" s="3" t="s">
        <v>3</v>
      </c>
      <c r="F23" s="3" t="s">
        <v>684</v>
      </c>
      <c r="G23" s="3" t="s">
        <v>685</v>
      </c>
      <c r="H23" s="3" t="s">
        <v>686</v>
      </c>
      <c r="I23" s="3" t="s">
        <v>3</v>
      </c>
      <c r="J23" s="3" t="s">
        <v>3</v>
      </c>
      <c r="K23" s="3" t="s">
        <v>687</v>
      </c>
      <c r="L23" s="3" t="s">
        <v>688</v>
      </c>
      <c r="M23" s="3">
        <v>-85.299000000000007</v>
      </c>
    </row>
    <row r="24" spans="3:13" x14ac:dyDescent="0.2">
      <c r="C24" s="3" t="s">
        <v>689</v>
      </c>
      <c r="D24" s="3" t="s">
        <v>690</v>
      </c>
      <c r="E24" s="3" t="s">
        <v>691</v>
      </c>
      <c r="F24" s="3" t="s">
        <v>692</v>
      </c>
      <c r="G24" s="3" t="s">
        <v>693</v>
      </c>
      <c r="H24" s="3" t="s">
        <v>694</v>
      </c>
      <c r="I24" s="3" t="s">
        <v>695</v>
      </c>
      <c r="J24" s="3" t="s">
        <v>696</v>
      </c>
      <c r="K24" s="3" t="s">
        <v>697</v>
      </c>
      <c r="L24" s="3" t="s">
        <v>698</v>
      </c>
      <c r="M24" s="3" t="s">
        <v>699</v>
      </c>
    </row>
    <row r="25" spans="3:13" x14ac:dyDescent="0.2">
      <c r="C25" s="3" t="s">
        <v>700</v>
      </c>
      <c r="D25" s="3" t="s">
        <v>701</v>
      </c>
      <c r="E25" s="3" t="s">
        <v>702</v>
      </c>
      <c r="F25" s="3" t="s">
        <v>703</v>
      </c>
      <c r="G25" s="3" t="s">
        <v>704</v>
      </c>
      <c r="H25" s="3" t="s">
        <v>705</v>
      </c>
      <c r="I25" s="3" t="s">
        <v>706</v>
      </c>
      <c r="J25" s="3" t="s">
        <v>707</v>
      </c>
      <c r="K25" s="3" t="s">
        <v>708</v>
      </c>
      <c r="L25" s="3" t="s">
        <v>709</v>
      </c>
      <c r="M25" s="3" t="s">
        <v>710</v>
      </c>
    </row>
    <row r="27" spans="3:13" x14ac:dyDescent="0.2">
      <c r="C27" s="3" t="s">
        <v>711</v>
      </c>
      <c r="D27" s="3" t="s">
        <v>712</v>
      </c>
      <c r="E27" s="3" t="s">
        <v>713</v>
      </c>
      <c r="F27" s="3" t="s">
        <v>714</v>
      </c>
      <c r="G27" s="3" t="s">
        <v>715</v>
      </c>
      <c r="H27" s="3" t="s">
        <v>716</v>
      </c>
      <c r="I27" s="3" t="s">
        <v>717</v>
      </c>
      <c r="J27" s="3" t="s">
        <v>718</v>
      </c>
      <c r="K27" s="3" t="s">
        <v>719</v>
      </c>
      <c r="L27" s="3" t="s">
        <v>720</v>
      </c>
      <c r="M27" s="3" t="s">
        <v>721</v>
      </c>
    </row>
    <row r="28" spans="3:13" x14ac:dyDescent="0.2">
      <c r="C28" s="3" t="s">
        <v>722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723</v>
      </c>
      <c r="D29" s="3" t="s">
        <v>3</v>
      </c>
      <c r="E29" s="3" t="s">
        <v>3</v>
      </c>
      <c r="F29" s="3" t="s">
        <v>3</v>
      </c>
      <c r="G29" s="3" t="s">
        <v>724</v>
      </c>
      <c r="H29" s="3" t="s">
        <v>725</v>
      </c>
      <c r="I29" s="3" t="s">
        <v>3</v>
      </c>
      <c r="J29" s="3" t="s">
        <v>3</v>
      </c>
      <c r="K29" s="3" t="s">
        <v>3</v>
      </c>
      <c r="L29" s="3" t="s">
        <v>726</v>
      </c>
      <c r="M29" s="3" t="s">
        <v>3</v>
      </c>
    </row>
    <row r="30" spans="3:13" x14ac:dyDescent="0.2">
      <c r="C30" s="3" t="s">
        <v>727</v>
      </c>
      <c r="D30" s="3" t="s">
        <v>728</v>
      </c>
      <c r="E30" s="3" t="s">
        <v>729</v>
      </c>
      <c r="F30" s="3" t="s">
        <v>730</v>
      </c>
      <c r="G30" s="3" t="s">
        <v>731</v>
      </c>
      <c r="H30" s="3" t="s">
        <v>732</v>
      </c>
      <c r="I30" s="3" t="s">
        <v>733</v>
      </c>
      <c r="J30" s="3" t="s">
        <v>734</v>
      </c>
      <c r="K30" s="3" t="s">
        <v>735</v>
      </c>
      <c r="L30" s="3" t="s">
        <v>736</v>
      </c>
      <c r="M30" s="3" t="s">
        <v>737</v>
      </c>
    </row>
    <row r="31" spans="3:13" x14ac:dyDescent="0.2">
      <c r="C31" s="3" t="s">
        <v>738</v>
      </c>
      <c r="D31" s="3" t="s">
        <v>3</v>
      </c>
      <c r="E31" s="3" t="s">
        <v>3</v>
      </c>
      <c r="F31" s="3" t="s">
        <v>739</v>
      </c>
      <c r="G31" s="3" t="s">
        <v>740</v>
      </c>
      <c r="H31" s="3" t="s">
        <v>3</v>
      </c>
      <c r="I31" s="3" t="s">
        <v>741</v>
      </c>
      <c r="J31" s="3" t="s">
        <v>742</v>
      </c>
      <c r="K31" s="3" t="s">
        <v>743</v>
      </c>
      <c r="L31" s="3" t="s">
        <v>744</v>
      </c>
      <c r="M31" s="3" t="s">
        <v>745</v>
      </c>
    </row>
    <row r="32" spans="3:13" x14ac:dyDescent="0.2">
      <c r="C32" s="3" t="s">
        <v>746</v>
      </c>
      <c r="D32" s="3" t="s">
        <v>747</v>
      </c>
      <c r="E32" s="3" t="s">
        <v>748</v>
      </c>
      <c r="F32" s="3" t="s">
        <v>749</v>
      </c>
      <c r="G32" s="3" t="s">
        <v>750</v>
      </c>
      <c r="H32" s="3" t="s">
        <v>751</v>
      </c>
      <c r="I32" s="3" t="s">
        <v>752</v>
      </c>
      <c r="J32" s="3" t="s">
        <v>753</v>
      </c>
      <c r="K32" s="3" t="s">
        <v>754</v>
      </c>
      <c r="L32" s="3" t="s">
        <v>755</v>
      </c>
      <c r="M32" s="3" t="s">
        <v>756</v>
      </c>
    </row>
    <row r="33" spans="3:13" x14ac:dyDescent="0.2">
      <c r="C33" s="3" t="s">
        <v>757</v>
      </c>
      <c r="D33" s="3" t="s">
        <v>758</v>
      </c>
      <c r="E33" s="3" t="s">
        <v>759</v>
      </c>
      <c r="F33" s="3" t="s">
        <v>760</v>
      </c>
      <c r="G33" s="3" t="s">
        <v>761</v>
      </c>
      <c r="H33" s="3" t="s">
        <v>762</v>
      </c>
      <c r="I33" s="3" t="s">
        <v>763</v>
      </c>
      <c r="J33" s="3" t="s">
        <v>764</v>
      </c>
      <c r="K33" s="3" t="s">
        <v>765</v>
      </c>
      <c r="L33" s="3" t="s">
        <v>766</v>
      </c>
      <c r="M33" s="3" t="s">
        <v>767</v>
      </c>
    </row>
    <row r="35" spans="3:13" x14ac:dyDescent="0.2">
      <c r="C35" s="3" t="s">
        <v>768</v>
      </c>
      <c r="D35" s="3" t="s">
        <v>769</v>
      </c>
      <c r="E35" s="3" t="s">
        <v>770</v>
      </c>
      <c r="F35" s="3" t="s">
        <v>771</v>
      </c>
      <c r="G35" s="3" t="s">
        <v>772</v>
      </c>
      <c r="H35" s="3" t="s">
        <v>773</v>
      </c>
      <c r="I35" s="3" t="s">
        <v>774</v>
      </c>
      <c r="J35" s="3" t="s">
        <v>775</v>
      </c>
      <c r="K35" s="3" t="s">
        <v>776</v>
      </c>
      <c r="L35" s="3" t="s">
        <v>777</v>
      </c>
      <c r="M35" s="3" t="s">
        <v>778</v>
      </c>
    </row>
    <row r="36" spans="3:13" x14ac:dyDescent="0.2">
      <c r="C36" s="3" t="s">
        <v>779</v>
      </c>
      <c r="D36" s="3" t="s">
        <v>780</v>
      </c>
      <c r="E36" s="3" t="s">
        <v>781</v>
      </c>
      <c r="F36" s="3" t="s">
        <v>782</v>
      </c>
      <c r="G36" s="3">
        <v>5.3710000000000004</v>
      </c>
      <c r="H36" s="3" t="s">
        <v>783</v>
      </c>
      <c r="I36" s="3" t="s">
        <v>784</v>
      </c>
      <c r="J36" s="3" t="s">
        <v>785</v>
      </c>
      <c r="K36" s="3" t="s">
        <v>786</v>
      </c>
      <c r="L36" s="3" t="s">
        <v>787</v>
      </c>
      <c r="M36" s="3" t="s">
        <v>788</v>
      </c>
    </row>
    <row r="37" spans="3:13" x14ac:dyDescent="0.2">
      <c r="C37" s="3" t="s">
        <v>789</v>
      </c>
      <c r="D37" s="3" t="s">
        <v>790</v>
      </c>
      <c r="E37" s="3" t="s">
        <v>791</v>
      </c>
      <c r="F37" s="3" t="s">
        <v>792</v>
      </c>
      <c r="G37" s="3" t="s">
        <v>793</v>
      </c>
      <c r="H37" s="3" t="s">
        <v>794</v>
      </c>
      <c r="I37" s="3" t="s">
        <v>795</v>
      </c>
      <c r="J37" s="3" t="s">
        <v>796</v>
      </c>
      <c r="K37" s="3" t="s">
        <v>797</v>
      </c>
      <c r="L37" s="3" t="s">
        <v>798</v>
      </c>
      <c r="M37" s="3" t="s">
        <v>799</v>
      </c>
    </row>
    <row r="38" spans="3:13" x14ac:dyDescent="0.2">
      <c r="C38" s="3" t="s">
        <v>800</v>
      </c>
      <c r="D38" s="3" t="s">
        <v>770</v>
      </c>
      <c r="E38" s="3" t="s">
        <v>771</v>
      </c>
      <c r="F38" s="3" t="s">
        <v>772</v>
      </c>
      <c r="G38" s="3" t="s">
        <v>773</v>
      </c>
      <c r="H38" s="3" t="s">
        <v>774</v>
      </c>
      <c r="I38" s="3" t="s">
        <v>775</v>
      </c>
      <c r="J38" s="3" t="s">
        <v>776</v>
      </c>
      <c r="K38" s="3" t="s">
        <v>777</v>
      </c>
      <c r="L38" s="3" t="s">
        <v>778</v>
      </c>
      <c r="M38" s="3" t="s">
        <v>801</v>
      </c>
    </row>
    <row r="40" spans="3:13" x14ac:dyDescent="0.2">
      <c r="C40" s="3" t="s">
        <v>802</v>
      </c>
      <c r="D40" s="3" t="s">
        <v>803</v>
      </c>
      <c r="E40" s="3" t="s">
        <v>804</v>
      </c>
      <c r="F40" s="3" t="s">
        <v>805</v>
      </c>
      <c r="G40" s="3" t="s">
        <v>806</v>
      </c>
      <c r="H40" s="3" t="s">
        <v>807</v>
      </c>
      <c r="I40" s="3" t="s">
        <v>808</v>
      </c>
      <c r="J40" s="3" t="s">
        <v>809</v>
      </c>
      <c r="K40" s="3" t="s">
        <v>810</v>
      </c>
      <c r="L40" s="3" t="s">
        <v>811</v>
      </c>
      <c r="M40" s="3" t="s">
        <v>812</v>
      </c>
    </row>
    <row r="41" spans="3:13" x14ac:dyDescent="0.2">
      <c r="C41" s="3" t="s">
        <v>813</v>
      </c>
      <c r="D41" s="3" t="s">
        <v>814</v>
      </c>
      <c r="E41" s="3" t="s">
        <v>815</v>
      </c>
      <c r="F41" s="3" t="s">
        <v>816</v>
      </c>
      <c r="G41" s="3" t="s">
        <v>817</v>
      </c>
      <c r="H41" s="3" t="s">
        <v>818</v>
      </c>
      <c r="I41" s="3" t="s">
        <v>819</v>
      </c>
      <c r="J41" s="3" t="s">
        <v>820</v>
      </c>
      <c r="K41" s="3" t="s">
        <v>821</v>
      </c>
      <c r="L41" s="3" t="s">
        <v>822</v>
      </c>
      <c r="M41" s="3" t="s">
        <v>823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849-A231-443A-B5A5-5F52A791F9E7}">
  <dimension ref="C1:M32"/>
  <sheetViews>
    <sheetView workbookViewId="0">
      <selection activeCell="H37" sqref="H37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824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825</v>
      </c>
      <c r="D12" s="3">
        <v>24.36</v>
      </c>
      <c r="E12" s="3">
        <v>31.22</v>
      </c>
      <c r="F12" s="3">
        <v>33.340000000000003</v>
      </c>
      <c r="G12" s="3">
        <v>45.55</v>
      </c>
      <c r="H12" s="3">
        <v>37.64</v>
      </c>
      <c r="I12" s="3">
        <v>44.66</v>
      </c>
      <c r="J12" s="3">
        <v>55.72</v>
      </c>
      <c r="K12" s="3">
        <v>88.48</v>
      </c>
      <c r="L12" s="3">
        <v>77.41</v>
      </c>
      <c r="M12" s="3">
        <v>78.209999999999994</v>
      </c>
    </row>
    <row r="13" spans="3:13" ht="12.75" x14ac:dyDescent="0.2">
      <c r="C13" s="3" t="s">
        <v>826</v>
      </c>
      <c r="D13" s="3" t="s">
        <v>827</v>
      </c>
      <c r="E13" s="3" t="s">
        <v>828</v>
      </c>
      <c r="F13" s="3" t="s">
        <v>829</v>
      </c>
      <c r="G13" s="3" t="s">
        <v>830</v>
      </c>
      <c r="H13" s="3" t="s">
        <v>831</v>
      </c>
      <c r="I13" s="3" t="s">
        <v>832</v>
      </c>
      <c r="J13" s="3" t="s">
        <v>833</v>
      </c>
      <c r="K13" s="3" t="s">
        <v>834</v>
      </c>
      <c r="L13" s="3" t="s">
        <v>835</v>
      </c>
      <c r="M13" s="3" t="s">
        <v>836</v>
      </c>
    </row>
    <row r="14" spans="3:13" ht="12.75" x14ac:dyDescent="0.2"/>
    <row r="15" spans="3:13" ht="12.75" x14ac:dyDescent="0.2">
      <c r="C15" s="3" t="s">
        <v>837</v>
      </c>
      <c r="D15" s="3" t="s">
        <v>838</v>
      </c>
      <c r="E15" s="3" t="s">
        <v>839</v>
      </c>
      <c r="F15" s="3" t="s">
        <v>840</v>
      </c>
      <c r="G15" s="3" t="s">
        <v>841</v>
      </c>
      <c r="H15" s="3" t="s">
        <v>842</v>
      </c>
      <c r="I15" s="3" t="s">
        <v>843</v>
      </c>
      <c r="J15" s="3" t="s">
        <v>844</v>
      </c>
      <c r="K15" s="3" t="s">
        <v>845</v>
      </c>
      <c r="L15" s="3" t="s">
        <v>846</v>
      </c>
      <c r="M15" s="3" t="s">
        <v>847</v>
      </c>
    </row>
    <row r="16" spans="3:13" ht="12.75" x14ac:dyDescent="0.2">
      <c r="C16" s="3" t="s">
        <v>848</v>
      </c>
      <c r="D16" s="3" t="s">
        <v>838</v>
      </c>
      <c r="E16" s="3" t="s">
        <v>839</v>
      </c>
      <c r="F16" s="3" t="s">
        <v>840</v>
      </c>
      <c r="G16" s="3" t="s">
        <v>841</v>
      </c>
      <c r="H16" s="3" t="s">
        <v>842</v>
      </c>
      <c r="I16" s="3" t="s">
        <v>843</v>
      </c>
      <c r="J16" s="3" t="s">
        <v>844</v>
      </c>
      <c r="K16" s="3" t="s">
        <v>845</v>
      </c>
      <c r="L16" s="3" t="s">
        <v>846</v>
      </c>
      <c r="M16" s="3" t="s">
        <v>849</v>
      </c>
    </row>
    <row r="17" spans="3:13" ht="12.75" x14ac:dyDescent="0.2">
      <c r="C17" s="3" t="s">
        <v>850</v>
      </c>
      <c r="D17" s="3" t="s">
        <v>851</v>
      </c>
      <c r="E17" s="3" t="s">
        <v>852</v>
      </c>
      <c r="F17" s="3" t="s">
        <v>853</v>
      </c>
      <c r="G17" s="3" t="s">
        <v>854</v>
      </c>
      <c r="H17" s="3" t="s">
        <v>855</v>
      </c>
      <c r="I17" s="3" t="s">
        <v>856</v>
      </c>
      <c r="J17" s="3" t="s">
        <v>857</v>
      </c>
      <c r="K17" s="3" t="s">
        <v>858</v>
      </c>
      <c r="L17" s="3" t="s">
        <v>859</v>
      </c>
      <c r="M17" s="3" t="s">
        <v>860</v>
      </c>
    </row>
    <row r="18" spans="3:13" ht="12.75" x14ac:dyDescent="0.2">
      <c r="C18" s="3" t="s">
        <v>861</v>
      </c>
      <c r="D18" s="3" t="s">
        <v>862</v>
      </c>
      <c r="E18" s="3" t="s">
        <v>859</v>
      </c>
      <c r="F18" s="3" t="s">
        <v>863</v>
      </c>
      <c r="G18" s="3" t="s">
        <v>864</v>
      </c>
      <c r="H18" s="3" t="s">
        <v>865</v>
      </c>
      <c r="I18" s="3" t="s">
        <v>866</v>
      </c>
      <c r="J18" s="3" t="s">
        <v>867</v>
      </c>
      <c r="K18" s="3" t="s">
        <v>868</v>
      </c>
      <c r="L18" s="3" t="s">
        <v>869</v>
      </c>
      <c r="M18" s="3" t="s">
        <v>870</v>
      </c>
    </row>
    <row r="19" spans="3:13" ht="12.75" x14ac:dyDescent="0.2">
      <c r="C19" s="3" t="s">
        <v>871</v>
      </c>
      <c r="D19" s="3" t="s">
        <v>872</v>
      </c>
      <c r="E19" s="3" t="s">
        <v>873</v>
      </c>
      <c r="F19" s="3" t="s">
        <v>874</v>
      </c>
      <c r="G19" s="3" t="s">
        <v>875</v>
      </c>
      <c r="H19" s="3" t="s">
        <v>876</v>
      </c>
      <c r="I19" s="3" t="s">
        <v>877</v>
      </c>
      <c r="J19" s="3" t="s">
        <v>878</v>
      </c>
      <c r="K19" s="3" t="s">
        <v>879</v>
      </c>
      <c r="L19" s="3" t="s">
        <v>880</v>
      </c>
      <c r="M19" s="3" t="s">
        <v>881</v>
      </c>
    </row>
    <row r="20" spans="3:13" ht="12.75" x14ac:dyDescent="0.2">
      <c r="C20" s="3" t="s">
        <v>882</v>
      </c>
      <c r="D20" s="3" t="s">
        <v>883</v>
      </c>
      <c r="E20" s="3" t="s">
        <v>884</v>
      </c>
      <c r="F20" s="3" t="s">
        <v>885</v>
      </c>
      <c r="G20" s="3" t="s">
        <v>886</v>
      </c>
      <c r="H20" s="3" t="s">
        <v>887</v>
      </c>
      <c r="I20" s="3" t="s">
        <v>888</v>
      </c>
      <c r="J20" s="3" t="s">
        <v>872</v>
      </c>
      <c r="K20" s="3" t="s">
        <v>889</v>
      </c>
      <c r="L20" s="3" t="s">
        <v>890</v>
      </c>
      <c r="M20" s="3" t="s">
        <v>891</v>
      </c>
    </row>
    <row r="21" spans="3:13" ht="12.75" x14ac:dyDescent="0.2">
      <c r="C21" s="3" t="s">
        <v>892</v>
      </c>
      <c r="D21" s="3" t="s">
        <v>893</v>
      </c>
      <c r="E21" s="3" t="s">
        <v>894</v>
      </c>
      <c r="F21" s="3" t="s">
        <v>895</v>
      </c>
      <c r="G21" s="3" t="s">
        <v>896</v>
      </c>
      <c r="H21" s="3" t="s">
        <v>897</v>
      </c>
      <c r="I21" s="3" t="s">
        <v>898</v>
      </c>
      <c r="J21" s="3" t="s">
        <v>899</v>
      </c>
      <c r="K21" s="3" t="s">
        <v>900</v>
      </c>
      <c r="L21" s="3" t="s">
        <v>901</v>
      </c>
      <c r="M21" s="3" t="s">
        <v>902</v>
      </c>
    </row>
    <row r="22" spans="3:13" ht="12.75" x14ac:dyDescent="0.2">
      <c r="C22" s="3" t="s">
        <v>903</v>
      </c>
      <c r="D22" s="3" t="s">
        <v>904</v>
      </c>
      <c r="E22" s="3" t="s">
        <v>905</v>
      </c>
      <c r="F22" s="3" t="s">
        <v>900</v>
      </c>
      <c r="G22" s="3" t="s">
        <v>906</v>
      </c>
      <c r="H22" s="3" t="s">
        <v>907</v>
      </c>
      <c r="I22" s="3" t="s">
        <v>908</v>
      </c>
      <c r="J22" s="3" t="s">
        <v>901</v>
      </c>
      <c r="K22" s="3" t="s">
        <v>909</v>
      </c>
      <c r="L22" s="3" t="s">
        <v>910</v>
      </c>
      <c r="M22" s="3" t="s">
        <v>909</v>
      </c>
    </row>
    <row r="23" spans="3:13" ht="12.75" x14ac:dyDescent="0.2"/>
    <row r="24" spans="3:13" ht="12.75" x14ac:dyDescent="0.2">
      <c r="C24" s="3" t="s">
        <v>911</v>
      </c>
      <c r="D24" s="3" t="s">
        <v>912</v>
      </c>
      <c r="E24" s="3" t="s">
        <v>913</v>
      </c>
      <c r="F24" s="3" t="s">
        <v>914</v>
      </c>
      <c r="G24" s="3" t="s">
        <v>915</v>
      </c>
      <c r="H24" s="3" t="s">
        <v>916</v>
      </c>
      <c r="I24" s="3" t="s">
        <v>889</v>
      </c>
      <c r="J24" s="3" t="s">
        <v>917</v>
      </c>
      <c r="K24" s="3" t="s">
        <v>918</v>
      </c>
      <c r="L24" s="3" t="s">
        <v>919</v>
      </c>
      <c r="M24" s="3" t="s">
        <v>920</v>
      </c>
    </row>
    <row r="25" spans="3:13" ht="12.75" x14ac:dyDescent="0.2">
      <c r="C25" s="3" t="s">
        <v>921</v>
      </c>
      <c r="D25" s="3" t="s">
        <v>922</v>
      </c>
      <c r="E25" s="3" t="s">
        <v>923</v>
      </c>
      <c r="F25" s="3" t="s">
        <v>908</v>
      </c>
      <c r="G25" s="3" t="s">
        <v>924</v>
      </c>
      <c r="H25" s="3" t="s">
        <v>900</v>
      </c>
      <c r="I25" s="3" t="s">
        <v>925</v>
      </c>
      <c r="J25" s="3" t="s">
        <v>904</v>
      </c>
      <c r="K25" s="3" t="s">
        <v>926</v>
      </c>
      <c r="L25" s="3" t="s">
        <v>906</v>
      </c>
      <c r="M25" s="3" t="s">
        <v>927</v>
      </c>
    </row>
    <row r="26" spans="3:13" ht="12.75" x14ac:dyDescent="0.2">
      <c r="C26" s="3" t="s">
        <v>928</v>
      </c>
      <c r="D26" s="3" t="s">
        <v>929</v>
      </c>
      <c r="E26" s="3" t="s">
        <v>930</v>
      </c>
      <c r="F26" s="3" t="s">
        <v>931</v>
      </c>
      <c r="G26" s="3" t="s">
        <v>932</v>
      </c>
      <c r="H26" s="3" t="s">
        <v>933</v>
      </c>
      <c r="I26" s="3" t="s">
        <v>934</v>
      </c>
      <c r="J26" s="3" t="s">
        <v>935</v>
      </c>
      <c r="K26" s="3" t="s">
        <v>936</v>
      </c>
      <c r="L26" s="3" t="s">
        <v>937</v>
      </c>
      <c r="M26" s="3" t="s">
        <v>938</v>
      </c>
    </row>
    <row r="27" spans="3:13" ht="12.75" x14ac:dyDescent="0.2">
      <c r="C27" s="3" t="s">
        <v>939</v>
      </c>
      <c r="D27" s="3" t="s">
        <v>940</v>
      </c>
      <c r="E27" s="3" t="s">
        <v>941</v>
      </c>
      <c r="F27" s="3" t="s">
        <v>910</v>
      </c>
      <c r="G27" s="3" t="s">
        <v>942</v>
      </c>
      <c r="H27" s="3" t="s">
        <v>901</v>
      </c>
      <c r="I27" s="3" t="s">
        <v>943</v>
      </c>
      <c r="J27" s="3" t="s">
        <v>944</v>
      </c>
      <c r="K27" s="3" t="s">
        <v>945</v>
      </c>
      <c r="L27" s="3" t="s">
        <v>946</v>
      </c>
      <c r="M27" s="3" t="s">
        <v>945</v>
      </c>
    </row>
    <row r="28" spans="3:13" ht="12.75" x14ac:dyDescent="0.2"/>
    <row r="29" spans="3:13" ht="12.75" x14ac:dyDescent="0.2">
      <c r="C29" s="3" t="s">
        <v>947</v>
      </c>
      <c r="D29" s="3">
        <v>8.1</v>
      </c>
      <c r="E29" s="3">
        <v>8.6999999999999993</v>
      </c>
      <c r="F29" s="3">
        <v>9.3000000000000007</v>
      </c>
      <c r="G29" s="3">
        <v>6.8</v>
      </c>
      <c r="H29" s="3">
        <v>7.4</v>
      </c>
      <c r="I29" s="3">
        <v>7.9</v>
      </c>
      <c r="J29" s="3">
        <v>7.7</v>
      </c>
      <c r="K29" s="3">
        <v>7.9</v>
      </c>
      <c r="L29" s="3">
        <v>6.2</v>
      </c>
      <c r="M29" s="3">
        <v>8.3000000000000007</v>
      </c>
    </row>
    <row r="30" spans="3:13" ht="12.75" x14ac:dyDescent="0.2">
      <c r="C30" s="3" t="s">
        <v>948</v>
      </c>
      <c r="D30" s="3">
        <v>6</v>
      </c>
      <c r="E30" s="3">
        <v>6</v>
      </c>
      <c r="F30" s="3">
        <v>8</v>
      </c>
      <c r="G30" s="3">
        <v>5</v>
      </c>
      <c r="H30" s="3">
        <v>4</v>
      </c>
      <c r="I30" s="3">
        <v>7</v>
      </c>
      <c r="J30" s="3">
        <v>6</v>
      </c>
      <c r="K30" s="3">
        <v>6</v>
      </c>
      <c r="L30" s="3">
        <v>5</v>
      </c>
      <c r="M30" s="3">
        <v>6</v>
      </c>
    </row>
    <row r="31" spans="3:13" ht="12.75" x14ac:dyDescent="0.2">
      <c r="C31" s="3" t="s">
        <v>949</v>
      </c>
      <c r="D31" s="3">
        <v>0.2762</v>
      </c>
      <c r="E31" s="3">
        <v>0.64849999999999997</v>
      </c>
      <c r="F31" s="3">
        <v>0.88800000000000001</v>
      </c>
      <c r="G31" s="3">
        <v>0.91310000000000002</v>
      </c>
      <c r="H31" s="3">
        <v>0.85489999999999999</v>
      </c>
      <c r="I31" s="3">
        <v>0.98280000000000001</v>
      </c>
      <c r="J31" s="3">
        <v>1.0387999999999999</v>
      </c>
      <c r="K31" s="3">
        <v>1.1196999999999999</v>
      </c>
      <c r="L31" s="3">
        <v>1.2645</v>
      </c>
      <c r="M31" s="3">
        <v>1.4622999999999999</v>
      </c>
    </row>
    <row r="32" spans="3:13" ht="12.75" x14ac:dyDescent="0.2">
      <c r="C32" s="3" t="s">
        <v>950</v>
      </c>
      <c r="D32" s="3" t="s">
        <v>951</v>
      </c>
      <c r="E32" s="3" t="s">
        <v>951</v>
      </c>
      <c r="F32" s="3" t="s">
        <v>951</v>
      </c>
      <c r="G32" s="3" t="s">
        <v>951</v>
      </c>
      <c r="H32" s="3" t="s">
        <v>951</v>
      </c>
      <c r="I32" s="3" t="s">
        <v>951</v>
      </c>
      <c r="J32" s="3" t="s">
        <v>951</v>
      </c>
      <c r="K32" s="3" t="s">
        <v>951</v>
      </c>
      <c r="L32" s="3" t="s">
        <v>951</v>
      </c>
      <c r="M32" s="3" t="s">
        <v>951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BBEB-24B7-488B-9A3E-043EC5AB0676}">
  <dimension ref="A3:BJ22"/>
  <sheetViews>
    <sheetView showGridLines="0" tabSelected="1" workbookViewId="0">
      <selection activeCell="D13" sqref="D1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952</v>
      </c>
      <c r="C3" s="9"/>
      <c r="D3" s="9"/>
      <c r="E3" s="9"/>
      <c r="F3" s="9"/>
      <c r="H3" s="9" t="s">
        <v>953</v>
      </c>
      <c r="I3" s="9"/>
      <c r="J3" s="9"/>
      <c r="K3" s="9"/>
      <c r="L3" s="9"/>
      <c r="N3" s="11" t="s">
        <v>954</v>
      </c>
      <c r="O3" s="11"/>
      <c r="P3" s="11"/>
      <c r="Q3" s="11"/>
      <c r="R3" s="11"/>
      <c r="S3" s="11"/>
      <c r="T3" s="11"/>
      <c r="V3" s="9" t="s">
        <v>955</v>
      </c>
      <c r="W3" s="9"/>
      <c r="X3" s="9"/>
      <c r="Y3" s="9"/>
      <c r="AA3" s="9" t="s">
        <v>956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957</v>
      </c>
      <c r="C4" s="15" t="s">
        <v>958</v>
      </c>
      <c r="D4" s="14" t="s">
        <v>959</v>
      </c>
      <c r="E4" s="15" t="s">
        <v>960</v>
      </c>
      <c r="F4" s="14" t="s">
        <v>961</v>
      </c>
      <c r="H4" s="16" t="s">
        <v>962</v>
      </c>
      <c r="I4" s="17" t="s">
        <v>963</v>
      </c>
      <c r="J4" s="16" t="s">
        <v>964</v>
      </c>
      <c r="K4" s="17" t="s">
        <v>965</v>
      </c>
      <c r="L4" s="16" t="s">
        <v>966</v>
      </c>
      <c r="N4" s="18" t="s">
        <v>967</v>
      </c>
      <c r="O4" s="19" t="s">
        <v>968</v>
      </c>
      <c r="P4" s="18" t="s">
        <v>969</v>
      </c>
      <c r="Q4" s="19" t="s">
        <v>970</v>
      </c>
      <c r="R4" s="18" t="s">
        <v>971</v>
      </c>
      <c r="S4" s="19" t="s">
        <v>972</v>
      </c>
      <c r="T4" s="18" t="s">
        <v>973</v>
      </c>
      <c r="V4" s="19" t="s">
        <v>974</v>
      </c>
      <c r="W4" s="18" t="s">
        <v>975</v>
      </c>
      <c r="X4" s="19" t="s">
        <v>976</v>
      </c>
      <c r="Y4" s="18" t="s">
        <v>977</v>
      </c>
      <c r="AA4" s="20" t="s">
        <v>550</v>
      </c>
      <c r="AB4" s="21" t="s">
        <v>850</v>
      </c>
      <c r="AC4" s="20" t="s">
        <v>861</v>
      </c>
      <c r="AD4" s="21" t="s">
        <v>882</v>
      </c>
      <c r="AE4" s="20" t="s">
        <v>892</v>
      </c>
      <c r="AF4" s="21" t="s">
        <v>903</v>
      </c>
      <c r="AG4" s="20" t="s">
        <v>911</v>
      </c>
      <c r="AH4" s="21" t="s">
        <v>921</v>
      </c>
      <c r="AI4" s="20" t="s">
        <v>949</v>
      </c>
      <c r="AJ4" s="22"/>
      <c r="AK4" s="21" t="s">
        <v>947</v>
      </c>
      <c r="AL4" s="20" t="s">
        <v>948</v>
      </c>
    </row>
    <row r="5" spans="1:62" ht="63" x14ac:dyDescent="0.2">
      <c r="A5" s="23" t="s">
        <v>978</v>
      </c>
      <c r="B5" s="18" t="s">
        <v>979</v>
      </c>
      <c r="C5" s="24" t="s">
        <v>980</v>
      </c>
      <c r="D5" s="25" t="s">
        <v>981</v>
      </c>
      <c r="E5" s="19" t="s">
        <v>982</v>
      </c>
      <c r="F5" s="18" t="s">
        <v>979</v>
      </c>
      <c r="H5" s="19" t="s">
        <v>983</v>
      </c>
      <c r="I5" s="18" t="s">
        <v>984</v>
      </c>
      <c r="J5" s="19" t="s">
        <v>985</v>
      </c>
      <c r="K5" s="18" t="s">
        <v>986</v>
      </c>
      <c r="L5" s="19" t="s">
        <v>987</v>
      </c>
      <c r="N5" s="18" t="s">
        <v>988</v>
      </c>
      <c r="O5" s="19" t="s">
        <v>989</v>
      </c>
      <c r="P5" s="18" t="s">
        <v>990</v>
      </c>
      <c r="Q5" s="19" t="s">
        <v>991</v>
      </c>
      <c r="R5" s="18" t="s">
        <v>992</v>
      </c>
      <c r="S5" s="19" t="s">
        <v>993</v>
      </c>
      <c r="T5" s="18" t="s">
        <v>994</v>
      </c>
      <c r="V5" s="19" t="s">
        <v>995</v>
      </c>
      <c r="W5" s="18" t="s">
        <v>996</v>
      </c>
      <c r="X5" s="19" t="s">
        <v>997</v>
      </c>
      <c r="Y5" s="18" t="s">
        <v>998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1.3816724521259205</v>
      </c>
      <c r="C7" s="31">
        <f>(sheet!D18-sheet!D15)/sheet!D35</f>
        <v>1.1998709802828345</v>
      </c>
      <c r="D7" s="31">
        <f>sheet!D12/sheet!D35</f>
        <v>0.81281929504655825</v>
      </c>
      <c r="E7" s="31">
        <f>Sheet2!D20/sheet!D35</f>
        <v>0.50857868227469138</v>
      </c>
      <c r="F7" s="31">
        <f>sheet!D18/sheet!D35</f>
        <v>1.3816724521259205</v>
      </c>
      <c r="G7" s="29"/>
      <c r="H7" s="32">
        <f>Sheet1!D33/sheet!D51</f>
        <v>0.134826672478042</v>
      </c>
      <c r="I7" s="32">
        <f>Sheet1!D33/Sheet1!D12</f>
        <v>0.20034959160659049</v>
      </c>
      <c r="J7" s="32">
        <f>Sheet1!D12/sheet!D27</f>
        <v>0.40213801143462069</v>
      </c>
      <c r="K7" s="32">
        <f>Sheet1!D30/sheet!D27</f>
        <v>8.1257339855232452E-2</v>
      </c>
      <c r="L7" s="32">
        <f>Sheet1!D38</f>
        <v>0.93</v>
      </c>
      <c r="M7" s="29"/>
      <c r="N7" s="32">
        <f>sheet!D40/sheet!D27</f>
        <v>0.40243139669909089</v>
      </c>
      <c r="O7" s="32">
        <f>sheet!D51/sheet!D27</f>
        <v>0.59756860330090911</v>
      </c>
      <c r="P7" s="32">
        <f>sheet!D40/sheet!D51</f>
        <v>0.67344802668028436</v>
      </c>
      <c r="Q7" s="31">
        <f>Sheet1!D24/Sheet1!D26</f>
        <v>-29.513544191830924</v>
      </c>
      <c r="R7" s="31">
        <f>ABS(Sheet2!D20/(Sheet1!D26+Sheet2!D30))</f>
        <v>7.0401364865416936</v>
      </c>
      <c r="S7" s="31">
        <f>sheet!D40/Sheet1!D43</f>
        <v>2.7093291346059662</v>
      </c>
      <c r="T7" s="31">
        <f>Sheet2!D20/sheet!D40</f>
        <v>0.31350268504808598</v>
      </c>
      <c r="V7" s="31">
        <f>ABS(Sheet1!D15/sheet!D15)</f>
        <v>1.0303134351624894</v>
      </c>
      <c r="W7" s="31">
        <f>Sheet1!D12/sheet!D14</f>
        <v>7.6983118310675431</v>
      </c>
      <c r="X7" s="31">
        <f>Sheet1!D12/sheet!D27</f>
        <v>0.40213801143462069</v>
      </c>
      <c r="Y7" s="31">
        <f>Sheet1!D12/(sheet!D18-sheet!D35)</f>
        <v>4.2472648393802945</v>
      </c>
      <c r="AA7" s="17" t="str">
        <f>Sheet1!D43</f>
        <v>183,407.955</v>
      </c>
      <c r="AB7" s="17" t="str">
        <f>Sheet3!D17</f>
        <v>15.1x</v>
      </c>
      <c r="AC7" s="17" t="str">
        <f>Sheet3!D18</f>
        <v>20.3x</v>
      </c>
      <c r="AD7" s="17" t="str">
        <f>Sheet3!D20</f>
        <v>57.4x</v>
      </c>
      <c r="AE7" s="17" t="str">
        <f>Sheet3!D21</f>
        <v>2.8x</v>
      </c>
      <c r="AF7" s="17" t="str">
        <f>Sheet3!D22</f>
        <v>5.5x</v>
      </c>
      <c r="AG7" s="17" t="str">
        <f>Sheet3!D24</f>
        <v>29.8x</v>
      </c>
      <c r="AH7" s="17" t="str">
        <f>Sheet3!D25</f>
        <v>3.6x</v>
      </c>
      <c r="AI7" s="17">
        <f>Sheet3!D31</f>
        <v>0.2762</v>
      </c>
      <c r="AK7" s="17">
        <f>Sheet3!D29</f>
        <v>8.1</v>
      </c>
      <c r="AL7" s="17">
        <f>Sheet3!D30</f>
        <v>6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1.5528806624443812</v>
      </c>
      <c r="C8" s="34">
        <f>(sheet!E18-sheet!E15)/sheet!E35</f>
        <v>1.3846338513195982</v>
      </c>
      <c r="D8" s="34">
        <f>sheet!E12/sheet!E35</f>
        <v>0.55025561760404651</v>
      </c>
      <c r="E8" s="34">
        <f>Sheet2!E20/sheet!E35</f>
        <v>0.58647885955197709</v>
      </c>
      <c r="F8" s="34">
        <f>sheet!E18/sheet!E35</f>
        <v>1.5528806624443812</v>
      </c>
      <c r="G8" s="29"/>
      <c r="H8" s="35">
        <f>Sheet1!E33/sheet!E51</f>
        <v>0.12828336567620452</v>
      </c>
      <c r="I8" s="35">
        <f>Sheet1!E33/Sheet1!E12</f>
        <v>0.18911155182980582</v>
      </c>
      <c r="J8" s="35">
        <f>Sheet1!E12/sheet!E27</f>
        <v>0.42897254600512719</v>
      </c>
      <c r="K8" s="35">
        <f>Sheet1!E30/sheet!E27</f>
        <v>8.2534261508664261E-2</v>
      </c>
      <c r="L8" s="35">
        <f>Sheet1!E38</f>
        <v>0.98</v>
      </c>
      <c r="M8" s="29"/>
      <c r="N8" s="35">
        <f>sheet!E40/sheet!E27</f>
        <v>0.36762133158444421</v>
      </c>
      <c r="O8" s="35">
        <f>sheet!E51/sheet!E27</f>
        <v>0.63237866764560668</v>
      </c>
      <c r="P8" s="35">
        <f>sheet!E40/sheet!E51</f>
        <v>0.58133101319360758</v>
      </c>
      <c r="Q8" s="34">
        <f>Sheet1!E24/Sheet1!E26</f>
        <v>-43.238296177623809</v>
      </c>
      <c r="R8" s="34">
        <f>ABS(Sheet2!E20/(Sheet1!E26+Sheet2!E30))</f>
        <v>2.3498273349507244</v>
      </c>
      <c r="S8" s="34">
        <f>sheet!E40/Sheet1!E43</f>
        <v>2.3976401057229375</v>
      </c>
      <c r="T8" s="34">
        <f>Sheet2!E20/sheet!E40</f>
        <v>0.36144131167190791</v>
      </c>
      <c r="U8" s="12"/>
      <c r="V8" s="34">
        <f>ABS(Sheet1!E15/sheet!E15)</f>
        <v>1.3540116846554924</v>
      </c>
      <c r="W8" s="34">
        <f>Sheet1!E12/sheet!E14</f>
        <v>7.9333959923865356</v>
      </c>
      <c r="X8" s="34">
        <f>Sheet1!E12/sheet!E27</f>
        <v>0.42897254600512719</v>
      </c>
      <c r="Y8" s="34">
        <f>Sheet1!E12/(sheet!E18-sheet!E35)</f>
        <v>3.4246166726873941</v>
      </c>
      <c r="Z8" s="12"/>
      <c r="AA8" s="36" t="str">
        <f>Sheet1!E43</f>
        <v>199,138.243</v>
      </c>
      <c r="AB8" s="36" t="str">
        <f>Sheet3!E17</f>
        <v>16.0x</v>
      </c>
      <c r="AC8" s="36" t="str">
        <f>Sheet3!E18</f>
        <v>21.4x</v>
      </c>
      <c r="AD8" s="36" t="str">
        <f>Sheet3!E20</f>
        <v>19.1x</v>
      </c>
      <c r="AE8" s="36" t="str">
        <f>Sheet3!E21</f>
        <v>3.3x</v>
      </c>
      <c r="AF8" s="36" t="str">
        <f>Sheet3!E22</f>
        <v>5.9x</v>
      </c>
      <c r="AG8" s="36" t="str">
        <f>Sheet3!E24</f>
        <v>30.1x</v>
      </c>
      <c r="AH8" s="36" t="str">
        <f>Sheet3!E25</f>
        <v>4.1x</v>
      </c>
      <c r="AI8" s="36">
        <f>Sheet3!E31</f>
        <v>0.64849999999999997</v>
      </c>
      <c r="AK8" s="36">
        <f>Sheet3!E29</f>
        <v>8.6999999999999993</v>
      </c>
      <c r="AL8" s="36">
        <f>Sheet3!E30</f>
        <v>6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1.4832739010913611</v>
      </c>
      <c r="C9" s="31">
        <f>(sheet!F18-sheet!F15)/sheet!F35</f>
        <v>1.2816537118949585</v>
      </c>
      <c r="D9" s="31">
        <f>sheet!F12/sheet!F35</f>
        <v>0.72473324391143323</v>
      </c>
      <c r="E9" s="31">
        <f>Sheet2!F20/sheet!F35</f>
        <v>0.67752426013086342</v>
      </c>
      <c r="F9" s="31">
        <f>sheet!F18/sheet!F35</f>
        <v>1.4832739010913611</v>
      </c>
      <c r="G9" s="29"/>
      <c r="H9" s="32">
        <f>Sheet1!F33/sheet!F51</f>
        <v>0.18604810012496939</v>
      </c>
      <c r="I9" s="32">
        <f>Sheet1!F33/Sheet1!F12</f>
        <v>0.26404458483509513</v>
      </c>
      <c r="J9" s="32">
        <f>Sheet1!F12/sheet!F27</f>
        <v>0.46055538946124935</v>
      </c>
      <c r="K9" s="32">
        <f>Sheet1!F30/sheet!F27</f>
        <v>0.12371497571038068</v>
      </c>
      <c r="L9" s="32">
        <f>Sheet1!F38</f>
        <v>1.77</v>
      </c>
      <c r="M9" s="29"/>
      <c r="N9" s="32">
        <f>sheet!F40/sheet!F27</f>
        <v>0.34636711408406196</v>
      </c>
      <c r="O9" s="32">
        <f>sheet!F51/sheet!F27</f>
        <v>0.65363288591593816</v>
      </c>
      <c r="P9" s="32">
        <f>sheet!F40/sheet!F51</f>
        <v>0.52991078256213575</v>
      </c>
      <c r="Q9" s="31">
        <f>Sheet1!F24/Sheet1!F26</f>
        <v>-77.644655772627189</v>
      </c>
      <c r="R9" s="31">
        <f>ABS(Sheet2!F20/(Sheet1!F26+Sheet2!F30))</f>
        <v>44.904914232997953</v>
      </c>
      <c r="S9" s="31">
        <f>sheet!F40/Sheet1!F43</f>
        <v>1.9750101823815505</v>
      </c>
      <c r="T9" s="31">
        <f>Sheet2!F20/sheet!F40</f>
        <v>0.50637547599836819</v>
      </c>
      <c r="V9" s="31">
        <f>ABS(Sheet1!F15/sheet!F15)</f>
        <v>0.95831551271426607</v>
      </c>
      <c r="W9" s="31">
        <f>Sheet1!F12/sheet!F14</f>
        <v>10.238052746108833</v>
      </c>
      <c r="X9" s="31">
        <f>Sheet1!F12/sheet!F27</f>
        <v>0.46055538946124935</v>
      </c>
      <c r="Y9" s="31">
        <f>Sheet1!F12/(sheet!F18-sheet!F35)</f>
        <v>3.6813241675799468</v>
      </c>
      <c r="AA9" s="17" t="str">
        <f>Sheet1!F43</f>
        <v>272,556.571</v>
      </c>
      <c r="AB9" s="17" t="str">
        <f>Sheet3!F17</f>
        <v>11.2x</v>
      </c>
      <c r="AC9" s="17" t="str">
        <f>Sheet3!F18</f>
        <v>13.8x</v>
      </c>
      <c r="AD9" s="17" t="str">
        <f>Sheet3!F20</f>
        <v>10.0x</v>
      </c>
      <c r="AE9" s="17" t="str">
        <f>Sheet3!F21</f>
        <v>2.9x</v>
      </c>
      <c r="AF9" s="17" t="str">
        <f>Sheet3!F22</f>
        <v>4.5x</v>
      </c>
      <c r="AG9" s="17" t="str">
        <f>Sheet3!F24</f>
        <v>21.8x</v>
      </c>
      <c r="AH9" s="17" t="str">
        <f>Sheet3!F25</f>
        <v>3.7x</v>
      </c>
      <c r="AI9" s="17">
        <f>Sheet3!F31</f>
        <v>0.88800000000000001</v>
      </c>
      <c r="AK9" s="17">
        <f>Sheet3!F29</f>
        <v>9.3000000000000007</v>
      </c>
      <c r="AL9" s="17">
        <f>Sheet3!F30</f>
        <v>8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1.495044177595988</v>
      </c>
      <c r="C10" s="34">
        <f>(sheet!G18-sheet!G15)/sheet!G35</f>
        <v>1.3823575916426889</v>
      </c>
      <c r="D10" s="34">
        <f>sheet!G12/sheet!G35</f>
        <v>0.82214812869792631</v>
      </c>
      <c r="E10" s="34">
        <f>Sheet2!G20/sheet!G35</f>
        <v>0.70227105636469289</v>
      </c>
      <c r="F10" s="34">
        <f>sheet!G18/sheet!G35</f>
        <v>1.495044177595988</v>
      </c>
      <c r="G10" s="29"/>
      <c r="H10" s="35">
        <f>Sheet1!G33/sheet!G51</f>
        <v>0.13273781099653331</v>
      </c>
      <c r="I10" s="35">
        <f>Sheet1!G33/Sheet1!G12</f>
        <v>8.148524755142933E-2</v>
      </c>
      <c r="J10" s="35">
        <f>Sheet1!G12/sheet!G27</f>
        <v>0.70456627023463925</v>
      </c>
      <c r="K10" s="35">
        <f>Sheet1!G30/sheet!G27</f>
        <v>5.8462063690942569E-2</v>
      </c>
      <c r="L10" s="35">
        <f>Sheet1!G38</f>
        <v>1.1599999999999999</v>
      </c>
      <c r="M10" s="29"/>
      <c r="N10" s="35">
        <f>sheet!G40/sheet!G27</f>
        <v>0.56748000802908949</v>
      </c>
      <c r="O10" s="35">
        <f>sheet!G51/sheet!G27</f>
        <v>0.43251999197091057</v>
      </c>
      <c r="P10" s="35">
        <f>sheet!G40/sheet!G51</f>
        <v>1.3120318564771818</v>
      </c>
      <c r="Q10" s="34">
        <f>Sheet1!G24/Sheet1!G26</f>
        <v>-24.453272657917807</v>
      </c>
      <c r="R10" s="34">
        <f>ABS(Sheet2!G20/(Sheet1!G26+Sheet2!G30))</f>
        <v>1.1427560092343803</v>
      </c>
      <c r="S10" s="34">
        <f>sheet!G40/Sheet1!G43</f>
        <v>4.3912755285082303</v>
      </c>
      <c r="T10" s="34">
        <f>Sheet2!G20/sheet!G40</f>
        <v>0.19561244194926991</v>
      </c>
      <c r="U10" s="12"/>
      <c r="V10" s="34">
        <f>ABS(Sheet1!G15/sheet!G15)</f>
        <v>21.994454168554601</v>
      </c>
      <c r="W10" s="34">
        <f>Sheet1!G12/sheet!G14</f>
        <v>24.86874680108026</v>
      </c>
      <c r="X10" s="34">
        <f>Sheet1!G12/sheet!G27</f>
        <v>0.70456627023463925</v>
      </c>
      <c r="Y10" s="34">
        <f>Sheet1!G12/(sheet!G18-sheet!G35)</f>
        <v>9.0040027732757277</v>
      </c>
      <c r="Z10" s="12"/>
      <c r="AA10" s="36" t="str">
        <f>Sheet1!G43</f>
        <v>277,568.951</v>
      </c>
      <c r="AB10" s="36" t="str">
        <f>Sheet3!G17</f>
        <v>17.4x</v>
      </c>
      <c r="AC10" s="36" t="str">
        <f>Sheet3!G18</f>
        <v>20.6x</v>
      </c>
      <c r="AD10" s="36" t="str">
        <f>Sheet3!G20</f>
        <v>70.9x</v>
      </c>
      <c r="AE10" s="36" t="str">
        <f>Sheet3!G21</f>
        <v>4.2x</v>
      </c>
      <c r="AF10" s="36" t="str">
        <f>Sheet3!G22</f>
        <v>6.4x</v>
      </c>
      <c r="AG10" s="36" t="str">
        <f>Sheet3!G24</f>
        <v>32.9x</v>
      </c>
      <c r="AH10" s="36" t="str">
        <f>Sheet3!G25</f>
        <v>5.3x</v>
      </c>
      <c r="AI10" s="36">
        <f>Sheet3!G31</f>
        <v>0.91310000000000002</v>
      </c>
      <c r="AK10" s="36">
        <f>Sheet3!G29</f>
        <v>6.8</v>
      </c>
      <c r="AL10" s="36">
        <f>Sheet3!G30</f>
        <v>5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1.308998470459626</v>
      </c>
      <c r="C11" s="31">
        <f>(sheet!H18-sheet!H15)/sheet!H35</f>
        <v>1.2105623585284091</v>
      </c>
      <c r="D11" s="31">
        <f>sheet!H12/sheet!H35</f>
        <v>0.68968091626162009</v>
      </c>
      <c r="E11" s="31">
        <f>Sheet2!H20/sheet!H35</f>
        <v>0.37988441440993226</v>
      </c>
      <c r="F11" s="31">
        <f>sheet!H18/sheet!H35</f>
        <v>1.308998470459626</v>
      </c>
      <c r="G11" s="29"/>
      <c r="H11" s="32">
        <f>Sheet1!H33/sheet!H51</f>
        <v>0.10074105287774557</v>
      </c>
      <c r="I11" s="32">
        <f>Sheet1!H33/Sheet1!H12</f>
        <v>7.7252569179919184E-2</v>
      </c>
      <c r="J11" s="32">
        <f>Sheet1!H12/sheet!H27</f>
        <v>0.48142825694614905</v>
      </c>
      <c r="K11" s="32">
        <f>Sheet1!H30/sheet!H27</f>
        <v>3.7329872571498411E-2</v>
      </c>
      <c r="L11" s="32">
        <f>Sheet1!H38</f>
        <v>0.88</v>
      </c>
      <c r="M11" s="29"/>
      <c r="N11" s="32">
        <f>sheet!H40/sheet!H27</f>
        <v>0.63082012126365161</v>
      </c>
      <c r="O11" s="32">
        <f>sheet!H51/sheet!H27</f>
        <v>0.36917987913064759</v>
      </c>
      <c r="P11" s="32">
        <f>sheet!H40/sheet!H51</f>
        <v>1.7087066682754213</v>
      </c>
      <c r="Q11" s="31">
        <f>Sheet1!H24/Sheet1!H26</f>
        <v>-3.0212060426104688</v>
      </c>
      <c r="R11" s="31">
        <f>ABS(Sheet2!H20/(Sheet1!H26+Sheet2!H30))</f>
        <v>0.98643030354754224</v>
      </c>
      <c r="S11" s="31">
        <f>sheet!H40/Sheet1!H43</f>
        <v>6.513761431881588</v>
      </c>
      <c r="T11" s="31">
        <f>Sheet2!H20/sheet!H40</f>
        <v>0.11596143526779161</v>
      </c>
      <c r="V11" s="31">
        <f>ABS(Sheet1!H15/sheet!H15)</f>
        <v>11.498692462629984</v>
      </c>
      <c r="W11" s="31">
        <f>Sheet1!H12/sheet!H14</f>
        <v>12.471953290682892</v>
      </c>
      <c r="X11" s="31">
        <f>Sheet1!H12/sheet!H27</f>
        <v>0.48142825694614905</v>
      </c>
      <c r="Y11" s="31">
        <f>Sheet1!H12/(sheet!H18-sheet!H35)</f>
        <v>8.0911006552280575</v>
      </c>
      <c r="AA11" s="17" t="str">
        <f>Sheet1!H43</f>
        <v>245,610.924</v>
      </c>
      <c r="AB11" s="17" t="str">
        <f>Sheet3!H17</f>
        <v>19.7x</v>
      </c>
      <c r="AC11" s="17" t="str">
        <f>Sheet3!H18</f>
        <v>24.4x</v>
      </c>
      <c r="AD11" s="17" t="str">
        <f>Sheet3!H20</f>
        <v>21.2x</v>
      </c>
      <c r="AE11" s="17" t="str">
        <f>Sheet3!H21</f>
        <v>2.5x</v>
      </c>
      <c r="AF11" s="17" t="str">
        <f>Sheet3!H22</f>
        <v>4.6x</v>
      </c>
      <c r="AG11" s="17" t="str">
        <f>Sheet3!H24</f>
        <v>48.5x</v>
      </c>
      <c r="AH11" s="17" t="str">
        <f>Sheet3!H25</f>
        <v>4.5x</v>
      </c>
      <c r="AI11" s="17">
        <f>Sheet3!H31</f>
        <v>0.85489999999999999</v>
      </c>
      <c r="AK11" s="17">
        <f>Sheet3!H29</f>
        <v>7.4</v>
      </c>
      <c r="AL11" s="17">
        <f>Sheet3!H30</f>
        <v>4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1.3713905274009175</v>
      </c>
      <c r="C12" s="34">
        <f>(sheet!I18-sheet!I15)/sheet!I35</f>
        <v>1.1139579906989046</v>
      </c>
      <c r="D12" s="34">
        <f>sheet!I12/sheet!I35</f>
        <v>0.54021431876836967</v>
      </c>
      <c r="E12" s="34">
        <f>Sheet2!I20/sheet!I35</f>
        <v>0.32784054185348555</v>
      </c>
      <c r="F12" s="34">
        <f>sheet!I18/sheet!I35</f>
        <v>1.3713905274009175</v>
      </c>
      <c r="G12" s="29"/>
      <c r="H12" s="35">
        <f>Sheet1!I33/sheet!I51</f>
        <v>0.14536023222290587</v>
      </c>
      <c r="I12" s="35">
        <f>Sheet1!I33/Sheet1!I12</f>
        <v>0.10382589765425207</v>
      </c>
      <c r="J12" s="35">
        <f>Sheet1!I12/sheet!I27</f>
        <v>0.57007809393594511</v>
      </c>
      <c r="K12" s="35">
        <f>Sheet1!I30/sheet!I27</f>
        <v>5.9202025384664139E-2</v>
      </c>
      <c r="L12" s="35">
        <f>Sheet1!I38</f>
        <v>1.53</v>
      </c>
      <c r="M12" s="29"/>
      <c r="N12" s="35">
        <f>sheet!I40/sheet!I27</f>
        <v>0.59281249808984859</v>
      </c>
      <c r="O12" s="35">
        <f>sheet!I51/sheet!I27</f>
        <v>0.40718750191015141</v>
      </c>
      <c r="P12" s="35">
        <f>sheet!I40/sheet!I51</f>
        <v>1.4558710552482934</v>
      </c>
      <c r="Q12" s="34">
        <f>Sheet1!I24/Sheet1!I26</f>
        <v>-4.4251577993152313</v>
      </c>
      <c r="R12" s="34">
        <f>ABS(Sheet2!I20/(Sheet1!I26+Sheet2!I30))</f>
        <v>1.0343393781526218</v>
      </c>
      <c r="S12" s="34">
        <f>sheet!I40/Sheet1!I43</f>
        <v>5.1892452063072927</v>
      </c>
      <c r="T12" s="34">
        <f>Sheet2!I20/sheet!I40</f>
        <v>0.11858441679388172</v>
      </c>
      <c r="U12" s="12"/>
      <c r="V12" s="34">
        <f>ABS(Sheet1!I15/sheet!I15)</f>
        <v>4.7080781009580948</v>
      </c>
      <c r="W12" s="34">
        <f>Sheet1!I12/sheet!I14</f>
        <v>10.383617347277328</v>
      </c>
      <c r="X12" s="34">
        <f>Sheet1!I12/sheet!I27</f>
        <v>0.57007809393594511</v>
      </c>
      <c r="Y12" s="34">
        <f>Sheet1!I12/(sheet!I18-sheet!I35)</f>
        <v>7.1584865953764414</v>
      </c>
      <c r="Z12" s="12"/>
      <c r="AA12" s="36" t="str">
        <f>Sheet1!I43</f>
        <v>320,037.306</v>
      </c>
      <c r="AB12" s="36" t="str">
        <f>Sheet3!I17</f>
        <v>17.8x</v>
      </c>
      <c r="AC12" s="36" t="str">
        <f>Sheet3!I18</f>
        <v>23.0x</v>
      </c>
      <c r="AD12" s="36" t="str">
        <f>Sheet3!I20</f>
        <v>31.0x</v>
      </c>
      <c r="AE12" s="36" t="str">
        <f>Sheet3!I21</f>
        <v>2.6x</v>
      </c>
      <c r="AF12" s="36" t="str">
        <f>Sheet3!I22</f>
        <v>3.7x</v>
      </c>
      <c r="AG12" s="36" t="str">
        <f>Sheet3!I24</f>
        <v>29.0x</v>
      </c>
      <c r="AH12" s="36" t="str">
        <f>Sheet3!I25</f>
        <v>4.4x</v>
      </c>
      <c r="AI12" s="36">
        <f>Sheet3!I31</f>
        <v>0.98280000000000001</v>
      </c>
      <c r="AK12" s="36">
        <f>Sheet3!I29</f>
        <v>7.9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1.3557569162293732</v>
      </c>
      <c r="C13" s="31">
        <f>(sheet!J18-sheet!J15)/sheet!J35</f>
        <v>1.2261709551014515</v>
      </c>
      <c r="D13" s="31">
        <f>sheet!J12/sheet!J35</f>
        <v>0.71753667850451353</v>
      </c>
      <c r="E13" s="31">
        <f>Sheet2!J20/sheet!J35</f>
        <v>0.663915589468695</v>
      </c>
      <c r="F13" s="31">
        <f>sheet!J18/sheet!J35</f>
        <v>1.3557569162293732</v>
      </c>
      <c r="G13" s="29"/>
      <c r="H13" s="32">
        <f>Sheet1!J33/sheet!J51</f>
        <v>0.16432319302091752</v>
      </c>
      <c r="I13" s="32">
        <f>Sheet1!J33/Sheet1!J12</f>
        <v>0.1130246973384872</v>
      </c>
      <c r="J13" s="32">
        <f>Sheet1!J12/sheet!J27</f>
        <v>0.59147001690747714</v>
      </c>
      <c r="K13" s="32">
        <f>Sheet1!J30/sheet!J27</f>
        <v>6.6896022881451592E-2</v>
      </c>
      <c r="L13" s="32">
        <f>Sheet1!J38</f>
        <v>1.78</v>
      </c>
      <c r="M13" s="29"/>
      <c r="N13" s="32">
        <f>sheet!J40/sheet!J27</f>
        <v>0.59317538555103555</v>
      </c>
      <c r="O13" s="32">
        <f>sheet!J51/sheet!J27</f>
        <v>0.40682461444896434</v>
      </c>
      <c r="P13" s="32">
        <f>sheet!J40/sheet!J51</f>
        <v>1.4580616916566851</v>
      </c>
      <c r="Q13" s="31">
        <f>Sheet1!J24/Sheet1!J26</f>
        <v>-5.6215325517635328</v>
      </c>
      <c r="R13" s="31">
        <f>ABS(Sheet2!J20/(Sheet1!J26+Sheet2!J30))</f>
        <v>2.6780480737487857</v>
      </c>
      <c r="S13" s="31">
        <f>sheet!J40/Sheet1!J43</f>
        <v>5.045913113626912</v>
      </c>
      <c r="T13" s="31">
        <f>Sheet2!J20/sheet!J40</f>
        <v>0.25165016590107853</v>
      </c>
      <c r="V13" s="31">
        <f>ABS(Sheet1!J15/sheet!J15)</f>
        <v>9.9423610365823034</v>
      </c>
      <c r="W13" s="31">
        <f>Sheet1!J12/sheet!J14</f>
        <v>10.830549017135745</v>
      </c>
      <c r="X13" s="31">
        <f>Sheet1!J12/sheet!J27</f>
        <v>0.59147001690747714</v>
      </c>
      <c r="Y13" s="31">
        <f>Sheet1!J12/(sheet!J18-sheet!J35)</f>
        <v>7.3945526645024175</v>
      </c>
      <c r="AA13" s="17" t="str">
        <f>Sheet1!J43</f>
        <v>340,310.856</v>
      </c>
      <c r="AB13" s="17" t="str">
        <f>Sheet3!J17</f>
        <v>20.2x</v>
      </c>
      <c r="AC13" s="17" t="str">
        <f>Sheet3!J18</f>
        <v>25.1x</v>
      </c>
      <c r="AD13" s="17" t="str">
        <f>Sheet3!J20</f>
        <v>19.8x</v>
      </c>
      <c r="AE13" s="17" t="str">
        <f>Sheet3!J21</f>
        <v>3.1x</v>
      </c>
      <c r="AF13" s="17" t="str">
        <f>Sheet3!J22</f>
        <v>3.9x</v>
      </c>
      <c r="AG13" s="17" t="str">
        <f>Sheet3!J24</f>
        <v>35.0x</v>
      </c>
      <c r="AH13" s="17" t="str">
        <f>Sheet3!J25</f>
        <v>5.5x</v>
      </c>
      <c r="AI13" s="17">
        <f>Sheet3!J31</f>
        <v>1.0387999999999999</v>
      </c>
      <c r="AK13" s="17">
        <f>Sheet3!J29</f>
        <v>7.7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1.082011050781007</v>
      </c>
      <c r="C14" s="34">
        <f>(sheet!K18-sheet!K15)/sheet!K35</f>
        <v>0.91434323773569215</v>
      </c>
      <c r="D14" s="34">
        <f>sheet!K12/sheet!K35</f>
        <v>0.54173816623131144</v>
      </c>
      <c r="E14" s="34">
        <f>Sheet2!K20/sheet!K35</f>
        <v>0.50113394097538311</v>
      </c>
      <c r="F14" s="34">
        <f>sheet!K18/sheet!K35</f>
        <v>1.082011050781007</v>
      </c>
      <c r="G14" s="29"/>
      <c r="H14" s="35">
        <f>Sheet1!K33/sheet!K51</f>
        <v>0.1680118214489871</v>
      </c>
      <c r="I14" s="35">
        <f>Sheet1!K33/Sheet1!K12</f>
        <v>0.12350246148004199</v>
      </c>
      <c r="J14" s="35">
        <f>Sheet1!K12/sheet!K27</f>
        <v>0.58568701467244166</v>
      </c>
      <c r="K14" s="35">
        <f>Sheet1!K30/sheet!K27</f>
        <v>7.2445629940061512E-2</v>
      </c>
      <c r="L14" s="35">
        <f>Sheet1!K38</f>
        <v>1.98</v>
      </c>
      <c r="M14" s="29"/>
      <c r="N14" s="35">
        <f>sheet!K40/sheet!K27</f>
        <v>0.56947203304527427</v>
      </c>
      <c r="O14" s="35">
        <f>sheet!K51/sheet!K27</f>
        <v>0.43052796728893561</v>
      </c>
      <c r="P14" s="35">
        <f>sheet!K40/sheet!K51</f>
        <v>1.3227294770913003</v>
      </c>
      <c r="Q14" s="34">
        <f>Sheet1!K24/Sheet1!K26</f>
        <v>-8.0984321911170269</v>
      </c>
      <c r="R14" s="34">
        <f>ABS(Sheet2!K20/(Sheet1!K26+Sheet2!K30))</f>
        <v>4.5778803190533148</v>
      </c>
      <c r="S14" s="34">
        <f>sheet!K40/Sheet1!K43</f>
        <v>3.8911456722214055</v>
      </c>
      <c r="T14" s="34">
        <f>Sheet2!K20/sheet!K40</f>
        <v>0.19256681558239111</v>
      </c>
      <c r="U14" s="12"/>
      <c r="V14" s="34">
        <f>ABS(Sheet1!K15/sheet!K15)</f>
        <v>7.2187695447261211</v>
      </c>
      <c r="W14" s="34">
        <f>Sheet1!K12/sheet!K14</f>
        <v>12.983464972887097</v>
      </c>
      <c r="X14" s="34">
        <f>Sheet1!K12/sheet!K27</f>
        <v>0.58568701467244166</v>
      </c>
      <c r="Y14" s="34">
        <f>Sheet1!K12/(sheet!K18-sheet!K35)</f>
        <v>32.635719176480755</v>
      </c>
      <c r="Z14" s="12"/>
      <c r="AA14" s="36" t="str">
        <f>Sheet1!K43</f>
        <v>437,900.798</v>
      </c>
      <c r="AB14" s="36" t="str">
        <f>Sheet3!K17</f>
        <v>25.9x</v>
      </c>
      <c r="AC14" s="36" t="str">
        <f>Sheet3!K18</f>
        <v>30.4x</v>
      </c>
      <c r="AD14" s="36" t="str">
        <f>Sheet3!K20</f>
        <v>29.0x</v>
      </c>
      <c r="AE14" s="36" t="str">
        <f>Sheet3!K21</f>
        <v>4.5x</v>
      </c>
      <c r="AF14" s="36" t="str">
        <f>Sheet3!K22</f>
        <v>6.0x</v>
      </c>
      <c r="AG14" s="36" t="str">
        <f>Sheet3!K24</f>
        <v>44.2x</v>
      </c>
      <c r="AH14" s="36" t="str">
        <f>Sheet3!K25</f>
        <v>8.0x</v>
      </c>
      <c r="AI14" s="36">
        <f>Sheet3!K31</f>
        <v>1.1196999999999999</v>
      </c>
      <c r="AK14" s="36">
        <f>Sheet3!K29</f>
        <v>7.9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1.2953728556361741</v>
      </c>
      <c r="C15" s="31">
        <f>(sheet!L18-sheet!L15)/sheet!L35</f>
        <v>1.1211874534788888</v>
      </c>
      <c r="D15" s="31">
        <f>sheet!L12/sheet!L35</f>
        <v>0.55421901760083969</v>
      </c>
      <c r="E15" s="31">
        <f>Sheet2!L20/sheet!L35</f>
        <v>0.53972764367230952</v>
      </c>
      <c r="F15" s="31">
        <f>sheet!L18/sheet!L35</f>
        <v>1.2953728556361741</v>
      </c>
      <c r="G15" s="29"/>
      <c r="H15" s="32">
        <f>Sheet1!L33/sheet!L51</f>
        <v>0.14179184605583278</v>
      </c>
      <c r="I15" s="32">
        <f>Sheet1!L33/Sheet1!L12</f>
        <v>0.10717791679364473</v>
      </c>
      <c r="J15" s="32">
        <f>Sheet1!L12/sheet!L27</f>
        <v>0.39437932564586503</v>
      </c>
      <c r="K15" s="32">
        <f>Sheet1!L30/sheet!L27</f>
        <v>4.2264858083033645E-2</v>
      </c>
      <c r="L15" s="32">
        <f>Sheet1!L38</f>
        <v>1.74</v>
      </c>
      <c r="M15" s="29"/>
      <c r="N15" s="32">
        <f>sheet!L40/sheet!L27</f>
        <v>0.70189573148964957</v>
      </c>
      <c r="O15" s="32">
        <f>sheet!L51/sheet!L27</f>
        <v>0.29810426851035038</v>
      </c>
      <c r="P15" s="32">
        <f>sheet!L40/sheet!L51</f>
        <v>2.35453096662143</v>
      </c>
      <c r="Q15" s="31">
        <f>Sheet1!L24/Sheet1!L26</f>
        <v>-6.7664016487443073</v>
      </c>
      <c r="R15" s="31">
        <f>ABS(Sheet2!L20/(Sheet1!L26+Sheet2!L30))</f>
        <v>6.1207238974034706</v>
      </c>
      <c r="S15" s="31">
        <f>sheet!L40/Sheet1!L43</f>
        <v>7.0523729782638114</v>
      </c>
      <c r="T15" s="31">
        <f>Sheet2!L20/sheet!L40</f>
        <v>0.12593368931595361</v>
      </c>
      <c r="V15" s="31">
        <f>ABS(Sheet1!L15/sheet!L15)</f>
        <v>5.8850176524001396</v>
      </c>
      <c r="W15" s="31">
        <f>Sheet1!L12/sheet!L14</f>
        <v>11.922347459642044</v>
      </c>
      <c r="X15" s="31">
        <f>Sheet1!L12/sheet!L27</f>
        <v>0.39437932564586503</v>
      </c>
      <c r="Y15" s="31">
        <f>Sheet1!L12/(sheet!L18-sheet!L35)</f>
        <v>8.1527418839100925</v>
      </c>
      <c r="AA15" s="17" t="str">
        <f>Sheet1!L43</f>
        <v>452,182.018</v>
      </c>
      <c r="AB15" s="17" t="str">
        <f>Sheet3!L17</f>
        <v>21.4x</v>
      </c>
      <c r="AC15" s="17" t="str">
        <f>Sheet3!L18</f>
        <v>25.5x</v>
      </c>
      <c r="AD15" s="17" t="str">
        <f>Sheet3!L20</f>
        <v>26.1x</v>
      </c>
      <c r="AE15" s="17" t="str">
        <f>Sheet3!L21</f>
        <v>3.9x</v>
      </c>
      <c r="AF15" s="17" t="str">
        <f>Sheet3!L22</f>
        <v>5.0x</v>
      </c>
      <c r="AG15" s="17" t="str">
        <f>Sheet3!L24</f>
        <v>39.8x</v>
      </c>
      <c r="AH15" s="17" t="str">
        <f>Sheet3!L25</f>
        <v>6.4x</v>
      </c>
      <c r="AI15" s="17">
        <f>Sheet3!L31</f>
        <v>1.2645</v>
      </c>
      <c r="AK15" s="17">
        <f>Sheet3!L29</f>
        <v>6.2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1.2110261658539569</v>
      </c>
      <c r="C16" s="34">
        <f>(sheet!M18-sheet!M15)/sheet!M35</f>
        <v>1.0814507913580382</v>
      </c>
      <c r="D16" s="34">
        <f>sheet!M12/sheet!M35</f>
        <v>0.62156446065985804</v>
      </c>
      <c r="E16" s="34">
        <f>Sheet2!M20/sheet!M35</f>
        <v>0.5822467271062598</v>
      </c>
      <c r="F16" s="34">
        <f>sheet!M18/sheet!M35</f>
        <v>1.2110261658539569</v>
      </c>
      <c r="G16" s="29"/>
      <c r="H16" s="35">
        <f>Sheet1!M33/sheet!M51</f>
        <v>0.24778171806675164</v>
      </c>
      <c r="I16" s="35">
        <f>Sheet1!M33/Sheet1!M12</f>
        <v>0.18436701170760841</v>
      </c>
      <c r="J16" s="35">
        <f>Sheet1!M12/sheet!M27</f>
        <v>0.6054375993727491</v>
      </c>
      <c r="K16" s="35">
        <f>Sheet1!M30/sheet!M27</f>
        <v>0.11165798970966091</v>
      </c>
      <c r="L16" s="35">
        <f>Sheet1!M38</f>
        <v>3.91</v>
      </c>
      <c r="M16" s="29"/>
      <c r="N16" s="35">
        <f>sheet!M40/sheet!M27</f>
        <v>0.54951187720146433</v>
      </c>
      <c r="O16" s="35">
        <f>sheet!M51/sheet!M27</f>
        <v>0.4504881225406272</v>
      </c>
      <c r="P16" s="35">
        <f>sheet!M40/sheet!M51</f>
        <v>1.2198143518243518</v>
      </c>
      <c r="Q16" s="34">
        <f>Sheet1!M24/Sheet1!M26</f>
        <v>-8.9747784656219505</v>
      </c>
      <c r="R16" s="34">
        <f>ABS(Sheet2!M20/(Sheet1!M26+Sheet2!M30))</f>
        <v>0.38838815389131531</v>
      </c>
      <c r="S16" s="34">
        <f>sheet!M40/Sheet1!M43</f>
        <v>3.7721718049072641</v>
      </c>
      <c r="T16" s="34">
        <f>Sheet2!M20/sheet!M40</f>
        <v>0.29425501947208621</v>
      </c>
      <c r="U16" s="12"/>
      <c r="V16" s="34">
        <f>ABS(Sheet1!M15/sheet!M15)</f>
        <v>7.5371276353257031</v>
      </c>
      <c r="W16" s="34">
        <f>Sheet1!M12/sheet!M14</f>
        <v>12.338338476424671</v>
      </c>
      <c r="X16" s="34">
        <f>Sheet1!M12/sheet!M27</f>
        <v>0.6054375993727491</v>
      </c>
      <c r="Y16" s="34">
        <f>Sheet1!M12/(sheet!M18-sheet!M35)</f>
        <v>10.330924137683853</v>
      </c>
      <c r="Z16" s="12"/>
      <c r="AA16" s="36" t="str">
        <f>Sheet1!M43</f>
        <v>564,832.737</v>
      </c>
      <c r="AB16" s="36" t="str">
        <f>Sheet3!M17</f>
        <v>24.9x</v>
      </c>
      <c r="AC16" s="36" t="str">
        <f>Sheet3!M18</f>
        <v>32.5x</v>
      </c>
      <c r="AD16" s="36" t="str">
        <f>Sheet3!M20</f>
        <v>23.7x</v>
      </c>
      <c r="AE16" s="36" t="str">
        <f>Sheet3!M21</f>
        <v>5.1x</v>
      </c>
      <c r="AF16" s="36" t="str">
        <f>Sheet3!M22</f>
        <v>6.0x</v>
      </c>
      <c r="AG16" s="36" t="str">
        <f>Sheet3!M24</f>
        <v>31.7x</v>
      </c>
      <c r="AH16" s="36" t="str">
        <f>Sheet3!M25</f>
        <v>7.9x</v>
      </c>
      <c r="AI16" s="36">
        <f>Sheet3!M31</f>
        <v>1.4622999999999999</v>
      </c>
      <c r="AK16" s="36">
        <f>Sheet3!M29</f>
        <v>8.3000000000000007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2023-04-28T01:35:25Z</dcterms:created>
  <dcterms:modified xsi:type="dcterms:W3CDTF">2023-05-06T15:51:56Z</dcterms:modified>
  <cp:category/>
  <dc:identifier/>
  <cp:version/>
</cp:coreProperties>
</file>