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10" documentId="8_{802E1D9F-9045-4675-AE43-8CB7DBBD8F16}" xr6:coauthVersionLast="47" xr6:coauthVersionMax="47" xr10:uidLastSave="{345DF47C-0D59-4878-8573-92A2004F28C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<sst xmlns="http://schemas.openxmlformats.org/spreadsheetml/2006/main" count="1274" uniqueCount="958">
  <si>
    <t>Stantec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</si>
  <si>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</si>
  <si>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</si>
  <si>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</si>
  <si>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</si>
  <si>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</si>
  <si>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</si>
  <si>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</si>
  <si>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</si>
  <si>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</si>
  <si>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</si>
  <si>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</si>
  <si>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</si>
  <si>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</si>
  <si>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</si>
  <si>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</si>
  <si>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</si>
  <si>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</si>
  <si>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</si>
  <si>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</si>
  <si>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</si>
  <si>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</si>
  <si>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</si>
  <si>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</si>
  <si>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</si>
  <si>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</si>
  <si>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143,030</t>
  </si>
  <si>
    <t>153,704</t>
  </si>
  <si>
    <t>67,342</t>
  </si>
  <si>
    <t>210,900</t>
  </si>
  <si>
    <t>239,500</t>
  </si>
  <si>
    <t>185,200</t>
  </si>
  <si>
    <t>223,500</t>
  </si>
  <si>
    <t>285,000</t>
  </si>
  <si>
    <t>193,900</t>
  </si>
  <si>
    <t>148,300</t>
  </si>
  <si>
    <t>Short Term Investments</t>
  </si>
  <si>
    <t>21,418</t>
  </si>
  <si>
    <t>32,056</t>
  </si>
  <si>
    <t>26,722</t>
  </si>
  <si>
    <t>20,900</t>
  </si>
  <si>
    <t>14,000</t>
  </si>
  <si>
    <t>18,100</t>
  </si>
  <si>
    <t>11,600</t>
  </si>
  <si>
    <t>34,700</t>
  </si>
  <si>
    <t>21,400</t>
  </si>
  <si>
    <t>9,100</t>
  </si>
  <si>
    <t>Accounts Receivable, Net</t>
  </si>
  <si>
    <t>523,476</t>
  </si>
  <si>
    <t>617,069</t>
  </si>
  <si>
    <t>794,722</t>
  </si>
  <si>
    <t>1,207,500</t>
  </si>
  <si>
    <t>1,205,200</t>
  </si>
  <si>
    <t>1,237,500</t>
  </si>
  <si>
    <t>1,249,600</t>
  </si>
  <si>
    <t>1,131,300</t>
  </si>
  <si>
    <t>1,308,400</t>
  </si>
  <si>
    <t>1,651,700</t>
  </si>
  <si>
    <t>Inventory</t>
  </si>
  <si>
    <t/>
  </si>
  <si>
    <t>Prepaid Expenses</t>
  </si>
  <si>
    <t>18,959</t>
  </si>
  <si>
    <t>23,425</t>
  </si>
  <si>
    <t>29,022</t>
  </si>
  <si>
    <t>62,300</t>
  </si>
  <si>
    <t>54,300</t>
  </si>
  <si>
    <t>56,800</t>
  </si>
  <si>
    <t>42,900</t>
  </si>
  <si>
    <t>39,400</t>
  </si>
  <si>
    <t>45,800</t>
  </si>
  <si>
    <t>48,600</t>
  </si>
  <si>
    <t>Other Current Assets</t>
  </si>
  <si>
    <t>19,348</t>
  </si>
  <si>
    <t>18,163</t>
  </si>
  <si>
    <t>33,584</t>
  </si>
  <si>
    <t>80,900</t>
  </si>
  <si>
    <t>95,200</t>
  </si>
  <si>
    <t>137,900</t>
  </si>
  <si>
    <t>52,500</t>
  </si>
  <si>
    <t>74,700</t>
  </si>
  <si>
    <t>94,900</t>
  </si>
  <si>
    <t>80,100</t>
  </si>
  <si>
    <t>Total Current Assets</t>
  </si>
  <si>
    <t>726,231</t>
  </si>
  <si>
    <t>844,417</t>
  </si>
  <si>
    <t>951,392</t>
  </si>
  <si>
    <t>1,582,500</t>
  </si>
  <si>
    <t>1,608,200</t>
  </si>
  <si>
    <t>1,635,500</t>
  </si>
  <si>
    <t>1,580,100</t>
  </si>
  <si>
    <t>1,565,100</t>
  </si>
  <si>
    <t>1,664,400</t>
  </si>
  <si>
    <t>1,937,800</t>
  </si>
  <si>
    <t>Property Plant And Equipment, Net</t>
  </si>
  <si>
    <t>133,534</t>
  </si>
  <si>
    <t>152,707</t>
  </si>
  <si>
    <t>158,085</t>
  </si>
  <si>
    <t>213,900</t>
  </si>
  <si>
    <t>212,600</t>
  </si>
  <si>
    <t>289,400</t>
  </si>
  <si>
    <t>845,000</t>
  </si>
  <si>
    <t>687,100</t>
  </si>
  <si>
    <t>710,200</t>
  </si>
  <si>
    <t>721,100</t>
  </si>
  <si>
    <t>Real Estate Owned</t>
  </si>
  <si>
    <t>Capitalized / Purchased Software</t>
  </si>
  <si>
    <t>25,481</t>
  </si>
  <si>
    <t>24,691</t>
  </si>
  <si>
    <t>37,633</t>
  </si>
  <si>
    <t>69,400</t>
  </si>
  <si>
    <t>38,700</t>
  </si>
  <si>
    <t>42,500</t>
  </si>
  <si>
    <t>30,500</t>
  </si>
  <si>
    <t>15,600</t>
  </si>
  <si>
    <t>43,700</t>
  </si>
  <si>
    <t>45,700</t>
  </si>
  <si>
    <t>Long-term Investments</t>
  </si>
  <si>
    <t>88,159</t>
  </si>
  <si>
    <t>96,671</t>
  </si>
  <si>
    <t>115,946</t>
  </si>
  <si>
    <t>169,300</t>
  </si>
  <si>
    <t>11,900</t>
  </si>
  <si>
    <t>171,500</t>
  </si>
  <si>
    <t>187,900</t>
  </si>
  <si>
    <t>178,500</t>
  </si>
  <si>
    <t>216,000</t>
  </si>
  <si>
    <t>208,400</t>
  </si>
  <si>
    <t>Goodwill</t>
  </si>
  <si>
    <t>594,826</t>
  </si>
  <si>
    <t>760,631</t>
  </si>
  <si>
    <t>966,480</t>
  </si>
  <si>
    <t>1,828,100</t>
  </si>
  <si>
    <t>1,556,600</t>
  </si>
  <si>
    <t>1,621,200</t>
  </si>
  <si>
    <t>1,651,800</t>
  </si>
  <si>
    <t>1,673,800</t>
  </si>
  <si>
    <t>2,184,300</t>
  </si>
  <si>
    <t>2,346,400</t>
  </si>
  <si>
    <t>Other Intangibles</t>
  </si>
  <si>
    <t>78,857</t>
  </si>
  <si>
    <t>97,243</t>
  </si>
  <si>
    <t>138,079</t>
  </si>
  <si>
    <t>449,500</t>
  </si>
  <si>
    <t>262,400</t>
  </si>
  <si>
    <t>247,700</t>
  </si>
  <si>
    <t>219,600</t>
  </si>
  <si>
    <t>182,000</t>
  </si>
  <si>
    <t>373,300</t>
  </si>
  <si>
    <t>320,400</t>
  </si>
  <si>
    <t>Other Long-term Assets</t>
  </si>
  <si>
    <t>21,090</t>
  </si>
  <si>
    <t>-16,719</t>
  </si>
  <si>
    <t>-25,736</t>
  </si>
  <si>
    <t>-28,000</t>
  </si>
  <si>
    <t>192,700</t>
  </si>
  <si>
    <t>2,100</t>
  </si>
  <si>
    <t>46,600</t>
  </si>
  <si>
    <t>86,800</t>
  </si>
  <si>
    <t>34,500</t>
  </si>
  <si>
    <t>73,100</t>
  </si>
  <si>
    <t>Total Assets</t>
  </si>
  <si>
    <t>1,668,178</t>
  </si>
  <si>
    <t>1,959,641</t>
  </si>
  <si>
    <t>2,341,879</t>
  </si>
  <si>
    <t>4,284,700</t>
  </si>
  <si>
    <t>3,883,100</t>
  </si>
  <si>
    <t>4,009,900</t>
  </si>
  <si>
    <t>4,561,500</t>
  </si>
  <si>
    <t>4,388,900</t>
  </si>
  <si>
    <t>5,226,400</t>
  </si>
  <si>
    <t>5,652,900</t>
  </si>
  <si>
    <t>Accounts Payable</t>
  </si>
  <si>
    <t>85,100</t>
  </si>
  <si>
    <t>104,086</t>
  </si>
  <si>
    <t>123,402</t>
  </si>
  <si>
    <t>363,900</t>
  </si>
  <si>
    <t>367,100</t>
  </si>
  <si>
    <t>222,600</t>
  </si>
  <si>
    <t>225,500</t>
  </si>
  <si>
    <t>217,600</t>
  </si>
  <si>
    <t>213,100</t>
  </si>
  <si>
    <t>300,600</t>
  </si>
  <si>
    <t>Accrued Expenses</t>
  </si>
  <si>
    <t>177,088</t>
  </si>
  <si>
    <t>199,760</t>
  </si>
  <si>
    <t>233,555</t>
  </si>
  <si>
    <t>359,600</t>
  </si>
  <si>
    <t>344,100</t>
  </si>
  <si>
    <t>344,600</t>
  </si>
  <si>
    <t>350,900</t>
  </si>
  <si>
    <t>358,400</t>
  </si>
  <si>
    <t>421,600</t>
  </si>
  <si>
    <t>462,700</t>
  </si>
  <si>
    <t>Short-term Borrowings</t>
  </si>
  <si>
    <t>19,500</t>
  </si>
  <si>
    <t>4,700</t>
  </si>
  <si>
    <t>7,200</t>
  </si>
  <si>
    <t>65,400</t>
  </si>
  <si>
    <t>Current Portion of LT Debt</t>
  </si>
  <si>
    <t>37,130</t>
  </si>
  <si>
    <t>53,172</t>
  </si>
  <si>
    <t>133,055</t>
  </si>
  <si>
    <t>91,900</t>
  </si>
  <si>
    <t>198,200</t>
  </si>
  <si>
    <t>48,500</t>
  </si>
  <si>
    <t>46,900</t>
  </si>
  <si>
    <t>51,000</t>
  </si>
  <si>
    <t>52,200</t>
  </si>
  <si>
    <t>Current Portion of Capital Lease Obligations</t>
  </si>
  <si>
    <t>99,900</t>
  </si>
  <si>
    <t>103,600</t>
  </si>
  <si>
    <t>123,900</t>
  </si>
  <si>
    <t>99,000</t>
  </si>
  <si>
    <t>Other Current Liabilities</t>
  </si>
  <si>
    <t>107,666</t>
  </si>
  <si>
    <t>118,051</t>
  </si>
  <si>
    <t>142,042</t>
  </si>
  <si>
    <t>257,400</t>
  </si>
  <si>
    <t>246,100</t>
  </si>
  <si>
    <t>277,900</t>
  </si>
  <si>
    <t>263,600</t>
  </si>
  <si>
    <t>256,300</t>
  </si>
  <si>
    <t>362,600</t>
  </si>
  <si>
    <t>430,100</t>
  </si>
  <si>
    <t>Total Current Liabilities</t>
  </si>
  <si>
    <t>406,984</t>
  </si>
  <si>
    <t>475,069</t>
  </si>
  <si>
    <t>632,054</t>
  </si>
  <si>
    <t>1,072,800</t>
  </si>
  <si>
    <t>1,155,500</t>
  </si>
  <si>
    <t>893,600</t>
  </si>
  <si>
    <t>1,006,300</t>
  </si>
  <si>
    <t>987,200</t>
  </si>
  <si>
    <t>1,179,400</t>
  </si>
  <si>
    <t>1,410,000</t>
  </si>
  <si>
    <t>Long-term Debt</t>
  </si>
  <si>
    <t>200,943</t>
  </si>
  <si>
    <t>256,093</t>
  </si>
  <si>
    <t>232,301</t>
  </si>
  <si>
    <t>928,600</t>
  </si>
  <si>
    <t>541,400</t>
  </si>
  <si>
    <t>865,700</t>
  </si>
  <si>
    <t>798,300</t>
  </si>
  <si>
    <t>637,700</t>
  </si>
  <si>
    <t>1,163,100</t>
  </si>
  <si>
    <t>1,149,000</t>
  </si>
  <si>
    <t>Capital Leases</t>
  </si>
  <si>
    <t>604,700</t>
  </si>
  <si>
    <t>529,600</t>
  </si>
  <si>
    <t>576,000</t>
  </si>
  <si>
    <t>557,000</t>
  </si>
  <si>
    <t>Other Non-current Liabilities</t>
  </si>
  <si>
    <t>167,617</t>
  </si>
  <si>
    <t>142,234</t>
  </si>
  <si>
    <t>154,264</t>
  </si>
  <si>
    <t>306,800</t>
  </si>
  <si>
    <t>286,900</t>
  </si>
  <si>
    <t>322,400</t>
  </si>
  <si>
    <t>275,100</t>
  </si>
  <si>
    <t>305,100</t>
  </si>
  <si>
    <t>305,700</t>
  </si>
  <si>
    <t>250,500</t>
  </si>
  <si>
    <t>Total Liabilities</t>
  </si>
  <si>
    <t>775,544</t>
  </si>
  <si>
    <t>873,396</t>
  </si>
  <si>
    <t>1,018,619</t>
  </si>
  <si>
    <t>2,308,200</t>
  </si>
  <si>
    <t>1,983,800</t>
  </si>
  <si>
    <t>2,101,200</t>
  </si>
  <si>
    <t>2,684,400</t>
  </si>
  <si>
    <t>2,459,600</t>
  </si>
  <si>
    <t>3,224,200</t>
  </si>
  <si>
    <t>3,366,500</t>
  </si>
  <si>
    <t>Common Stock</t>
  </si>
  <si>
    <t>262,573</t>
  </si>
  <si>
    <t>276,698</t>
  </si>
  <si>
    <t>289,118</t>
  </si>
  <si>
    <t>871,800</t>
  </si>
  <si>
    <t>878,200</t>
  </si>
  <si>
    <t>867,800</t>
  </si>
  <si>
    <t>879,800</t>
  </si>
  <si>
    <t>932,200</t>
  </si>
  <si>
    <t>972,400</t>
  </si>
  <si>
    <t>983,800</t>
  </si>
  <si>
    <t>Additional Paid In Capital</t>
  </si>
  <si>
    <t>12,369</t>
  </si>
  <si>
    <t>13,490</t>
  </si>
  <si>
    <t>15,788</t>
  </si>
  <si>
    <t>18,700</t>
  </si>
  <si>
    <t>21,500</t>
  </si>
  <si>
    <t>24,800</t>
  </si>
  <si>
    <t>23,900</t>
  </si>
  <si>
    <t>12,900</t>
  </si>
  <si>
    <t>10,600</t>
  </si>
  <si>
    <t>6,700</t>
  </si>
  <si>
    <t>Retained Earnings</t>
  </si>
  <si>
    <t>606,056</t>
  </si>
  <si>
    <t>735,917</t>
  </si>
  <si>
    <t>852,725</t>
  </si>
  <si>
    <t>917,900</t>
  </si>
  <si>
    <t>947,100</t>
  </si>
  <si>
    <t>851,200</t>
  </si>
  <si>
    <t>917,700</t>
  </si>
  <si>
    <t>958,600</t>
  </si>
  <si>
    <t>1,043,400</t>
  </si>
  <si>
    <t>1,154,900</t>
  </si>
  <si>
    <t>Treasury Stock</t>
  </si>
  <si>
    <t>Other Common Equity Adj</t>
  </si>
  <si>
    <t>11,636</t>
  </si>
  <si>
    <t>60,140</t>
  </si>
  <si>
    <t>165,629</t>
  </si>
  <si>
    <t>167,300</t>
  </si>
  <si>
    <t>49,500</t>
  </si>
  <si>
    <t>163,100</t>
  </si>
  <si>
    <t>54,100</t>
  </si>
  <si>
    <t>-24,700</t>
  </si>
  <si>
    <t>140,600</t>
  </si>
  <si>
    <t>Common Equity</t>
  </si>
  <si>
    <t>892,634</t>
  </si>
  <si>
    <t>1,086,245</t>
  </si>
  <si>
    <t>1,323,260</t>
  </si>
  <si>
    <t>1,975,700</t>
  </si>
  <si>
    <t>1,896,300</t>
  </si>
  <si>
    <t>1,906,900</t>
  </si>
  <si>
    <t>1,875,500</t>
  </si>
  <si>
    <t>1,928,500</t>
  </si>
  <si>
    <t>2,001,700</t>
  </si>
  <si>
    <t>2,286,000</t>
  </si>
  <si>
    <t>Total Preferred Equity</t>
  </si>
  <si>
    <t>Minority Interest, Total</t>
  </si>
  <si>
    <t>3,000</t>
  </si>
  <si>
    <t>1,800</t>
  </si>
  <si>
    <t>1,600</t>
  </si>
  <si>
    <t>Other Equity</t>
  </si>
  <si>
    <t>Total Equity</t>
  </si>
  <si>
    <t>1,976,500</t>
  </si>
  <si>
    <t>1,899,300</t>
  </si>
  <si>
    <t>1,908,700</t>
  </si>
  <si>
    <t>1,877,100</t>
  </si>
  <si>
    <t>1,929,300</t>
  </si>
  <si>
    <t>2,002,200</t>
  </si>
  <si>
    <t>2,286,400</t>
  </si>
  <si>
    <t>Total Liabilities And Equity</t>
  </si>
  <si>
    <t>Cash And Short Term Investments</t>
  </si>
  <si>
    <t>164,448</t>
  </si>
  <si>
    <t>185,760</t>
  </si>
  <si>
    <t>94,064</t>
  </si>
  <si>
    <t>231,800</t>
  </si>
  <si>
    <t>253,500</t>
  </si>
  <si>
    <t>203,300</t>
  </si>
  <si>
    <t>235,100</t>
  </si>
  <si>
    <t>319,700</t>
  </si>
  <si>
    <t>215,300</t>
  </si>
  <si>
    <t>157,400</t>
  </si>
  <si>
    <t>Total Debt</t>
  </si>
  <si>
    <t>238,073</t>
  </si>
  <si>
    <t>309,265</t>
  </si>
  <si>
    <t>365,356</t>
  </si>
  <si>
    <t>1,020,500</t>
  </si>
  <si>
    <t>739,600</t>
  </si>
  <si>
    <t>933,700</t>
  </si>
  <si>
    <t>1,569,300</t>
  </si>
  <si>
    <t>1,322,200</t>
  </si>
  <si>
    <t>1,921,200</t>
  </si>
  <si>
    <t>1,922,600</t>
  </si>
  <si>
    <t>Income Statement</t>
  </si>
  <si>
    <t>Revenue</t>
  </si>
  <si>
    <t>1,832,379</t>
  </si>
  <si>
    <t>2,075,311</t>
  </si>
  <si>
    <t>2,373,683</t>
  </si>
  <si>
    <t>3,098,400</t>
  </si>
  <si>
    <t>3,173,800</t>
  </si>
  <si>
    <t>3,355,200</t>
  </si>
  <si>
    <t>3,711,300</t>
  </si>
  <si>
    <t>3,684,500</t>
  </si>
  <si>
    <t>3,636,100</t>
  </si>
  <si>
    <t>4,457,200</t>
  </si>
  <si>
    <t>Revenue Growth (YoY)</t>
  </si>
  <si>
    <t>17.9%</t>
  </si>
  <si>
    <t>13.3%</t>
  </si>
  <si>
    <t>14.4%</t>
  </si>
  <si>
    <t>30.5%</t>
  </si>
  <si>
    <t>2.4%</t>
  </si>
  <si>
    <t>5.7%</t>
  </si>
  <si>
    <t>10.6%</t>
  </si>
  <si>
    <t>-0.7%</t>
  </si>
  <si>
    <t>-1.3%</t>
  </si>
  <si>
    <t>22.6%</t>
  </si>
  <si>
    <t>Cost of Revenues</t>
  </si>
  <si>
    <t>-829,926</t>
  </si>
  <si>
    <t>-936,918</t>
  </si>
  <si>
    <t>-1,081,088</t>
  </si>
  <si>
    <t>-1,422,100</t>
  </si>
  <si>
    <t>-1,411,900</t>
  </si>
  <si>
    <t>-1,540,000</t>
  </si>
  <si>
    <t>-1,702,900</t>
  </si>
  <si>
    <t>-1,754,000</t>
  </si>
  <si>
    <t>-1,672,800</t>
  </si>
  <si>
    <t>-2,039,900</t>
  </si>
  <si>
    <t>Gross Profit</t>
  </si>
  <si>
    <t>1,002,453</t>
  </si>
  <si>
    <t>1,138,393</t>
  </si>
  <si>
    <t>1,292,595</t>
  </si>
  <si>
    <t>1,676,300</t>
  </si>
  <si>
    <t>1,761,900</t>
  </si>
  <si>
    <t>1,815,200</t>
  </si>
  <si>
    <t>2,008,400</t>
  </si>
  <si>
    <t>1,930,500</t>
  </si>
  <si>
    <t>1,963,300</t>
  </si>
  <si>
    <t>2,417,300</t>
  </si>
  <si>
    <t>Gross Profit Margin</t>
  </si>
  <si>
    <t>54.7%</t>
  </si>
  <si>
    <t>54.9%</t>
  </si>
  <si>
    <t>54.5%</t>
  </si>
  <si>
    <t>54.1%</t>
  </si>
  <si>
    <t>55.5%</t>
  </si>
  <si>
    <t>52.4%</t>
  </si>
  <si>
    <t>54.0%</t>
  </si>
  <si>
    <t>54.2%</t>
  </si>
  <si>
    <t>R&amp;D Expenses</t>
  </si>
  <si>
    <t>Selling, General &amp; Admin Expenses</t>
  </si>
  <si>
    <t>-746,138</t>
  </si>
  <si>
    <t>-846,148</t>
  </si>
  <si>
    <t>-987,816</t>
  </si>
  <si>
    <t>-1,320,600</t>
  </si>
  <si>
    <t>-1,407,700</t>
  </si>
  <si>
    <t>-1,420,700</t>
  </si>
  <si>
    <t>-1,433,600</t>
  </si>
  <si>
    <t>-1,356,400</t>
  </si>
  <si>
    <t>-1,423,600</t>
  </si>
  <si>
    <t>-1,742,500</t>
  </si>
  <si>
    <t>Other Inc / (Exp)</t>
  </si>
  <si>
    <t>-48,783</t>
  </si>
  <si>
    <t>-60,530</t>
  </si>
  <si>
    <t>-82,243</t>
  </si>
  <si>
    <t>-146,300</t>
  </si>
  <si>
    <t>-64,800</t>
  </si>
  <si>
    <t>-139,500</t>
  </si>
  <si>
    <t>-239,700</t>
  </si>
  <si>
    <t>-308,200</t>
  </si>
  <si>
    <t>-238,800</t>
  </si>
  <si>
    <t>-285,700</t>
  </si>
  <si>
    <t>Operating Expenses</t>
  </si>
  <si>
    <t>-794,921</t>
  </si>
  <si>
    <t>-906,678</t>
  </si>
  <si>
    <t>-1,070,059</t>
  </si>
  <si>
    <t>-1,466,900</t>
  </si>
  <si>
    <t>-1,472,500</t>
  </si>
  <si>
    <t>-1,560,200</t>
  </si>
  <si>
    <t>-1,673,300</t>
  </si>
  <si>
    <t>-1,664,600</t>
  </si>
  <si>
    <t>-1,662,400</t>
  </si>
  <si>
    <t>-2,028,200</t>
  </si>
  <si>
    <t>Operating Income</t>
  </si>
  <si>
    <t>207,532</t>
  </si>
  <si>
    <t>231,715</t>
  </si>
  <si>
    <t>222,536</t>
  </si>
  <si>
    <t>209,400</t>
  </si>
  <si>
    <t>255,000</t>
  </si>
  <si>
    <t>335,100</t>
  </si>
  <si>
    <t>265,900</t>
  </si>
  <si>
    <t>300,900</t>
  </si>
  <si>
    <t>389,100</t>
  </si>
  <si>
    <t>Net Interest Expenses</t>
  </si>
  <si>
    <t>-8,620</t>
  </si>
  <si>
    <t>-8,515</t>
  </si>
  <si>
    <t>-10,929</t>
  </si>
  <si>
    <t>-28,600</t>
  </si>
  <si>
    <t>-25,900</t>
  </si>
  <si>
    <t>-28,700</t>
  </si>
  <si>
    <t>-69,600</t>
  </si>
  <si>
    <t>-49,200</t>
  </si>
  <si>
    <t>-37,900</t>
  </si>
  <si>
    <t>-64,000</t>
  </si>
  <si>
    <t>EBT, Incl. Unusual Items</t>
  </si>
  <si>
    <t>198,912</t>
  </si>
  <si>
    <t>223,200</t>
  </si>
  <si>
    <t>211,607</t>
  </si>
  <si>
    <t>180,800</t>
  </si>
  <si>
    <t>263,500</t>
  </si>
  <si>
    <t>226,300</t>
  </si>
  <si>
    <t>265,500</t>
  </si>
  <si>
    <t>216,700</t>
  </si>
  <si>
    <t>263,000</t>
  </si>
  <si>
    <t>325,100</t>
  </si>
  <si>
    <t>Earnings of Discontinued Ops.</t>
  </si>
  <si>
    <t>-123,900</t>
  </si>
  <si>
    <t>12,000</t>
  </si>
  <si>
    <t>Income Tax Expense</t>
  </si>
  <si>
    <t>-52,711</t>
  </si>
  <si>
    <t>-58,702</t>
  </si>
  <si>
    <t>-55,229</t>
  </si>
  <si>
    <t>-50,300</t>
  </si>
  <si>
    <t>-166,500</t>
  </si>
  <si>
    <t>-55,000</t>
  </si>
  <si>
    <t>-71,100</t>
  </si>
  <si>
    <t>-57,600</t>
  </si>
  <si>
    <t>-62,300</t>
  </si>
  <si>
    <t>-78,100</t>
  </si>
  <si>
    <t>Net Income to Company</t>
  </si>
  <si>
    <t>146,201</t>
  </si>
  <si>
    <t>164,498</t>
  </si>
  <si>
    <t>156,378</t>
  </si>
  <si>
    <t>130,500</t>
  </si>
  <si>
    <t>97,000</t>
  </si>
  <si>
    <t>47,400</t>
  </si>
  <si>
    <t>194,400</t>
  </si>
  <si>
    <t>171,100</t>
  </si>
  <si>
    <t>200,700</t>
  </si>
  <si>
    <t>247,000</t>
  </si>
  <si>
    <t>Minority Interest in Earnings</t>
  </si>
  <si>
    <t>Net Income to Stockholders</t>
  </si>
  <si>
    <t>Preferred Dividends &amp; Other Adj.</t>
  </si>
  <si>
    <t>-12,000</t>
  </si>
  <si>
    <t>Net Income to Common Excl Extra Items</t>
  </si>
  <si>
    <t>171,300</t>
  </si>
  <si>
    <t>159,100</t>
  </si>
  <si>
    <t>Basic EPS (Cont. Ops)</t>
  </si>
  <si>
    <t>Diluted EPS (Cont. Ops)</t>
  </si>
  <si>
    <t>Weighted Average Basic Shares Out.</t>
  </si>
  <si>
    <t>92,510.462</t>
  </si>
  <si>
    <t>93,540.206</t>
  </si>
  <si>
    <t>94,143.455</t>
  </si>
  <si>
    <t>107,006.168</t>
  </si>
  <si>
    <t>113,991.507</t>
  </si>
  <si>
    <t>113,733.118</t>
  </si>
  <si>
    <t>111,550.424</t>
  </si>
  <si>
    <t>111,553.711</t>
  </si>
  <si>
    <t>111,242.658</t>
  </si>
  <si>
    <t>110,936.481</t>
  </si>
  <si>
    <t>Weighted Average Diluted Shares Out.</t>
  </si>
  <si>
    <t>93,166.492</t>
  </si>
  <si>
    <t>94,328.059</t>
  </si>
  <si>
    <t>94,593.935</t>
  </si>
  <si>
    <t>107,325.791</t>
  </si>
  <si>
    <t>114,352.92</t>
  </si>
  <si>
    <t>113,822.318</t>
  </si>
  <si>
    <t>111,949.305</t>
  </si>
  <si>
    <t>111,616.665</t>
  </si>
  <si>
    <t>111,069.776</t>
  </si>
  <si>
    <t>EBITDA</t>
  </si>
  <si>
    <t>246,640</t>
  </si>
  <si>
    <t>280,975</t>
  </si>
  <si>
    <t>291,823</t>
  </si>
  <si>
    <t>334,100</t>
  </si>
  <si>
    <t>337,800</t>
  </si>
  <si>
    <t>368,800</t>
  </si>
  <si>
    <t>434,000</t>
  </si>
  <si>
    <t>439,800</t>
  </si>
  <si>
    <t>411,400</t>
  </si>
  <si>
    <t>528,500</t>
  </si>
  <si>
    <t>EBIT</t>
  </si>
  <si>
    <t>202,691</t>
  </si>
  <si>
    <t>229,295</t>
  </si>
  <si>
    <t>221,046</t>
  </si>
  <si>
    <t>228,800</t>
  </si>
  <si>
    <t>229,000</t>
  </si>
  <si>
    <t>279,400</t>
  </si>
  <si>
    <t>333,900</t>
  </si>
  <si>
    <t>345,300</t>
  </si>
  <si>
    <t>317,900</t>
  </si>
  <si>
    <t>391,300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</si>
  <si>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</si>
  <si>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</si>
  <si>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</si>
  <si>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</si>
  <si>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</si>
  <si>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43,949</t>
  </si>
  <si>
    <t>51,680</t>
  </si>
  <si>
    <t>70,777</t>
  </si>
  <si>
    <t>105,300</t>
  </si>
  <si>
    <t>108,800</t>
  </si>
  <si>
    <t>89,400</t>
  </si>
  <si>
    <t>215,900</t>
  </si>
  <si>
    <t>212,200</t>
  </si>
  <si>
    <t>201,400</t>
  </si>
  <si>
    <t>259,300</t>
  </si>
  <si>
    <t>Amortization of Deferred Charges (CF)</t>
  </si>
  <si>
    <t>9,675</t>
  </si>
  <si>
    <t>11,270</t>
  </si>
  <si>
    <t>12,956</t>
  </si>
  <si>
    <t>21,600</t>
  </si>
  <si>
    <t>16,400</t>
  </si>
  <si>
    <t>25,700</t>
  </si>
  <si>
    <t>25,000</t>
  </si>
  <si>
    <t>16,600</t>
  </si>
  <si>
    <t>20,400</t>
  </si>
  <si>
    <t>24,200</t>
  </si>
  <si>
    <t>Stock-Based Comp</t>
  </si>
  <si>
    <t>12,707</t>
  </si>
  <si>
    <t>7,659</t>
  </si>
  <si>
    <t>11,200</t>
  </si>
  <si>
    <t>8,900</t>
  </si>
  <si>
    <t>9,500</t>
  </si>
  <si>
    <t>5,300</t>
  </si>
  <si>
    <t>46,700</t>
  </si>
  <si>
    <t>26,000</t>
  </si>
  <si>
    <t>Change In Accounts Receivable</t>
  </si>
  <si>
    <t>-1,106</t>
  </si>
  <si>
    <t>-30,010</t>
  </si>
  <si>
    <t>4,839</t>
  </si>
  <si>
    <t>136,500</t>
  </si>
  <si>
    <t>-58,300</t>
  </si>
  <si>
    <t>-360,300</t>
  </si>
  <si>
    <t>Change In Inventories</t>
  </si>
  <si>
    <t>Change in Other Net Operating Assets</t>
  </si>
  <si>
    <t>-3,725</t>
  </si>
  <si>
    <t>-1,500</t>
  </si>
  <si>
    <t>-12,600</t>
  </si>
  <si>
    <t>-37,200</t>
  </si>
  <si>
    <t>18,300</t>
  </si>
  <si>
    <t>Other Operating Activities</t>
  </si>
  <si>
    <t>64,428</t>
  </si>
  <si>
    <t>1,680</t>
  </si>
  <si>
    <t>-49,966</t>
  </si>
  <si>
    <t>-13,800</t>
  </si>
  <si>
    <t>32,000</t>
  </si>
  <si>
    <t>4,800</t>
  </si>
  <si>
    <t>63,600</t>
  </si>
  <si>
    <t>23,300</t>
  </si>
  <si>
    <t>89,800</t>
  </si>
  <si>
    <t>Cash from Operations</t>
  </si>
  <si>
    <t>272,129</t>
  </si>
  <si>
    <t>207,221</t>
  </si>
  <si>
    <t>205,519</t>
  </si>
  <si>
    <t>285,700</t>
  </si>
  <si>
    <t>263,700</t>
  </si>
  <si>
    <t>172,600</t>
  </si>
  <si>
    <t>452,500</t>
  </si>
  <si>
    <t>603,800</t>
  </si>
  <si>
    <t>397,000</t>
  </si>
  <si>
    <t>304,300</t>
  </si>
  <si>
    <t>Capital Expenditures</t>
  </si>
  <si>
    <t>-52,639</t>
  </si>
  <si>
    <t>-42,706</t>
  </si>
  <si>
    <t>-38,084</t>
  </si>
  <si>
    <t>-58,900</t>
  </si>
  <si>
    <t>-124,800</t>
  </si>
  <si>
    <t>-56,700</t>
  </si>
  <si>
    <t>-31,200</t>
  </si>
  <si>
    <t>-45,800</t>
  </si>
  <si>
    <t>-68,500</t>
  </si>
  <si>
    <t>Cash Acquisitions</t>
  </si>
  <si>
    <t>-43,539</t>
  </si>
  <si>
    <t>-123,713</t>
  </si>
  <si>
    <t>-203,461</t>
  </si>
  <si>
    <t>-1,072,600</t>
  </si>
  <si>
    <t>-85,100</t>
  </si>
  <si>
    <t>-80,200</t>
  </si>
  <si>
    <t>-77,100</t>
  </si>
  <si>
    <t>-50,600</t>
  </si>
  <si>
    <t>-702,500</t>
  </si>
  <si>
    <t>-50,400</t>
  </si>
  <si>
    <t>Other Investing Activities</t>
  </si>
  <si>
    <t>-21,255</t>
  </si>
  <si>
    <t>-7,899</t>
  </si>
  <si>
    <t>-10,849</t>
  </si>
  <si>
    <t>-5,700</t>
  </si>
  <si>
    <t>204,300</t>
  </si>
  <si>
    <t>-19,100</t>
  </si>
  <si>
    <t>-1,400</t>
  </si>
  <si>
    <t>-20,200</t>
  </si>
  <si>
    <t>-16,500</t>
  </si>
  <si>
    <t>45,100</t>
  </si>
  <si>
    <t>Cash from Investing</t>
  </si>
  <si>
    <t>-117,433</t>
  </si>
  <si>
    <t>-174,318</t>
  </si>
  <si>
    <t>-252,394</t>
  </si>
  <si>
    <t>-1,136,600</t>
  </si>
  <si>
    <t>60,300</t>
  </si>
  <si>
    <t>-224,100</t>
  </si>
  <si>
    <t>-135,200</t>
  </si>
  <si>
    <t>-102,000</t>
  </si>
  <si>
    <t>-764,800</t>
  </si>
  <si>
    <t>-73,800</t>
  </si>
  <si>
    <t>Dividends Paid (Ex Special Dividends)</t>
  </si>
  <si>
    <t>-29,782</t>
  </si>
  <si>
    <t>-33,641</t>
  </si>
  <si>
    <t>-38,334</t>
  </si>
  <si>
    <t>-46,100</t>
  </si>
  <si>
    <t>-55,500</t>
  </si>
  <si>
    <t>-61,300</t>
  </si>
  <si>
    <t>-68,000</t>
  </si>
  <si>
    <t>-72,300</t>
  </si>
  <si>
    <t>-78,200</t>
  </si>
  <si>
    <t>Special Dividend Paid</t>
  </si>
  <si>
    <t>Long-Term Debt Issued</t>
  </si>
  <si>
    <t>36,319</t>
  </si>
  <si>
    <t>140,320</t>
  </si>
  <si>
    <t>135,758</t>
  </si>
  <si>
    <t>907,400</t>
  </si>
  <si>
    <t>312,300</t>
  </si>
  <si>
    <t>297,900</t>
  </si>
  <si>
    <t>544,700</t>
  </si>
  <si>
    <t>Long-Term Debt Repaid</t>
  </si>
  <si>
    <t>-77,195</t>
  </si>
  <si>
    <t>-141,997</t>
  </si>
  <si>
    <t>-151,200</t>
  </si>
  <si>
    <t>-421,700</t>
  </si>
  <si>
    <t>-218,200</t>
  </si>
  <si>
    <t>-207,100</t>
  </si>
  <si>
    <t>-250,100</t>
  </si>
  <si>
    <t>-620,700</t>
  </si>
  <si>
    <t>-186,400</t>
  </si>
  <si>
    <t>-236,600</t>
  </si>
  <si>
    <t>Repurchase of Common Stock</t>
  </si>
  <si>
    <t>-18,200</t>
  </si>
  <si>
    <t>-14,400</t>
  </si>
  <si>
    <t>-74,700</t>
  </si>
  <si>
    <t>-41,200</t>
  </si>
  <si>
    <t>-80,300</t>
  </si>
  <si>
    <t>-50,700</t>
  </si>
  <si>
    <t>-65,300</t>
  </si>
  <si>
    <t>Other Financing Activities</t>
  </si>
  <si>
    <t>16,504</t>
  </si>
  <si>
    <t>10,587</t>
  </si>
  <si>
    <t>9,480</t>
  </si>
  <si>
    <t>573,700</t>
  </si>
  <si>
    <t>7,000</t>
  </si>
  <si>
    <t>6,800</t>
  </si>
  <si>
    <t>69,300</t>
  </si>
  <si>
    <t>58,500</t>
  </si>
  <si>
    <t>41,200</t>
  </si>
  <si>
    <t>83,400</t>
  </si>
  <si>
    <t>Cash from Financing</t>
  </si>
  <si>
    <t>-54,154</t>
  </si>
  <si>
    <t>-24,731</t>
  </si>
  <si>
    <t>-44,296</t>
  </si>
  <si>
    <t>995,100</t>
  </si>
  <si>
    <t>-281,100</t>
  </si>
  <si>
    <t>-24,000</t>
  </si>
  <si>
    <t>-286,000</t>
  </si>
  <si>
    <t>-412,600</t>
  </si>
  <si>
    <t>276,500</t>
  </si>
  <si>
    <t>-296,700</t>
  </si>
  <si>
    <t>Beginning Cash (CF)</t>
  </si>
  <si>
    <t>40,708</t>
  </si>
  <si>
    <t>204,000</t>
  </si>
  <si>
    <t>284,800</t>
  </si>
  <si>
    <t>186,700</t>
  </si>
  <si>
    <t>Foreign Exchange Rate Adjustments</t>
  </si>
  <si>
    <t>1,780</t>
  </si>
  <si>
    <t>2,502</t>
  </si>
  <si>
    <t>4,809</t>
  </si>
  <si>
    <t>-14,300</t>
  </si>
  <si>
    <t>21,200</t>
  </si>
  <si>
    <t>-12,500</t>
  </si>
  <si>
    <t>-8,400</t>
  </si>
  <si>
    <t>-6,800</t>
  </si>
  <si>
    <t>27,800</t>
  </si>
  <si>
    <t>Additions / Reductions</t>
  </si>
  <si>
    <t>100,542</t>
  </si>
  <si>
    <t>8,172</t>
  </si>
  <si>
    <t>-91,171</t>
  </si>
  <si>
    <t>144,158</t>
  </si>
  <si>
    <t>-75,500</t>
  </si>
  <si>
    <t>31,300</t>
  </si>
  <si>
    <t>89,200</t>
  </si>
  <si>
    <t>-91,300</t>
  </si>
  <si>
    <t>-66,200</t>
  </si>
  <si>
    <t>Ending Cash (CF)</t>
  </si>
  <si>
    <t>Levered Free Cash Flow</t>
  </si>
  <si>
    <t>219,490</t>
  </si>
  <si>
    <t>164,515</t>
  </si>
  <si>
    <t>167,435</t>
  </si>
  <si>
    <t>227,400</t>
  </si>
  <si>
    <t>204,800</t>
  </si>
  <si>
    <t>47,800</t>
  </si>
  <si>
    <t>395,800</t>
  </si>
  <si>
    <t>572,600</t>
  </si>
  <si>
    <t>351,200</t>
  </si>
  <si>
    <t>235,800</t>
  </si>
  <si>
    <t>Cash Interest Paid</t>
  </si>
  <si>
    <t>9,150</t>
  </si>
  <si>
    <t>8,662</t>
  </si>
  <si>
    <t>11,048</t>
  </si>
  <si>
    <t>30,800</t>
  </si>
  <si>
    <t>28,100</t>
  </si>
  <si>
    <t>71,600</t>
  </si>
  <si>
    <t>51,900</t>
  </si>
  <si>
    <t>36,400</t>
  </si>
  <si>
    <t>61,100</t>
  </si>
  <si>
    <t>Valuation Ratios</t>
  </si>
  <si>
    <t>Price Close (Split Adjusted)</t>
  </si>
  <si>
    <t>Market Cap</t>
  </si>
  <si>
    <t>3,064,683.269</t>
  </si>
  <si>
    <t>2,996,114.511</t>
  </si>
  <si>
    <t>3,240,361.924</t>
  </si>
  <si>
    <t>3,867,897.6</t>
  </si>
  <si>
    <t>4,007,027.964</t>
  </si>
  <si>
    <t>3,374,680.485</t>
  </si>
  <si>
    <t>4,083,250.771</t>
  </si>
  <si>
    <t>4,627,673.388</t>
  </si>
  <si>
    <t>7,902,007.284</t>
  </si>
  <si>
    <t>7,186,510.212</t>
  </si>
  <si>
    <t>Total Enterprise Value (TEV)</t>
  </si>
  <si>
    <t>3,230,067.269</t>
  </si>
  <si>
    <t>3,179,175.511</t>
  </si>
  <si>
    <t>3,546,817.924</t>
  </si>
  <si>
    <t>4,812,399.6</t>
  </si>
  <si>
    <t>4,608,505.964</t>
  </si>
  <si>
    <t>4,137,980.485</t>
  </si>
  <si>
    <t>5,589,250.771</t>
  </si>
  <si>
    <t>5,687,873.388</t>
  </si>
  <si>
    <t>8,951,307.284</t>
  </si>
  <si>
    <t>9,086,010.212</t>
  </si>
  <si>
    <t>Enterprise Value (EV)</t>
  </si>
  <si>
    <t>3,156,783.269</t>
  </si>
  <si>
    <t>3,078,452.511</t>
  </si>
  <si>
    <t>3,432,234.924</t>
  </si>
  <si>
    <t>4,649,880.6</t>
  </si>
  <si>
    <t>4,417,877.964</t>
  </si>
  <si>
    <t>3,933,480.485</t>
  </si>
  <si>
    <t>5,397,750.771</t>
  </si>
  <si>
    <t>5,498,973.388</t>
  </si>
  <si>
    <t>8,745,607.284</t>
  </si>
  <si>
    <t>10,519,272.548</t>
  </si>
  <si>
    <t>EV/EBITDA</t>
  </si>
  <si>
    <t>12.8x</t>
  </si>
  <si>
    <t>11.4x</t>
  </si>
  <si>
    <t>14.9x</t>
  </si>
  <si>
    <t>12.1x</t>
  </si>
  <si>
    <t>11.5x</t>
  </si>
  <si>
    <t>13.1x</t>
  </si>
  <si>
    <t>12.4x</t>
  </si>
  <si>
    <t>20.2x</t>
  </si>
  <si>
    <t>19.9x</t>
  </si>
  <si>
    <t>EV / EBIT</t>
  </si>
  <si>
    <t>15.6x</t>
  </si>
  <si>
    <t>13.8x</t>
  </si>
  <si>
    <t>14.7x</t>
  </si>
  <si>
    <t>21.3x</t>
  </si>
  <si>
    <t>18.0x</t>
  </si>
  <si>
    <t>15.4x</t>
  </si>
  <si>
    <t>17.0x</t>
  </si>
  <si>
    <t>16.4x</t>
  </si>
  <si>
    <t>24.5x</t>
  </si>
  <si>
    <t>26.9x</t>
  </si>
  <si>
    <t>EV / LTM EBITDA - CAPEX</t>
  </si>
  <si>
    <t>15.7x</t>
  </si>
  <si>
    <t>12.9x</t>
  </si>
  <si>
    <t>17.9x</t>
  </si>
  <si>
    <t>14.5x</t>
  </si>
  <si>
    <t>16.1x</t>
  </si>
  <si>
    <t>16.8x</t>
  </si>
  <si>
    <t>13.2x</t>
  </si>
  <si>
    <t>22.2x</t>
  </si>
  <si>
    <t>22.9x</t>
  </si>
  <si>
    <t>EV / Free Cash Flow</t>
  </si>
  <si>
    <t>23.1x</t>
  </si>
  <si>
    <t>20.8x</t>
  </si>
  <si>
    <t>72.6x</t>
  </si>
  <si>
    <t>34.8x</t>
  </si>
  <si>
    <t>35.2x</t>
  </si>
  <si>
    <t>51.8x</t>
  </si>
  <si>
    <t>11.6x</t>
  </si>
  <si>
    <t>25.3x</t>
  </si>
  <si>
    <t>47.3x</t>
  </si>
  <si>
    <t>EV / Invested Capital</t>
  </si>
  <si>
    <t>3.0x</t>
  </si>
  <si>
    <t>2.4x</t>
  </si>
  <si>
    <t>2.1x</t>
  </si>
  <si>
    <t>1.6x</t>
  </si>
  <si>
    <t>1.7x</t>
  </si>
  <si>
    <t>1.5x</t>
  </si>
  <si>
    <t>2.7x</t>
  </si>
  <si>
    <t>2.5x</t>
  </si>
  <si>
    <t>EV / Revenue</t>
  </si>
  <si>
    <t>1.8x</t>
  </si>
  <si>
    <t>1.3x</t>
  </si>
  <si>
    <t>P/E Ratio</t>
  </si>
  <si>
    <t>21.6x</t>
  </si>
  <si>
    <t>18.5x</t>
  </si>
  <si>
    <t>19.2x</t>
  </si>
  <si>
    <t>30.6x</t>
  </si>
  <si>
    <t>20.9x</t>
  </si>
  <si>
    <t>23.6x</t>
  </si>
  <si>
    <t>24.8x</t>
  </si>
  <si>
    <t>39.7x</t>
  </si>
  <si>
    <t>36.3x</t>
  </si>
  <si>
    <t>Price/Book</t>
  </si>
  <si>
    <t>3.6x</t>
  </si>
  <si>
    <t>2.9x</t>
  </si>
  <si>
    <t>2.6x</t>
  </si>
  <si>
    <t>2.0x</t>
  </si>
  <si>
    <t>2.2x</t>
  </si>
  <si>
    <t>2.3x</t>
  </si>
  <si>
    <t>3.9x</t>
  </si>
  <si>
    <t>Price / Operating Cash Flow</t>
  </si>
  <si>
    <t>13.4x</t>
  </si>
  <si>
    <t>20.7x</t>
  </si>
  <si>
    <t>11.2x</t>
  </si>
  <si>
    <t>7.5x</t>
  </si>
  <si>
    <t>16.9x</t>
  </si>
  <si>
    <t>29.5x</t>
  </si>
  <si>
    <t>Price / LTM Sales</t>
  </si>
  <si>
    <t>1.4x</t>
  </si>
  <si>
    <t>1.2x</t>
  </si>
  <si>
    <t>1.1x</t>
  </si>
  <si>
    <t>Altman Z-Score</t>
  </si>
  <si>
    <t>Piotroski Score</t>
  </si>
  <si>
    <t>Dividend Per Share</t>
  </si>
  <si>
    <t>Dividend Yield</t>
  </si>
  <si>
    <t>0.6%</t>
  </si>
  <si>
    <t>1.3%</t>
  </si>
  <si>
    <t>1.4%</t>
  </si>
  <si>
    <t>1.5%</t>
  </si>
  <si>
    <t>2.0%</t>
  </si>
  <si>
    <t>1.6%</t>
  </si>
  <si>
    <t>0.9%</t>
  </si>
  <si>
    <t>1.1%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</si>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</sst>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3A53FDE-D3BB-C878-71BF-27EE4617CA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O23" sqref="O23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  <c r="J14" s="3" t="s">
        <v>54</v>
      </c>
      <c r="K14" s="3" t="s">
        <v>55</v>
      </c>
      <c r="L14" s="3" t="s">
        <v>56</v>
      </c>
      <c r="M14" s="3" t="s">
        <v>57</v>
      </c>
    </row>
    <row r="15" spans="3:13" ht="12.75" x14ac:dyDescent="0.2">
      <c r="C15" s="3" t="s">
        <v>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59</v>
      </c>
      <c r="E21" s="3" t="s">
        <v>59</v>
      </c>
      <c r="F21" s="3" t="s">
        <v>59</v>
      </c>
      <c r="G21" s="3" t="s">
        <v>59</v>
      </c>
      <c r="H21" s="3" t="s">
        <v>59</v>
      </c>
      <c r="I21" s="3" t="s">
        <v>59</v>
      </c>
      <c r="J21" s="3" t="s">
        <v>59</v>
      </c>
      <c r="K21" s="3" t="s">
        <v>59</v>
      </c>
      <c r="L21" s="3" t="s">
        <v>59</v>
      </c>
      <c r="M21" s="3" t="s">
        <v>59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108</v>
      </c>
      <c r="G22" s="3" t="s">
        <v>109</v>
      </c>
      <c r="H22" s="3" t="s">
        <v>110</v>
      </c>
      <c r="I22" s="3" t="s">
        <v>111</v>
      </c>
      <c r="J22" s="3" t="s">
        <v>112</v>
      </c>
      <c r="K22" s="3" t="s">
        <v>113</v>
      </c>
      <c r="L22" s="3" t="s">
        <v>114</v>
      </c>
      <c r="M22" s="3" t="s">
        <v>115</v>
      </c>
    </row>
    <row r="23" spans="3:13" ht="12.75" x14ac:dyDescent="0.2">
      <c r="C23" s="3" t="s">
        <v>116</v>
      </c>
      <c r="D23" s="3" t="s">
        <v>117</v>
      </c>
      <c r="E23" s="3" t="s">
        <v>118</v>
      </c>
      <c r="F23" s="3" t="s">
        <v>119</v>
      </c>
      <c r="G23" s="3" t="s">
        <v>120</v>
      </c>
      <c r="H23" s="3" t="s">
        <v>121</v>
      </c>
      <c r="I23" s="3" t="s">
        <v>122</v>
      </c>
      <c r="J23" s="3" t="s">
        <v>123</v>
      </c>
      <c r="K23" s="3" t="s">
        <v>124</v>
      </c>
      <c r="L23" s="3" t="s">
        <v>125</v>
      </c>
      <c r="M23" s="3" t="s">
        <v>126</v>
      </c>
    </row>
    <row r="24" spans="3:13" ht="12.75" x14ac:dyDescent="0.2">
      <c r="C24" s="3" t="s">
        <v>127</v>
      </c>
      <c r="D24" s="3" t="s">
        <v>128</v>
      </c>
      <c r="E24" s="3" t="s">
        <v>129</v>
      </c>
      <c r="F24" s="3" t="s">
        <v>130</v>
      </c>
      <c r="G24" s="3" t="s">
        <v>131</v>
      </c>
      <c r="H24" s="3" t="s">
        <v>132</v>
      </c>
      <c r="I24" s="3" t="s">
        <v>133</v>
      </c>
      <c r="J24" s="3" t="s">
        <v>134</v>
      </c>
      <c r="K24" s="3" t="s">
        <v>135</v>
      </c>
      <c r="L24" s="3" t="s">
        <v>136</v>
      </c>
      <c r="M24" s="3" t="s">
        <v>137</v>
      </c>
    </row>
    <row r="25" spans="3:13" ht="12.75" x14ac:dyDescent="0.2">
      <c r="C25" s="3" t="s">
        <v>138</v>
      </c>
      <c r="D25" s="3" t="s">
        <v>139</v>
      </c>
      <c r="E25" s="3" t="s">
        <v>140</v>
      </c>
      <c r="F25" s="3" t="s">
        <v>141</v>
      </c>
      <c r="G25" s="3" t="s">
        <v>142</v>
      </c>
      <c r="H25" s="3" t="s">
        <v>143</v>
      </c>
      <c r="I25" s="3" t="s">
        <v>144</v>
      </c>
      <c r="J25" s="3" t="s">
        <v>145</v>
      </c>
      <c r="K25" s="3" t="s">
        <v>146</v>
      </c>
      <c r="L25" s="3" t="s">
        <v>147</v>
      </c>
      <c r="M25" s="3" t="s">
        <v>148</v>
      </c>
    </row>
    <row r="26" spans="3:13" ht="12.75" x14ac:dyDescent="0.2">
      <c r="C26" s="3" t="s">
        <v>149</v>
      </c>
      <c r="D26" s="3" t="s">
        <v>150</v>
      </c>
      <c r="E26" s="3" t="s">
        <v>151</v>
      </c>
      <c r="F26" s="3" t="s">
        <v>152</v>
      </c>
      <c r="G26" s="3" t="s">
        <v>153</v>
      </c>
      <c r="H26" s="3" t="s">
        <v>154</v>
      </c>
      <c r="I26" s="3" t="s">
        <v>155</v>
      </c>
      <c r="J26" s="3" t="s">
        <v>156</v>
      </c>
      <c r="K26" s="3" t="s">
        <v>157</v>
      </c>
      <c r="L26" s="3" t="s">
        <v>158</v>
      </c>
      <c r="M26" s="3" t="s">
        <v>159</v>
      </c>
    </row>
    <row r="27" spans="3:13" ht="12.75" x14ac:dyDescent="0.2">
      <c r="C27" s="3" t="s">
        <v>160</v>
      </c>
      <c r="D27" s="3" t="s">
        <v>161</v>
      </c>
      <c r="E27" s="3" t="s">
        <v>162</v>
      </c>
      <c r="F27" s="3" t="s">
        <v>163</v>
      </c>
      <c r="G27" s="3" t="s">
        <v>164</v>
      </c>
      <c r="H27" s="3" t="s">
        <v>165</v>
      </c>
      <c r="I27" s="3" t="s">
        <v>166</v>
      </c>
      <c r="J27" s="3" t="s">
        <v>167</v>
      </c>
      <c r="K27" s="3" t="s">
        <v>168</v>
      </c>
      <c r="L27" s="3" t="s">
        <v>169</v>
      </c>
      <c r="M27" s="3" t="s">
        <v>170</v>
      </c>
    </row>
    <row r="28" spans="3:13" ht="12.75" x14ac:dyDescent="0.2"/>
    <row r="29" spans="3:13" ht="12.75" x14ac:dyDescent="0.2">
      <c r="C29" s="3" t="s">
        <v>171</v>
      </c>
      <c r="D29" s="3" t="s">
        <v>172</v>
      </c>
      <c r="E29" s="3" t="s">
        <v>173</v>
      </c>
      <c r="F29" s="3" t="s">
        <v>174</v>
      </c>
      <c r="G29" s="3" t="s">
        <v>175</v>
      </c>
      <c r="H29" s="3" t="s">
        <v>176</v>
      </c>
      <c r="I29" s="3" t="s">
        <v>177</v>
      </c>
      <c r="J29" s="3" t="s">
        <v>178</v>
      </c>
      <c r="K29" s="3" t="s">
        <v>179</v>
      </c>
      <c r="L29" s="3" t="s">
        <v>180</v>
      </c>
      <c r="M29" s="3" t="s">
        <v>181</v>
      </c>
    </row>
    <row r="30" spans="3:13" ht="12.75" x14ac:dyDescent="0.2">
      <c r="C30" s="3" t="s">
        <v>182</v>
      </c>
      <c r="D30" s="3" t="s">
        <v>183</v>
      </c>
      <c r="E30" s="3" t="s">
        <v>184</v>
      </c>
      <c r="F30" s="3" t="s">
        <v>185</v>
      </c>
      <c r="G30" s="3" t="s">
        <v>186</v>
      </c>
      <c r="H30" s="3" t="s">
        <v>187</v>
      </c>
      <c r="I30" s="3" t="s">
        <v>188</v>
      </c>
      <c r="J30" s="3" t="s">
        <v>189</v>
      </c>
      <c r="K30" s="3" t="s">
        <v>190</v>
      </c>
      <c r="L30" s="3" t="s">
        <v>191</v>
      </c>
      <c r="M30" s="3" t="s">
        <v>192</v>
      </c>
    </row>
    <row r="31" spans="3:13" ht="12.75" x14ac:dyDescent="0.2">
      <c r="C31" s="3" t="s">
        <v>193</v>
      </c>
      <c r="D31" s="3" t="s">
        <v>59</v>
      </c>
      <c r="E31" s="3" t="s">
        <v>59</v>
      </c>
      <c r="F31" s="3" t="s">
        <v>59</v>
      </c>
      <c r="G31" s="3" t="s">
        <v>59</v>
      </c>
      <c r="H31" s="3" t="s">
        <v>59</v>
      </c>
      <c r="I31" s="3" t="s">
        <v>59</v>
      </c>
      <c r="J31" s="3" t="s">
        <v>194</v>
      </c>
      <c r="K31" s="3" t="s">
        <v>195</v>
      </c>
      <c r="L31" s="3" t="s">
        <v>196</v>
      </c>
      <c r="M31" s="3" t="s">
        <v>197</v>
      </c>
    </row>
    <row r="32" spans="3:13" ht="12.75" x14ac:dyDescent="0.2">
      <c r="C32" s="3" t="s">
        <v>198</v>
      </c>
      <c r="D32" s="3" t="s">
        <v>199</v>
      </c>
      <c r="E32" s="3" t="s">
        <v>200</v>
      </c>
      <c r="F32" s="3" t="s">
        <v>201</v>
      </c>
      <c r="G32" s="3" t="s">
        <v>202</v>
      </c>
      <c r="H32" s="3" t="s">
        <v>203</v>
      </c>
      <c r="I32" s="3" t="s">
        <v>204</v>
      </c>
      <c r="J32" s="3" t="s">
        <v>205</v>
      </c>
      <c r="K32" s="3" t="s">
        <v>156</v>
      </c>
      <c r="L32" s="3" t="s">
        <v>206</v>
      </c>
      <c r="M32" s="3" t="s">
        <v>207</v>
      </c>
    </row>
    <row r="33" spans="3:13" ht="12.75" x14ac:dyDescent="0.2">
      <c r="C33" s="3" t="s">
        <v>208</v>
      </c>
      <c r="D33" s="3" t="s">
        <v>59</v>
      </c>
      <c r="E33" s="3" t="s">
        <v>59</v>
      </c>
      <c r="F33" s="3" t="s">
        <v>59</v>
      </c>
      <c r="G33" s="3" t="s">
        <v>59</v>
      </c>
      <c r="H33" s="3" t="s">
        <v>59</v>
      </c>
      <c r="I33" s="3" t="s">
        <v>59</v>
      </c>
      <c r="J33" s="3" t="s">
        <v>209</v>
      </c>
      <c r="K33" s="3" t="s">
        <v>210</v>
      </c>
      <c r="L33" s="3" t="s">
        <v>211</v>
      </c>
      <c r="M33" s="3" t="s">
        <v>212</v>
      </c>
    </row>
    <row r="34" spans="3:13" ht="12.75" x14ac:dyDescent="0.2">
      <c r="C34" s="3" t="s">
        <v>213</v>
      </c>
      <c r="D34" s="3" t="s">
        <v>214</v>
      </c>
      <c r="E34" s="3" t="s">
        <v>215</v>
      </c>
      <c r="F34" s="3" t="s">
        <v>216</v>
      </c>
      <c r="G34" s="3" t="s">
        <v>217</v>
      </c>
      <c r="H34" s="3" t="s">
        <v>218</v>
      </c>
      <c r="I34" s="3" t="s">
        <v>219</v>
      </c>
      <c r="J34" s="3" t="s">
        <v>220</v>
      </c>
      <c r="K34" s="3" t="s">
        <v>221</v>
      </c>
      <c r="L34" s="3" t="s">
        <v>222</v>
      </c>
      <c r="M34" s="3" t="s">
        <v>223</v>
      </c>
    </row>
    <row r="35" spans="3:13" ht="12.75" x14ac:dyDescent="0.2">
      <c r="C35" s="3" t="s">
        <v>224</v>
      </c>
      <c r="D35" s="3" t="s">
        <v>225</v>
      </c>
      <c r="E35" s="3" t="s">
        <v>226</v>
      </c>
      <c r="F35" s="3" t="s">
        <v>227</v>
      </c>
      <c r="G35" s="3" t="s">
        <v>228</v>
      </c>
      <c r="H35" s="3" t="s">
        <v>229</v>
      </c>
      <c r="I35" s="3" t="s">
        <v>230</v>
      </c>
      <c r="J35" s="3" t="s">
        <v>231</v>
      </c>
      <c r="K35" s="3" t="s">
        <v>232</v>
      </c>
      <c r="L35" s="3" t="s">
        <v>233</v>
      </c>
      <c r="M35" s="3" t="s">
        <v>234</v>
      </c>
    </row>
    <row r="36" spans="3:13" ht="12.75" x14ac:dyDescent="0.2"/>
    <row r="37" spans="3:13" ht="12.75" x14ac:dyDescent="0.2">
      <c r="C37" s="3" t="s">
        <v>235</v>
      </c>
      <c r="D37" s="3" t="s">
        <v>236</v>
      </c>
      <c r="E37" s="3" t="s">
        <v>237</v>
      </c>
      <c r="F37" s="3" t="s">
        <v>238</v>
      </c>
      <c r="G37" s="3" t="s">
        <v>239</v>
      </c>
      <c r="H37" s="3" t="s">
        <v>240</v>
      </c>
      <c r="I37" s="3" t="s">
        <v>241</v>
      </c>
      <c r="J37" s="3" t="s">
        <v>242</v>
      </c>
      <c r="K37" s="3" t="s">
        <v>243</v>
      </c>
      <c r="L37" s="3" t="s">
        <v>244</v>
      </c>
      <c r="M37" s="3" t="s">
        <v>245</v>
      </c>
    </row>
    <row r="38" spans="3:13" ht="12.75" x14ac:dyDescent="0.2">
      <c r="C38" s="3" t="s">
        <v>246</v>
      </c>
      <c r="D38" s="3" t="s">
        <v>59</v>
      </c>
      <c r="E38" s="3" t="s">
        <v>59</v>
      </c>
      <c r="F38" s="3" t="s">
        <v>59</v>
      </c>
      <c r="G38" s="3" t="s">
        <v>59</v>
      </c>
      <c r="H38" s="3" t="s">
        <v>59</v>
      </c>
      <c r="I38" s="3" t="s">
        <v>194</v>
      </c>
      <c r="J38" s="3" t="s">
        <v>247</v>
      </c>
      <c r="K38" s="3" t="s">
        <v>248</v>
      </c>
      <c r="L38" s="3" t="s">
        <v>249</v>
      </c>
      <c r="M38" s="3" t="s">
        <v>250</v>
      </c>
    </row>
    <row r="39" spans="3:13" ht="12.75" x14ac:dyDescent="0.2">
      <c r="C39" s="3" t="s">
        <v>251</v>
      </c>
      <c r="D39" s="3" t="s">
        <v>252</v>
      </c>
      <c r="E39" s="3" t="s">
        <v>253</v>
      </c>
      <c r="F39" s="3" t="s">
        <v>254</v>
      </c>
      <c r="G39" s="3" t="s">
        <v>255</v>
      </c>
      <c r="H39" s="3" t="s">
        <v>256</v>
      </c>
      <c r="I39" s="3" t="s">
        <v>257</v>
      </c>
      <c r="J39" s="3" t="s">
        <v>258</v>
      </c>
      <c r="K39" s="3" t="s">
        <v>259</v>
      </c>
      <c r="L39" s="3" t="s">
        <v>260</v>
      </c>
      <c r="M39" s="3" t="s">
        <v>261</v>
      </c>
    </row>
    <row r="40" spans="3:13" ht="12.75" x14ac:dyDescent="0.2">
      <c r="C40" s="3" t="s">
        <v>262</v>
      </c>
      <c r="D40" s="3" t="s">
        <v>263</v>
      </c>
      <c r="E40" s="3" t="s">
        <v>264</v>
      </c>
      <c r="F40" s="3" t="s">
        <v>265</v>
      </c>
      <c r="G40" s="3" t="s">
        <v>266</v>
      </c>
      <c r="H40" s="3" t="s">
        <v>267</v>
      </c>
      <c r="I40" s="3" t="s">
        <v>268</v>
      </c>
      <c r="J40" s="3" t="s">
        <v>269</v>
      </c>
      <c r="K40" s="3" t="s">
        <v>270</v>
      </c>
      <c r="L40" s="3" t="s">
        <v>271</v>
      </c>
      <c r="M40" s="3" t="s">
        <v>272</v>
      </c>
    </row>
    <row r="41" spans="3:13" ht="12.75" x14ac:dyDescent="0.2"/>
    <row r="42" spans="3:13" ht="12.75" x14ac:dyDescent="0.2">
      <c r="C42" s="3" t="s">
        <v>273</v>
      </c>
      <c r="D42" s="3" t="s">
        <v>274</v>
      </c>
      <c r="E42" s="3" t="s">
        <v>275</v>
      </c>
      <c r="F42" s="3" t="s">
        <v>276</v>
      </c>
      <c r="G42" s="3" t="s">
        <v>277</v>
      </c>
      <c r="H42" s="3" t="s">
        <v>278</v>
      </c>
      <c r="I42" s="3" t="s">
        <v>279</v>
      </c>
      <c r="J42" s="3" t="s">
        <v>280</v>
      </c>
      <c r="K42" s="3" t="s">
        <v>281</v>
      </c>
      <c r="L42" s="3" t="s">
        <v>282</v>
      </c>
      <c r="M42" s="3" t="s">
        <v>283</v>
      </c>
    </row>
    <row r="43" spans="3:13" ht="12.75" x14ac:dyDescent="0.2">
      <c r="C43" s="3" t="s">
        <v>284</v>
      </c>
      <c r="D43" s="3" t="s">
        <v>285</v>
      </c>
      <c r="E43" s="3" t="s">
        <v>286</v>
      </c>
      <c r="F43" s="3" t="s">
        <v>287</v>
      </c>
      <c r="G43" s="3" t="s">
        <v>288</v>
      </c>
      <c r="H43" s="3" t="s">
        <v>289</v>
      </c>
      <c r="I43" s="3" t="s">
        <v>290</v>
      </c>
      <c r="J43" s="3" t="s">
        <v>291</v>
      </c>
      <c r="K43" s="3" t="s">
        <v>292</v>
      </c>
      <c r="L43" s="3" t="s">
        <v>293</v>
      </c>
      <c r="M43" s="3" t="s">
        <v>294</v>
      </c>
    </row>
    <row r="44" spans="3:13" ht="12.75" x14ac:dyDescent="0.2">
      <c r="C44" s="3" t="s">
        <v>295</v>
      </c>
      <c r="D44" s="3" t="s">
        <v>296</v>
      </c>
      <c r="E44" s="3" t="s">
        <v>297</v>
      </c>
      <c r="F44" s="3" t="s">
        <v>298</v>
      </c>
      <c r="G44" s="3" t="s">
        <v>299</v>
      </c>
      <c r="H44" s="3" t="s">
        <v>300</v>
      </c>
      <c r="I44" s="3" t="s">
        <v>301</v>
      </c>
      <c r="J44" s="3" t="s">
        <v>302</v>
      </c>
      <c r="K44" s="3" t="s">
        <v>303</v>
      </c>
      <c r="L44" s="3" t="s">
        <v>304</v>
      </c>
      <c r="M44" s="3" t="s">
        <v>305</v>
      </c>
    </row>
    <row r="45" spans="3:13" ht="12.75" x14ac:dyDescent="0.2">
      <c r="C45" s="3" t="s">
        <v>306</v>
      </c>
      <c r="D45" s="3" t="s">
        <v>59</v>
      </c>
      <c r="E45" s="3" t="s">
        <v>59</v>
      </c>
      <c r="F45" s="3" t="s">
        <v>59</v>
      </c>
      <c r="G45" s="3" t="s">
        <v>59</v>
      </c>
      <c r="H45" s="3" t="s">
        <v>59</v>
      </c>
      <c r="I45" s="3" t="s">
        <v>59</v>
      </c>
      <c r="J45" s="3" t="s">
        <v>59</v>
      </c>
      <c r="K45" s="3" t="s">
        <v>59</v>
      </c>
      <c r="L45" s="3" t="s">
        <v>59</v>
      </c>
      <c r="M45" s="3" t="s">
        <v>59</v>
      </c>
    </row>
    <row r="46" spans="3:13" ht="12.75" x14ac:dyDescent="0.2">
      <c r="C46" s="3" t="s">
        <v>307</v>
      </c>
      <c r="D46" s="3" t="s">
        <v>308</v>
      </c>
      <c r="E46" s="3" t="s">
        <v>309</v>
      </c>
      <c r="F46" s="3" t="s">
        <v>310</v>
      </c>
      <c r="G46" s="3" t="s">
        <v>311</v>
      </c>
      <c r="H46" s="3" t="s">
        <v>312</v>
      </c>
      <c r="I46" s="3" t="s">
        <v>313</v>
      </c>
      <c r="J46" s="3" t="s">
        <v>314</v>
      </c>
      <c r="K46" s="3" t="s">
        <v>290</v>
      </c>
      <c r="L46" s="3" t="s">
        <v>315</v>
      </c>
      <c r="M46" s="3" t="s">
        <v>316</v>
      </c>
    </row>
    <row r="47" spans="3:13" ht="12.75" x14ac:dyDescent="0.2">
      <c r="C47" s="3" t="s">
        <v>317</v>
      </c>
      <c r="D47" s="3" t="s">
        <v>318</v>
      </c>
      <c r="E47" s="3" t="s">
        <v>319</v>
      </c>
      <c r="F47" s="3" t="s">
        <v>320</v>
      </c>
      <c r="G47" s="3" t="s">
        <v>321</v>
      </c>
      <c r="H47" s="3" t="s">
        <v>322</v>
      </c>
      <c r="I47" s="3" t="s">
        <v>323</v>
      </c>
      <c r="J47" s="3" t="s">
        <v>324</v>
      </c>
      <c r="K47" s="3" t="s">
        <v>325</v>
      </c>
      <c r="L47" s="3" t="s">
        <v>326</v>
      </c>
      <c r="M47" s="3" t="s">
        <v>327</v>
      </c>
    </row>
    <row r="48" spans="3:13" ht="12.75" x14ac:dyDescent="0.2">
      <c r="C48" s="3" t="s">
        <v>328</v>
      </c>
      <c r="D48" s="3" t="s">
        <v>59</v>
      </c>
      <c r="E48" s="3" t="s">
        <v>59</v>
      </c>
      <c r="F48" s="3" t="s">
        <v>59</v>
      </c>
      <c r="G48" s="3" t="s">
        <v>59</v>
      </c>
      <c r="H48" s="3" t="s">
        <v>59</v>
      </c>
      <c r="I48" s="3" t="s">
        <v>59</v>
      </c>
      <c r="J48" s="3" t="s">
        <v>59</v>
      </c>
      <c r="K48" s="3" t="s">
        <v>59</v>
      </c>
      <c r="L48" s="3" t="s">
        <v>59</v>
      </c>
      <c r="M48" s="3" t="s">
        <v>59</v>
      </c>
    </row>
    <row r="49" spans="3:13" ht="12.75" x14ac:dyDescent="0.2">
      <c r="C49" s="3" t="s">
        <v>329</v>
      </c>
      <c r="D49" s="3" t="s">
        <v>59</v>
      </c>
      <c r="E49" s="3" t="s">
        <v>59</v>
      </c>
      <c r="F49" s="3" t="s">
        <v>59</v>
      </c>
      <c r="G49" s="3">
        <v>800</v>
      </c>
      <c r="H49" s="3" t="s">
        <v>330</v>
      </c>
      <c r="I49" s="3" t="s">
        <v>331</v>
      </c>
      <c r="J49" s="3" t="s">
        <v>332</v>
      </c>
      <c r="K49" s="3">
        <v>800</v>
      </c>
      <c r="L49" s="3">
        <v>500</v>
      </c>
      <c r="M49" s="3">
        <v>400</v>
      </c>
    </row>
    <row r="50" spans="3:13" ht="12.75" x14ac:dyDescent="0.2">
      <c r="C50" s="3" t="s">
        <v>333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334</v>
      </c>
      <c r="D51" s="3" t="s">
        <v>318</v>
      </c>
      <c r="E51" s="3" t="s">
        <v>319</v>
      </c>
      <c r="F51" s="3" t="s">
        <v>320</v>
      </c>
      <c r="G51" s="3" t="s">
        <v>335</v>
      </c>
      <c r="H51" s="3" t="s">
        <v>336</v>
      </c>
      <c r="I51" s="3" t="s">
        <v>337</v>
      </c>
      <c r="J51" s="3" t="s">
        <v>338</v>
      </c>
      <c r="K51" s="3" t="s">
        <v>339</v>
      </c>
      <c r="L51" s="3" t="s">
        <v>340</v>
      </c>
      <c r="M51" s="3" t="s">
        <v>341</v>
      </c>
    </row>
    <row r="52" spans="3:13" ht="12.75" x14ac:dyDescent="0.2"/>
    <row r="53" spans="3:13" ht="12.75" x14ac:dyDescent="0.2">
      <c r="C53" s="3" t="s">
        <v>342</v>
      </c>
      <c r="D53" s="3" t="s">
        <v>161</v>
      </c>
      <c r="E53" s="3" t="s">
        <v>162</v>
      </c>
      <c r="F53" s="3" t="s">
        <v>163</v>
      </c>
      <c r="G53" s="3" t="s">
        <v>164</v>
      </c>
      <c r="H53" s="3" t="s">
        <v>165</v>
      </c>
      <c r="I53" s="3" t="s">
        <v>166</v>
      </c>
      <c r="J53" s="3" t="s">
        <v>167</v>
      </c>
      <c r="K53" s="3" t="s">
        <v>168</v>
      </c>
      <c r="L53" s="3" t="s">
        <v>169</v>
      </c>
      <c r="M53" s="3" t="s">
        <v>170</v>
      </c>
    </row>
    <row r="54" spans="3:13" ht="12.75" x14ac:dyDescent="0.2"/>
    <row r="55" spans="3:13" ht="12.75" x14ac:dyDescent="0.2">
      <c r="C55" s="3" t="s">
        <v>343</v>
      </c>
      <c r="D55" s="3" t="s">
        <v>344</v>
      </c>
      <c r="E55" s="3" t="s">
        <v>345</v>
      </c>
      <c r="F55" s="3" t="s">
        <v>346</v>
      </c>
      <c r="G55" s="3" t="s">
        <v>347</v>
      </c>
      <c r="H55" s="3" t="s">
        <v>348</v>
      </c>
      <c r="I55" s="3" t="s">
        <v>349</v>
      </c>
      <c r="J55" s="3" t="s">
        <v>350</v>
      </c>
      <c r="K55" s="3" t="s">
        <v>351</v>
      </c>
      <c r="L55" s="3" t="s">
        <v>352</v>
      </c>
      <c r="M55" s="3" t="s">
        <v>353</v>
      </c>
    </row>
    <row r="56" spans="3:13" ht="12.75" x14ac:dyDescent="0.2">
      <c r="C56" s="3" t="s">
        <v>354</v>
      </c>
      <c r="D56" s="3" t="s">
        <v>355</v>
      </c>
      <c r="E56" s="3" t="s">
        <v>356</v>
      </c>
      <c r="F56" s="3" t="s">
        <v>357</v>
      </c>
      <c r="G56" s="3" t="s">
        <v>358</v>
      </c>
      <c r="H56" s="3" t="s">
        <v>359</v>
      </c>
      <c r="I56" s="3" t="s">
        <v>360</v>
      </c>
      <c r="J56" s="3" t="s">
        <v>361</v>
      </c>
      <c r="K56" s="3" t="s">
        <v>362</v>
      </c>
      <c r="L56" s="3" t="s">
        <v>363</v>
      </c>
      <c r="M56" s="3" t="s">
        <v>364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932E-BB6E-4CE6-BC74-33A76B85DED4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365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366</v>
      </c>
      <c r="D12" s="3" t="s">
        <v>367</v>
      </c>
      <c r="E12" s="3" t="s">
        <v>368</v>
      </c>
      <c r="F12" s="3" t="s">
        <v>369</v>
      </c>
      <c r="G12" s="3" t="s">
        <v>370</v>
      </c>
      <c r="H12" s="3" t="s">
        <v>371</v>
      </c>
      <c r="I12" s="3" t="s">
        <v>372</v>
      </c>
      <c r="J12" s="3" t="s">
        <v>373</v>
      </c>
      <c r="K12" s="3" t="s">
        <v>374</v>
      </c>
      <c r="L12" s="3" t="s">
        <v>375</v>
      </c>
      <c r="M12" s="3" t="s">
        <v>376</v>
      </c>
    </row>
    <row r="13" spans="3:13" x14ac:dyDescent="0.2">
      <c r="C13" s="3" t="s">
        <v>377</v>
      </c>
      <c r="D13" s="3" t="s">
        <v>378</v>
      </c>
      <c r="E13" s="3" t="s">
        <v>379</v>
      </c>
      <c r="F13" s="3" t="s">
        <v>380</v>
      </c>
      <c r="G13" s="3" t="s">
        <v>381</v>
      </c>
      <c r="H13" s="3" t="s">
        <v>382</v>
      </c>
      <c r="I13" s="3" t="s">
        <v>383</v>
      </c>
      <c r="J13" s="3" t="s">
        <v>384</v>
      </c>
      <c r="K13" s="3" t="s">
        <v>385</v>
      </c>
      <c r="L13" s="3" t="s">
        <v>386</v>
      </c>
      <c r="M13" s="3" t="s">
        <v>387</v>
      </c>
    </row>
    <row r="15" spans="3:13" x14ac:dyDescent="0.2">
      <c r="C15" s="3" t="s">
        <v>388</v>
      </c>
      <c r="D15" s="3" t="s">
        <v>389</v>
      </c>
      <c r="E15" s="3" t="s">
        <v>390</v>
      </c>
      <c r="F15" s="3" t="s">
        <v>391</v>
      </c>
      <c r="G15" s="3" t="s">
        <v>392</v>
      </c>
      <c r="H15" s="3" t="s">
        <v>393</v>
      </c>
      <c r="I15" s="3" t="s">
        <v>394</v>
      </c>
      <c r="J15" s="3" t="s">
        <v>395</v>
      </c>
      <c r="K15" s="3" t="s">
        <v>396</v>
      </c>
      <c r="L15" s="3" t="s">
        <v>397</v>
      </c>
      <c r="M15" s="3" t="s">
        <v>398</v>
      </c>
    </row>
    <row r="16" spans="3:13" x14ac:dyDescent="0.2">
      <c r="C16" s="3" t="s">
        <v>399</v>
      </c>
      <c r="D16" s="3" t="s">
        <v>400</v>
      </c>
      <c r="E16" s="3" t="s">
        <v>401</v>
      </c>
      <c r="F16" s="3" t="s">
        <v>402</v>
      </c>
      <c r="G16" s="3" t="s">
        <v>403</v>
      </c>
      <c r="H16" s="3" t="s">
        <v>404</v>
      </c>
      <c r="I16" s="3" t="s">
        <v>405</v>
      </c>
      <c r="J16" s="3" t="s">
        <v>406</v>
      </c>
      <c r="K16" s="3" t="s">
        <v>407</v>
      </c>
      <c r="L16" s="3" t="s">
        <v>408</v>
      </c>
      <c r="M16" s="3" t="s">
        <v>409</v>
      </c>
    </row>
    <row r="17" spans="3:13" x14ac:dyDescent="0.2">
      <c r="C17" s="3" t="s">
        <v>410</v>
      </c>
      <c r="D17" s="3" t="s">
        <v>411</v>
      </c>
      <c r="E17" s="3" t="s">
        <v>412</v>
      </c>
      <c r="F17" s="3" t="s">
        <v>413</v>
      </c>
      <c r="G17" s="3" t="s">
        <v>414</v>
      </c>
      <c r="H17" s="3" t="s">
        <v>415</v>
      </c>
      <c r="I17" s="3" t="s">
        <v>414</v>
      </c>
      <c r="J17" s="3" t="s">
        <v>414</v>
      </c>
      <c r="K17" s="3" t="s">
        <v>416</v>
      </c>
      <c r="L17" s="3" t="s">
        <v>417</v>
      </c>
      <c r="M17" s="3" t="s">
        <v>418</v>
      </c>
    </row>
    <row r="19" spans="3:13" x14ac:dyDescent="0.2">
      <c r="C19" s="3" t="s">
        <v>419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420</v>
      </c>
      <c r="D20" s="3" t="s">
        <v>421</v>
      </c>
      <c r="E20" s="3" t="s">
        <v>422</v>
      </c>
      <c r="F20" s="3" t="s">
        <v>423</v>
      </c>
      <c r="G20" s="3" t="s">
        <v>424</v>
      </c>
      <c r="H20" s="3" t="s">
        <v>425</v>
      </c>
      <c r="I20" s="3" t="s">
        <v>426</v>
      </c>
      <c r="J20" s="3" t="s">
        <v>427</v>
      </c>
      <c r="K20" s="3" t="s">
        <v>428</v>
      </c>
      <c r="L20" s="3" t="s">
        <v>429</v>
      </c>
      <c r="M20" s="3" t="s">
        <v>430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431</v>
      </c>
      <c r="D22" s="3" t="s">
        <v>432</v>
      </c>
      <c r="E22" s="3" t="s">
        <v>433</v>
      </c>
      <c r="F22" s="3" t="s">
        <v>434</v>
      </c>
      <c r="G22" s="3" t="s">
        <v>435</v>
      </c>
      <c r="H22" s="3" t="s">
        <v>436</v>
      </c>
      <c r="I22" s="3" t="s">
        <v>437</v>
      </c>
      <c r="J22" s="3" t="s">
        <v>438</v>
      </c>
      <c r="K22" s="3" t="s">
        <v>439</v>
      </c>
      <c r="L22" s="3" t="s">
        <v>440</v>
      </c>
      <c r="M22" s="3" t="s">
        <v>441</v>
      </c>
    </row>
    <row r="23" spans="3:13" x14ac:dyDescent="0.2">
      <c r="C23" s="3" t="s">
        <v>442</v>
      </c>
      <c r="D23" s="3" t="s">
        <v>443</v>
      </c>
      <c r="E23" s="3" t="s">
        <v>444</v>
      </c>
      <c r="F23" s="3" t="s">
        <v>445</v>
      </c>
      <c r="G23" s="3" t="s">
        <v>446</v>
      </c>
      <c r="H23" s="3" t="s">
        <v>447</v>
      </c>
      <c r="I23" s="3" t="s">
        <v>448</v>
      </c>
      <c r="J23" s="3" t="s">
        <v>449</v>
      </c>
      <c r="K23" s="3" t="s">
        <v>450</v>
      </c>
      <c r="L23" s="3" t="s">
        <v>451</v>
      </c>
      <c r="M23" s="3" t="s">
        <v>452</v>
      </c>
    </row>
    <row r="24" spans="3:13" x14ac:dyDescent="0.2">
      <c r="C24" s="3" t="s">
        <v>453</v>
      </c>
      <c r="D24" s="3" t="s">
        <v>454</v>
      </c>
      <c r="E24" s="3" t="s">
        <v>455</v>
      </c>
      <c r="F24" s="3" t="s">
        <v>456</v>
      </c>
      <c r="G24" s="3" t="s">
        <v>457</v>
      </c>
      <c r="H24" s="3" t="s">
        <v>99</v>
      </c>
      <c r="I24" s="3" t="s">
        <v>458</v>
      </c>
      <c r="J24" s="3" t="s">
        <v>459</v>
      </c>
      <c r="K24" s="3" t="s">
        <v>460</v>
      </c>
      <c r="L24" s="3" t="s">
        <v>461</v>
      </c>
      <c r="M24" s="3" t="s">
        <v>462</v>
      </c>
    </row>
    <row r="26" spans="3:13" x14ac:dyDescent="0.2">
      <c r="C26" s="3" t="s">
        <v>463</v>
      </c>
      <c r="D26" s="3" t="s">
        <v>464</v>
      </c>
      <c r="E26" s="3" t="s">
        <v>465</v>
      </c>
      <c r="F26" s="3" t="s">
        <v>466</v>
      </c>
      <c r="G26" s="3" t="s">
        <v>467</v>
      </c>
      <c r="H26" s="3" t="s">
        <v>468</v>
      </c>
      <c r="I26" s="3" t="s">
        <v>469</v>
      </c>
      <c r="J26" s="3" t="s">
        <v>470</v>
      </c>
      <c r="K26" s="3" t="s">
        <v>471</v>
      </c>
      <c r="L26" s="3" t="s">
        <v>472</v>
      </c>
      <c r="M26" s="3" t="s">
        <v>473</v>
      </c>
    </row>
    <row r="27" spans="3:13" x14ac:dyDescent="0.2">
      <c r="C27" s="3" t="s">
        <v>474</v>
      </c>
      <c r="D27" s="3" t="s">
        <v>475</v>
      </c>
      <c r="E27" s="3" t="s">
        <v>476</v>
      </c>
      <c r="F27" s="3" t="s">
        <v>477</v>
      </c>
      <c r="G27" s="3" t="s">
        <v>478</v>
      </c>
      <c r="H27" s="3" t="s">
        <v>479</v>
      </c>
      <c r="I27" s="3" t="s">
        <v>480</v>
      </c>
      <c r="J27" s="3" t="s">
        <v>481</v>
      </c>
      <c r="K27" s="3" t="s">
        <v>482</v>
      </c>
      <c r="L27" s="3" t="s">
        <v>483</v>
      </c>
      <c r="M27" s="3" t="s">
        <v>484</v>
      </c>
    </row>
    <row r="28" spans="3:13" x14ac:dyDescent="0.2">
      <c r="C28" s="3" t="s">
        <v>485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486</v>
      </c>
      <c r="J28" s="3" t="s">
        <v>3</v>
      </c>
      <c r="K28" s="3" t="s">
        <v>487</v>
      </c>
      <c r="L28" s="3" t="s">
        <v>3</v>
      </c>
      <c r="M28" s="3" t="s">
        <v>3</v>
      </c>
    </row>
    <row r="29" spans="3:13" x14ac:dyDescent="0.2">
      <c r="C29" s="3" t="s">
        <v>488</v>
      </c>
      <c r="D29" s="3" t="s">
        <v>489</v>
      </c>
      <c r="E29" s="3" t="s">
        <v>490</v>
      </c>
      <c r="F29" s="3" t="s">
        <v>491</v>
      </c>
      <c r="G29" s="3" t="s">
        <v>492</v>
      </c>
      <c r="H29" s="3" t="s">
        <v>493</v>
      </c>
      <c r="I29" s="3" t="s">
        <v>494</v>
      </c>
      <c r="J29" s="3" t="s">
        <v>495</v>
      </c>
      <c r="K29" s="3" t="s">
        <v>496</v>
      </c>
      <c r="L29" s="3" t="s">
        <v>497</v>
      </c>
      <c r="M29" s="3" t="s">
        <v>498</v>
      </c>
    </row>
    <row r="30" spans="3:13" x14ac:dyDescent="0.2">
      <c r="C30" s="3" t="s">
        <v>499</v>
      </c>
      <c r="D30" s="3" t="s">
        <v>500</v>
      </c>
      <c r="E30" s="3" t="s">
        <v>501</v>
      </c>
      <c r="F30" s="3" t="s">
        <v>502</v>
      </c>
      <c r="G30" s="3" t="s">
        <v>503</v>
      </c>
      <c r="H30" s="3" t="s">
        <v>504</v>
      </c>
      <c r="I30" s="3" t="s">
        <v>505</v>
      </c>
      <c r="J30" s="3" t="s">
        <v>506</v>
      </c>
      <c r="K30" s="3" t="s">
        <v>507</v>
      </c>
      <c r="L30" s="3" t="s">
        <v>508</v>
      </c>
      <c r="M30" s="3" t="s">
        <v>509</v>
      </c>
    </row>
    <row r="32" spans="3:13" x14ac:dyDescent="0.2">
      <c r="C32" s="3" t="s">
        <v>510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511</v>
      </c>
      <c r="D33" s="3" t="s">
        <v>500</v>
      </c>
      <c r="E33" s="3" t="s">
        <v>501</v>
      </c>
      <c r="F33" s="3" t="s">
        <v>502</v>
      </c>
      <c r="G33" s="3" t="s">
        <v>503</v>
      </c>
      <c r="H33" s="3" t="s">
        <v>504</v>
      </c>
      <c r="I33" s="3" t="s">
        <v>505</v>
      </c>
      <c r="J33" s="3" t="s">
        <v>506</v>
      </c>
      <c r="K33" s="3" t="s">
        <v>507</v>
      </c>
      <c r="L33" s="3" t="s">
        <v>508</v>
      </c>
      <c r="M33" s="3" t="s">
        <v>509</v>
      </c>
    </row>
    <row r="35" spans="3:13" x14ac:dyDescent="0.2">
      <c r="C35" s="3" t="s">
        <v>512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 t="s">
        <v>211</v>
      </c>
      <c r="J35" s="3">
        <v>0</v>
      </c>
      <c r="K35" s="3" t="s">
        <v>513</v>
      </c>
      <c r="L35" s="3">
        <v>0</v>
      </c>
      <c r="M35" s="3">
        <v>0</v>
      </c>
    </row>
    <row r="36" spans="3:13" x14ac:dyDescent="0.2">
      <c r="C36" s="3" t="s">
        <v>514</v>
      </c>
      <c r="D36" s="3" t="s">
        <v>500</v>
      </c>
      <c r="E36" s="3" t="s">
        <v>501</v>
      </c>
      <c r="F36" s="3" t="s">
        <v>502</v>
      </c>
      <c r="G36" s="3" t="s">
        <v>503</v>
      </c>
      <c r="H36" s="3" t="s">
        <v>504</v>
      </c>
      <c r="I36" s="3" t="s">
        <v>515</v>
      </c>
      <c r="J36" s="3" t="s">
        <v>506</v>
      </c>
      <c r="K36" s="3" t="s">
        <v>516</v>
      </c>
      <c r="L36" s="3" t="s">
        <v>508</v>
      </c>
      <c r="M36" s="3" t="s">
        <v>509</v>
      </c>
    </row>
    <row r="38" spans="3:13" x14ac:dyDescent="0.2">
      <c r="C38" s="3" t="s">
        <v>517</v>
      </c>
      <c r="D38" s="3">
        <v>1.58</v>
      </c>
      <c r="E38" s="3">
        <v>1.76</v>
      </c>
      <c r="F38" s="3">
        <v>1.66</v>
      </c>
      <c r="G38" s="3">
        <v>1.22</v>
      </c>
      <c r="H38" s="3">
        <v>0.85</v>
      </c>
      <c r="I38" s="3">
        <v>1.51</v>
      </c>
      <c r="J38" s="3">
        <v>1.74</v>
      </c>
      <c r="K38" s="3">
        <v>1.43</v>
      </c>
      <c r="L38" s="3">
        <v>1.8</v>
      </c>
      <c r="M38" s="3">
        <v>2.23</v>
      </c>
    </row>
    <row r="39" spans="3:13" x14ac:dyDescent="0.2">
      <c r="C39" s="3" t="s">
        <v>518</v>
      </c>
      <c r="D39" s="3">
        <v>1.57</v>
      </c>
      <c r="E39" s="3">
        <v>1.74</v>
      </c>
      <c r="F39" s="3">
        <v>1.65</v>
      </c>
      <c r="G39" s="3">
        <v>1.22</v>
      </c>
      <c r="H39" s="3">
        <v>0.85</v>
      </c>
      <c r="I39" s="3">
        <v>1.51</v>
      </c>
      <c r="J39" s="3">
        <v>1.74</v>
      </c>
      <c r="K39" s="3">
        <v>1.42</v>
      </c>
      <c r="L39" s="3">
        <v>1.8</v>
      </c>
      <c r="M39" s="3">
        <v>2.2200000000000002</v>
      </c>
    </row>
    <row r="40" spans="3:13" x14ac:dyDescent="0.2">
      <c r="C40" s="3" t="s">
        <v>519</v>
      </c>
      <c r="D40" s="3" t="s">
        <v>520</v>
      </c>
      <c r="E40" s="3" t="s">
        <v>521</v>
      </c>
      <c r="F40" s="3" t="s">
        <v>522</v>
      </c>
      <c r="G40" s="3" t="s">
        <v>523</v>
      </c>
      <c r="H40" s="3" t="s">
        <v>524</v>
      </c>
      <c r="I40" s="3" t="s">
        <v>525</v>
      </c>
      <c r="J40" s="3" t="s">
        <v>526</v>
      </c>
      <c r="K40" s="3" t="s">
        <v>527</v>
      </c>
      <c r="L40" s="3" t="s">
        <v>528</v>
      </c>
      <c r="M40" s="3" t="s">
        <v>529</v>
      </c>
    </row>
    <row r="41" spans="3:13" x14ac:dyDescent="0.2">
      <c r="C41" s="3" t="s">
        <v>530</v>
      </c>
      <c r="D41" s="3" t="s">
        <v>531</v>
      </c>
      <c r="E41" s="3" t="s">
        <v>532</v>
      </c>
      <c r="F41" s="3" t="s">
        <v>533</v>
      </c>
      <c r="G41" s="3" t="s">
        <v>534</v>
      </c>
      <c r="H41" s="3" t="s">
        <v>535</v>
      </c>
      <c r="I41" s="3" t="s">
        <v>536</v>
      </c>
      <c r="J41" s="3" t="s">
        <v>526</v>
      </c>
      <c r="K41" s="3" t="s">
        <v>537</v>
      </c>
      <c r="L41" s="3" t="s">
        <v>538</v>
      </c>
      <c r="M41" s="3" t="s">
        <v>539</v>
      </c>
    </row>
    <row r="43" spans="3:13" x14ac:dyDescent="0.2">
      <c r="C43" s="3" t="s">
        <v>540</v>
      </c>
      <c r="D43" s="3" t="s">
        <v>541</v>
      </c>
      <c r="E43" s="3" t="s">
        <v>542</v>
      </c>
      <c r="F43" s="3" t="s">
        <v>543</v>
      </c>
      <c r="G43" s="3" t="s">
        <v>544</v>
      </c>
      <c r="H43" s="3" t="s">
        <v>545</v>
      </c>
      <c r="I43" s="3" t="s">
        <v>546</v>
      </c>
      <c r="J43" s="3" t="s">
        <v>547</v>
      </c>
      <c r="K43" s="3" t="s">
        <v>548</v>
      </c>
      <c r="L43" s="3" t="s">
        <v>549</v>
      </c>
      <c r="M43" s="3" t="s">
        <v>550</v>
      </c>
    </row>
    <row r="44" spans="3:13" x14ac:dyDescent="0.2">
      <c r="C44" s="3" t="s">
        <v>551</v>
      </c>
      <c r="D44" s="3" t="s">
        <v>552</v>
      </c>
      <c r="E44" s="3" t="s">
        <v>553</v>
      </c>
      <c r="F44" s="3" t="s">
        <v>554</v>
      </c>
      <c r="G44" s="3" t="s">
        <v>555</v>
      </c>
      <c r="H44" s="3" t="s">
        <v>556</v>
      </c>
      <c r="I44" s="3" t="s">
        <v>557</v>
      </c>
      <c r="J44" s="3" t="s">
        <v>558</v>
      </c>
      <c r="K44" s="3" t="s">
        <v>559</v>
      </c>
      <c r="L44" s="3" t="s">
        <v>560</v>
      </c>
      <c r="M44" s="3" t="s">
        <v>561</v>
      </c>
    </row>
    <row r="46" spans="3:13" x14ac:dyDescent="0.2">
      <c r="C46" s="3" t="s">
        <v>562</v>
      </c>
      <c r="D46" s="3" t="s">
        <v>367</v>
      </c>
      <c r="E46" s="3" t="s">
        <v>368</v>
      </c>
      <c r="F46" s="3" t="s">
        <v>369</v>
      </c>
      <c r="G46" s="3" t="s">
        <v>370</v>
      </c>
      <c r="H46" s="3" t="s">
        <v>371</v>
      </c>
      <c r="I46" s="3" t="s">
        <v>372</v>
      </c>
      <c r="J46" s="3" t="s">
        <v>373</v>
      </c>
      <c r="K46" s="3" t="s">
        <v>374</v>
      </c>
      <c r="L46" s="3" t="s">
        <v>375</v>
      </c>
      <c r="M46" s="3" t="s">
        <v>376</v>
      </c>
    </row>
    <row r="47" spans="3:13" x14ac:dyDescent="0.2">
      <c r="C47" s="3" t="s">
        <v>563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564</v>
      </c>
      <c r="D48" s="3" t="s">
        <v>552</v>
      </c>
      <c r="E48" s="3" t="s">
        <v>553</v>
      </c>
      <c r="F48" s="3" t="s">
        <v>554</v>
      </c>
      <c r="G48" s="3" t="s">
        <v>555</v>
      </c>
      <c r="H48" s="3" t="s">
        <v>556</v>
      </c>
      <c r="I48" s="3" t="s">
        <v>557</v>
      </c>
      <c r="J48" s="3" t="s">
        <v>558</v>
      </c>
      <c r="K48" s="3" t="s">
        <v>559</v>
      </c>
      <c r="L48" s="3" t="s">
        <v>560</v>
      </c>
      <c r="M48" s="3" t="s">
        <v>561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C1A2-0FAB-4450-995B-6941C80ECAFC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565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511</v>
      </c>
      <c r="D12" s="3" t="s">
        <v>500</v>
      </c>
      <c r="E12" s="3" t="s">
        <v>501</v>
      </c>
      <c r="F12" s="3" t="s">
        <v>502</v>
      </c>
      <c r="G12" s="3" t="s">
        <v>503</v>
      </c>
      <c r="H12" s="3" t="s">
        <v>504</v>
      </c>
      <c r="I12" s="3" t="s">
        <v>505</v>
      </c>
      <c r="J12" s="3" t="s">
        <v>506</v>
      </c>
      <c r="K12" s="3" t="s">
        <v>507</v>
      </c>
      <c r="L12" s="3" t="s">
        <v>508</v>
      </c>
      <c r="M12" s="3" t="s">
        <v>509</v>
      </c>
    </row>
    <row r="13" spans="3:13" x14ac:dyDescent="0.2">
      <c r="C13" s="3" t="s">
        <v>566</v>
      </c>
      <c r="D13" s="3" t="s">
        <v>567</v>
      </c>
      <c r="E13" s="3" t="s">
        <v>568</v>
      </c>
      <c r="F13" s="3" t="s">
        <v>569</v>
      </c>
      <c r="G13" s="3" t="s">
        <v>570</v>
      </c>
      <c r="H13" s="3" t="s">
        <v>571</v>
      </c>
      <c r="I13" s="3" t="s">
        <v>572</v>
      </c>
      <c r="J13" s="3" t="s">
        <v>573</v>
      </c>
      <c r="K13" s="3" t="s">
        <v>574</v>
      </c>
      <c r="L13" s="3" t="s">
        <v>575</v>
      </c>
      <c r="M13" s="3" t="s">
        <v>576</v>
      </c>
    </row>
    <row r="14" spans="3:13" x14ac:dyDescent="0.2">
      <c r="C14" s="3" t="s">
        <v>577</v>
      </c>
      <c r="D14" s="3" t="s">
        <v>578</v>
      </c>
      <c r="E14" s="3" t="s">
        <v>579</v>
      </c>
      <c r="F14" s="3" t="s">
        <v>580</v>
      </c>
      <c r="G14" s="3" t="s">
        <v>581</v>
      </c>
      <c r="H14" s="3" t="s">
        <v>582</v>
      </c>
      <c r="I14" s="3" t="s">
        <v>583</v>
      </c>
      <c r="J14" s="3" t="s">
        <v>584</v>
      </c>
      <c r="K14" s="3" t="s">
        <v>585</v>
      </c>
      <c r="L14" s="3" t="s">
        <v>586</v>
      </c>
      <c r="M14" s="3" t="s">
        <v>587</v>
      </c>
    </row>
    <row r="15" spans="3:13" x14ac:dyDescent="0.2">
      <c r="C15" s="3" t="s">
        <v>588</v>
      </c>
      <c r="D15" s="3" t="s">
        <v>589</v>
      </c>
      <c r="E15" s="3" t="s">
        <v>590</v>
      </c>
      <c r="F15" s="3" t="s">
        <v>591</v>
      </c>
      <c r="G15" s="3" t="s">
        <v>592</v>
      </c>
      <c r="H15" s="3" t="s">
        <v>593</v>
      </c>
      <c r="I15" s="3" t="s">
        <v>594</v>
      </c>
      <c r="J15" s="3" t="s">
        <v>42</v>
      </c>
      <c r="K15" s="3" t="s">
        <v>582</v>
      </c>
      <c r="L15" s="3" t="s">
        <v>595</v>
      </c>
      <c r="M15" s="3" t="s">
        <v>596</v>
      </c>
    </row>
    <row r="16" spans="3:13" x14ac:dyDescent="0.2">
      <c r="C16" s="3" t="s">
        <v>597</v>
      </c>
      <c r="D16" s="3" t="s">
        <v>598</v>
      </c>
      <c r="E16" s="3" t="s">
        <v>599</v>
      </c>
      <c r="F16" s="3" t="s">
        <v>600</v>
      </c>
      <c r="G16" s="3" t="s">
        <v>44</v>
      </c>
      <c r="H16" s="3" t="s">
        <v>3</v>
      </c>
      <c r="I16" s="3" t="s">
        <v>3</v>
      </c>
      <c r="J16" s="3" t="s">
        <v>3</v>
      </c>
      <c r="K16" s="3" t="s">
        <v>601</v>
      </c>
      <c r="L16" s="3" t="s">
        <v>602</v>
      </c>
      <c r="M16" s="3" t="s">
        <v>603</v>
      </c>
    </row>
    <row r="17" spans="3:13" x14ac:dyDescent="0.2">
      <c r="C17" s="3" t="s">
        <v>604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605</v>
      </c>
      <c r="D18" s="3" t="s">
        <v>606</v>
      </c>
      <c r="E18" s="3">
        <v>444</v>
      </c>
      <c r="F18" s="3">
        <v>-665</v>
      </c>
      <c r="G18" s="3" t="s">
        <v>607</v>
      </c>
      <c r="H18" s="3" t="s">
        <v>3</v>
      </c>
      <c r="I18" s="3" t="s">
        <v>3</v>
      </c>
      <c r="J18" s="3" t="s">
        <v>3</v>
      </c>
      <c r="K18" s="3" t="s">
        <v>608</v>
      </c>
      <c r="L18" s="3" t="s">
        <v>609</v>
      </c>
      <c r="M18" s="3" t="s">
        <v>610</v>
      </c>
    </row>
    <row r="19" spans="3:13" x14ac:dyDescent="0.2">
      <c r="C19" s="3" t="s">
        <v>611</v>
      </c>
      <c r="D19" s="3" t="s">
        <v>612</v>
      </c>
      <c r="E19" s="3" t="s">
        <v>613</v>
      </c>
      <c r="F19" s="3" t="s">
        <v>614</v>
      </c>
      <c r="G19" s="3" t="s">
        <v>615</v>
      </c>
      <c r="H19" s="3" t="s">
        <v>616</v>
      </c>
      <c r="I19" s="3" t="s">
        <v>617</v>
      </c>
      <c r="J19" s="3">
        <v>-900</v>
      </c>
      <c r="K19" s="3" t="s">
        <v>618</v>
      </c>
      <c r="L19" s="3" t="s">
        <v>619</v>
      </c>
      <c r="M19" s="3" t="s">
        <v>620</v>
      </c>
    </row>
    <row r="20" spans="3:13" x14ac:dyDescent="0.2">
      <c r="C20" s="3" t="s">
        <v>621</v>
      </c>
      <c r="D20" s="3" t="s">
        <v>622</v>
      </c>
      <c r="E20" s="3" t="s">
        <v>623</v>
      </c>
      <c r="F20" s="3" t="s">
        <v>624</v>
      </c>
      <c r="G20" s="3" t="s">
        <v>625</v>
      </c>
      <c r="H20" s="3" t="s">
        <v>626</v>
      </c>
      <c r="I20" s="3" t="s">
        <v>627</v>
      </c>
      <c r="J20" s="3" t="s">
        <v>628</v>
      </c>
      <c r="K20" s="3" t="s">
        <v>629</v>
      </c>
      <c r="L20" s="3" t="s">
        <v>630</v>
      </c>
      <c r="M20" s="3" t="s">
        <v>631</v>
      </c>
    </row>
    <row r="22" spans="3:13" x14ac:dyDescent="0.2">
      <c r="C22" s="3" t="s">
        <v>632</v>
      </c>
      <c r="D22" s="3" t="s">
        <v>633</v>
      </c>
      <c r="E22" s="3" t="s">
        <v>634</v>
      </c>
      <c r="F22" s="3" t="s">
        <v>635</v>
      </c>
      <c r="G22" s="3" t="s">
        <v>602</v>
      </c>
      <c r="H22" s="3" t="s">
        <v>636</v>
      </c>
      <c r="I22" s="3" t="s">
        <v>637</v>
      </c>
      <c r="J22" s="3" t="s">
        <v>638</v>
      </c>
      <c r="K22" s="3" t="s">
        <v>639</v>
      </c>
      <c r="L22" s="3" t="s">
        <v>640</v>
      </c>
      <c r="M22" s="3" t="s">
        <v>641</v>
      </c>
    </row>
    <row r="23" spans="3:13" x14ac:dyDescent="0.2">
      <c r="C23" s="3" t="s">
        <v>642</v>
      </c>
      <c r="D23" s="3" t="s">
        <v>643</v>
      </c>
      <c r="E23" s="3" t="s">
        <v>644</v>
      </c>
      <c r="F23" s="3" t="s">
        <v>645</v>
      </c>
      <c r="G23" s="3" t="s">
        <v>646</v>
      </c>
      <c r="H23" s="3" t="s">
        <v>647</v>
      </c>
      <c r="I23" s="3" t="s">
        <v>648</v>
      </c>
      <c r="J23" s="3" t="s">
        <v>649</v>
      </c>
      <c r="K23" s="3" t="s">
        <v>650</v>
      </c>
      <c r="L23" s="3" t="s">
        <v>651</v>
      </c>
      <c r="M23" s="3" t="s">
        <v>652</v>
      </c>
    </row>
    <row r="24" spans="3:13" x14ac:dyDescent="0.2">
      <c r="C24" s="3" t="s">
        <v>653</v>
      </c>
      <c r="D24" s="3" t="s">
        <v>654</v>
      </c>
      <c r="E24" s="3" t="s">
        <v>655</v>
      </c>
      <c r="F24" s="3" t="s">
        <v>656</v>
      </c>
      <c r="G24" s="3" t="s">
        <v>657</v>
      </c>
      <c r="H24" s="3" t="s">
        <v>658</v>
      </c>
      <c r="I24" s="3" t="s">
        <v>659</v>
      </c>
      <c r="J24" s="3" t="s">
        <v>660</v>
      </c>
      <c r="K24" s="3" t="s">
        <v>661</v>
      </c>
      <c r="L24" s="3" t="s">
        <v>662</v>
      </c>
      <c r="M24" s="3" t="s">
        <v>663</v>
      </c>
    </row>
    <row r="25" spans="3:13" x14ac:dyDescent="0.2">
      <c r="C25" s="3" t="s">
        <v>664</v>
      </c>
      <c r="D25" s="3" t="s">
        <v>665</v>
      </c>
      <c r="E25" s="3" t="s">
        <v>666</v>
      </c>
      <c r="F25" s="3" t="s">
        <v>667</v>
      </c>
      <c r="G25" s="3" t="s">
        <v>668</v>
      </c>
      <c r="H25" s="3" t="s">
        <v>669</v>
      </c>
      <c r="I25" s="3" t="s">
        <v>670</v>
      </c>
      <c r="J25" s="3" t="s">
        <v>671</v>
      </c>
      <c r="K25" s="3" t="s">
        <v>672</v>
      </c>
      <c r="L25" s="3" t="s">
        <v>673</v>
      </c>
      <c r="M25" s="3" t="s">
        <v>674</v>
      </c>
    </row>
    <row r="27" spans="3:13" x14ac:dyDescent="0.2">
      <c r="C27" s="3" t="s">
        <v>675</v>
      </c>
      <c r="D27" s="3" t="s">
        <v>676</v>
      </c>
      <c r="E27" s="3" t="s">
        <v>677</v>
      </c>
      <c r="F27" s="3" t="s">
        <v>678</v>
      </c>
      <c r="G27" s="3" t="s">
        <v>679</v>
      </c>
      <c r="H27" s="3" t="s">
        <v>680</v>
      </c>
      <c r="I27" s="3" t="s">
        <v>681</v>
      </c>
      <c r="J27" s="3" t="s">
        <v>473</v>
      </c>
      <c r="K27" s="3" t="s">
        <v>682</v>
      </c>
      <c r="L27" s="3" t="s">
        <v>683</v>
      </c>
      <c r="M27" s="3" t="s">
        <v>684</v>
      </c>
    </row>
    <row r="28" spans="3:13" x14ac:dyDescent="0.2">
      <c r="C28" s="3" t="s">
        <v>685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686</v>
      </c>
      <c r="D29" s="3" t="s">
        <v>687</v>
      </c>
      <c r="E29" s="3" t="s">
        <v>688</v>
      </c>
      <c r="F29" s="3" t="s">
        <v>689</v>
      </c>
      <c r="G29" s="3" t="s">
        <v>690</v>
      </c>
      <c r="H29" s="3" t="s">
        <v>3</v>
      </c>
      <c r="I29" s="3" t="s">
        <v>691</v>
      </c>
      <c r="J29" s="3" t="s">
        <v>3</v>
      </c>
      <c r="K29" s="3" t="s">
        <v>692</v>
      </c>
      <c r="L29" s="3" t="s">
        <v>693</v>
      </c>
      <c r="M29" s="3" t="s">
        <v>3</v>
      </c>
    </row>
    <row r="30" spans="3:13" x14ac:dyDescent="0.2">
      <c r="C30" s="3" t="s">
        <v>694</v>
      </c>
      <c r="D30" s="3" t="s">
        <v>695</v>
      </c>
      <c r="E30" s="3" t="s">
        <v>696</v>
      </c>
      <c r="F30" s="3" t="s">
        <v>697</v>
      </c>
      <c r="G30" s="3" t="s">
        <v>698</v>
      </c>
      <c r="H30" s="3" t="s">
        <v>699</v>
      </c>
      <c r="I30" s="3" t="s">
        <v>700</v>
      </c>
      <c r="J30" s="3" t="s">
        <v>701</v>
      </c>
      <c r="K30" s="3" t="s">
        <v>702</v>
      </c>
      <c r="L30" s="3" t="s">
        <v>703</v>
      </c>
      <c r="M30" s="3" t="s">
        <v>704</v>
      </c>
    </row>
    <row r="31" spans="3:13" x14ac:dyDescent="0.2">
      <c r="C31" s="3" t="s">
        <v>705</v>
      </c>
      <c r="D31" s="3" t="s">
        <v>3</v>
      </c>
      <c r="E31" s="3" t="s">
        <v>3</v>
      </c>
      <c r="F31" s="3" t="s">
        <v>3</v>
      </c>
      <c r="G31" s="3" t="s">
        <v>706</v>
      </c>
      <c r="H31" s="3" t="s">
        <v>707</v>
      </c>
      <c r="I31" s="3" t="s">
        <v>708</v>
      </c>
      <c r="J31" s="3" t="s">
        <v>709</v>
      </c>
      <c r="K31" s="3" t="s">
        <v>710</v>
      </c>
      <c r="L31" s="3" t="s">
        <v>711</v>
      </c>
      <c r="M31" s="3" t="s">
        <v>712</v>
      </c>
    </row>
    <row r="32" spans="3:13" x14ac:dyDescent="0.2">
      <c r="C32" s="3" t="s">
        <v>713</v>
      </c>
      <c r="D32" s="3" t="s">
        <v>714</v>
      </c>
      <c r="E32" s="3" t="s">
        <v>715</v>
      </c>
      <c r="F32" s="3" t="s">
        <v>716</v>
      </c>
      <c r="G32" s="3" t="s">
        <v>717</v>
      </c>
      <c r="H32" s="3" t="s">
        <v>718</v>
      </c>
      <c r="I32" s="3" t="s">
        <v>719</v>
      </c>
      <c r="J32" s="3" t="s">
        <v>720</v>
      </c>
      <c r="K32" s="3" t="s">
        <v>721</v>
      </c>
      <c r="L32" s="3" t="s">
        <v>722</v>
      </c>
      <c r="M32" s="3" t="s">
        <v>723</v>
      </c>
    </row>
    <row r="33" spans="3:13" x14ac:dyDescent="0.2">
      <c r="C33" s="3" t="s">
        <v>724</v>
      </c>
      <c r="D33" s="3" t="s">
        <v>725</v>
      </c>
      <c r="E33" s="3" t="s">
        <v>726</v>
      </c>
      <c r="F33" s="3" t="s">
        <v>727</v>
      </c>
      <c r="G33" s="3" t="s">
        <v>728</v>
      </c>
      <c r="H33" s="3" t="s">
        <v>729</v>
      </c>
      <c r="I33" s="3" t="s">
        <v>730</v>
      </c>
      <c r="J33" s="3" t="s">
        <v>731</v>
      </c>
      <c r="K33" s="3" t="s">
        <v>732</v>
      </c>
      <c r="L33" s="3" t="s">
        <v>733</v>
      </c>
      <c r="M33" s="3" t="s">
        <v>734</v>
      </c>
    </row>
    <row r="35" spans="3:13" x14ac:dyDescent="0.2">
      <c r="C35" s="3" t="s">
        <v>735</v>
      </c>
      <c r="D35" s="3" t="s">
        <v>736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737</v>
      </c>
      <c r="L35" s="3" t="s">
        <v>738</v>
      </c>
      <c r="M35" s="3" t="s">
        <v>739</v>
      </c>
    </row>
    <row r="36" spans="3:13" x14ac:dyDescent="0.2">
      <c r="C36" s="3" t="s">
        <v>740</v>
      </c>
      <c r="D36" s="3" t="s">
        <v>741</v>
      </c>
      <c r="E36" s="3" t="s">
        <v>742</v>
      </c>
      <c r="F36" s="3" t="s">
        <v>743</v>
      </c>
      <c r="G36" s="3">
        <v>-600</v>
      </c>
      <c r="H36" s="3" t="s">
        <v>744</v>
      </c>
      <c r="I36" s="3" t="s">
        <v>745</v>
      </c>
      <c r="J36" s="3" t="s">
        <v>746</v>
      </c>
      <c r="K36" s="3" t="s">
        <v>747</v>
      </c>
      <c r="L36" s="3" t="s">
        <v>748</v>
      </c>
      <c r="M36" s="3" t="s">
        <v>749</v>
      </c>
    </row>
    <row r="37" spans="3:13" x14ac:dyDescent="0.2">
      <c r="C37" s="3" t="s">
        <v>750</v>
      </c>
      <c r="D37" s="3" t="s">
        <v>751</v>
      </c>
      <c r="E37" s="3" t="s">
        <v>752</v>
      </c>
      <c r="F37" s="3" t="s">
        <v>753</v>
      </c>
      <c r="G37" s="3" t="s">
        <v>754</v>
      </c>
      <c r="H37" s="3" t="s">
        <v>67</v>
      </c>
      <c r="I37" s="3" t="s">
        <v>755</v>
      </c>
      <c r="J37" s="3" t="s">
        <v>756</v>
      </c>
      <c r="K37" s="3" t="s">
        <v>757</v>
      </c>
      <c r="L37" s="3" t="s">
        <v>758</v>
      </c>
      <c r="M37" s="3" t="s">
        <v>759</v>
      </c>
    </row>
    <row r="38" spans="3:13" x14ac:dyDescent="0.2">
      <c r="C38" s="3" t="s">
        <v>760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737</v>
      </c>
      <c r="K38" s="3" t="s">
        <v>738</v>
      </c>
      <c r="L38" s="3" t="s">
        <v>739</v>
      </c>
      <c r="M38" s="3" t="s">
        <v>35</v>
      </c>
    </row>
    <row r="40" spans="3:13" x14ac:dyDescent="0.2">
      <c r="C40" s="3" t="s">
        <v>761</v>
      </c>
      <c r="D40" s="3" t="s">
        <v>762</v>
      </c>
      <c r="E40" s="3" t="s">
        <v>763</v>
      </c>
      <c r="F40" s="3" t="s">
        <v>764</v>
      </c>
      <c r="G40" s="3" t="s">
        <v>765</v>
      </c>
      <c r="H40" s="3" t="s">
        <v>766</v>
      </c>
      <c r="I40" s="3" t="s">
        <v>767</v>
      </c>
      <c r="J40" s="3" t="s">
        <v>768</v>
      </c>
      <c r="K40" s="3" t="s">
        <v>769</v>
      </c>
      <c r="L40" s="3" t="s">
        <v>770</v>
      </c>
      <c r="M40" s="3" t="s">
        <v>771</v>
      </c>
    </row>
    <row r="41" spans="3:13" x14ac:dyDescent="0.2">
      <c r="C41" s="3" t="s">
        <v>772</v>
      </c>
      <c r="D41" s="3" t="s">
        <v>773</v>
      </c>
      <c r="E41" s="3" t="s">
        <v>774</v>
      </c>
      <c r="F41" s="3" t="s">
        <v>775</v>
      </c>
      <c r="G41" s="3" t="s">
        <v>776</v>
      </c>
      <c r="H41" s="3" t="s">
        <v>777</v>
      </c>
      <c r="I41" s="3" t="s">
        <v>112</v>
      </c>
      <c r="J41" s="3" t="s">
        <v>778</v>
      </c>
      <c r="K41" s="3" t="s">
        <v>779</v>
      </c>
      <c r="L41" s="3" t="s">
        <v>780</v>
      </c>
      <c r="M41" s="3" t="s">
        <v>781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6D7B-54EB-4AD3-B33A-135F99942AA4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782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783</v>
      </c>
      <c r="D12" s="3">
        <v>32.93</v>
      </c>
      <c r="E12" s="3">
        <v>31.93</v>
      </c>
      <c r="F12" s="3">
        <v>34.32</v>
      </c>
      <c r="G12" s="3">
        <v>33.92</v>
      </c>
      <c r="H12" s="3">
        <v>35.159999999999997</v>
      </c>
      <c r="I12" s="3">
        <v>29.91</v>
      </c>
      <c r="J12" s="3">
        <v>36.700000000000003</v>
      </c>
      <c r="K12" s="3">
        <v>41.28</v>
      </c>
      <c r="L12" s="3">
        <v>71.069999999999993</v>
      </c>
      <c r="M12" s="3">
        <v>64.88</v>
      </c>
    </row>
    <row r="13" spans="3:13" ht="12.75" x14ac:dyDescent="0.2">
      <c r="C13" s="3" t="s">
        <v>784</v>
      </c>
      <c r="D13" s="3" t="s">
        <v>785</v>
      </c>
      <c r="E13" s="3" t="s">
        <v>786</v>
      </c>
      <c r="F13" s="3" t="s">
        <v>787</v>
      </c>
      <c r="G13" s="3" t="s">
        <v>788</v>
      </c>
      <c r="H13" s="3" t="s">
        <v>789</v>
      </c>
      <c r="I13" s="3" t="s">
        <v>790</v>
      </c>
      <c r="J13" s="3" t="s">
        <v>791</v>
      </c>
      <c r="K13" s="3" t="s">
        <v>792</v>
      </c>
      <c r="L13" s="3" t="s">
        <v>793</v>
      </c>
      <c r="M13" s="3" t="s">
        <v>794</v>
      </c>
    </row>
    <row r="14" spans="3:13" ht="12.75" x14ac:dyDescent="0.2"/>
    <row r="15" spans="3:13" ht="12.75" x14ac:dyDescent="0.2">
      <c r="C15" s="3" t="s">
        <v>795</v>
      </c>
      <c r="D15" s="3" t="s">
        <v>796</v>
      </c>
      <c r="E15" s="3" t="s">
        <v>797</v>
      </c>
      <c r="F15" s="3" t="s">
        <v>798</v>
      </c>
      <c r="G15" s="3" t="s">
        <v>799</v>
      </c>
      <c r="H15" s="3" t="s">
        <v>800</v>
      </c>
      <c r="I15" s="3" t="s">
        <v>801</v>
      </c>
      <c r="J15" s="3" t="s">
        <v>802</v>
      </c>
      <c r="K15" s="3" t="s">
        <v>803</v>
      </c>
      <c r="L15" s="3" t="s">
        <v>804</v>
      </c>
      <c r="M15" s="3" t="s">
        <v>805</v>
      </c>
    </row>
    <row r="16" spans="3:13" ht="12.75" x14ac:dyDescent="0.2">
      <c r="C16" s="3" t="s">
        <v>806</v>
      </c>
      <c r="D16" s="3" t="s">
        <v>807</v>
      </c>
      <c r="E16" s="3" t="s">
        <v>808</v>
      </c>
      <c r="F16" s="3" t="s">
        <v>809</v>
      </c>
      <c r="G16" s="3" t="s">
        <v>810</v>
      </c>
      <c r="H16" s="3" t="s">
        <v>811</v>
      </c>
      <c r="I16" s="3" t="s">
        <v>812</v>
      </c>
      <c r="J16" s="3" t="s">
        <v>813</v>
      </c>
      <c r="K16" s="3" t="s">
        <v>814</v>
      </c>
      <c r="L16" s="3" t="s">
        <v>815</v>
      </c>
      <c r="M16" s="3" t="s">
        <v>816</v>
      </c>
    </row>
    <row r="17" spans="3:13" ht="12.75" x14ac:dyDescent="0.2">
      <c r="C17" s="3" t="s">
        <v>817</v>
      </c>
      <c r="D17" s="3" t="s">
        <v>818</v>
      </c>
      <c r="E17" s="3" t="s">
        <v>819</v>
      </c>
      <c r="F17" s="3" t="s">
        <v>819</v>
      </c>
      <c r="G17" s="3" t="s">
        <v>820</v>
      </c>
      <c r="H17" s="3" t="s">
        <v>821</v>
      </c>
      <c r="I17" s="3" t="s">
        <v>822</v>
      </c>
      <c r="J17" s="3" t="s">
        <v>823</v>
      </c>
      <c r="K17" s="3" t="s">
        <v>824</v>
      </c>
      <c r="L17" s="3" t="s">
        <v>825</v>
      </c>
      <c r="M17" s="3" t="s">
        <v>826</v>
      </c>
    </row>
    <row r="18" spans="3:13" ht="12.75" x14ac:dyDescent="0.2">
      <c r="C18" s="3" t="s">
        <v>827</v>
      </c>
      <c r="D18" s="3" t="s">
        <v>828</v>
      </c>
      <c r="E18" s="3" t="s">
        <v>829</v>
      </c>
      <c r="F18" s="3" t="s">
        <v>830</v>
      </c>
      <c r="G18" s="3" t="s">
        <v>831</v>
      </c>
      <c r="H18" s="3" t="s">
        <v>832</v>
      </c>
      <c r="I18" s="3" t="s">
        <v>833</v>
      </c>
      <c r="J18" s="3" t="s">
        <v>834</v>
      </c>
      <c r="K18" s="3" t="s">
        <v>835</v>
      </c>
      <c r="L18" s="3" t="s">
        <v>836</v>
      </c>
      <c r="M18" s="3" t="s">
        <v>837</v>
      </c>
    </row>
    <row r="19" spans="3:13" ht="12.75" x14ac:dyDescent="0.2">
      <c r="C19" s="3" t="s">
        <v>838</v>
      </c>
      <c r="D19" s="3" t="s">
        <v>839</v>
      </c>
      <c r="E19" s="3" t="s">
        <v>829</v>
      </c>
      <c r="F19" s="3" t="s">
        <v>840</v>
      </c>
      <c r="G19" s="3" t="s">
        <v>841</v>
      </c>
      <c r="H19" s="3" t="s">
        <v>842</v>
      </c>
      <c r="I19" s="3" t="s">
        <v>843</v>
      </c>
      <c r="J19" s="3" t="s">
        <v>844</v>
      </c>
      <c r="K19" s="3" t="s">
        <v>845</v>
      </c>
      <c r="L19" s="3" t="s">
        <v>846</v>
      </c>
      <c r="M19" s="3" t="s">
        <v>847</v>
      </c>
    </row>
    <row r="20" spans="3:13" ht="12.75" x14ac:dyDescent="0.2">
      <c r="C20" s="3" t="s">
        <v>848</v>
      </c>
      <c r="D20" s="3" t="s">
        <v>849</v>
      </c>
      <c r="E20" s="3" t="s">
        <v>850</v>
      </c>
      <c r="F20" s="3" t="s">
        <v>851</v>
      </c>
      <c r="G20" s="3" t="s">
        <v>852</v>
      </c>
      <c r="H20" s="3" t="s">
        <v>832</v>
      </c>
      <c r="I20" s="3" t="s">
        <v>853</v>
      </c>
      <c r="J20" s="3" t="s">
        <v>854</v>
      </c>
      <c r="K20" s="3" t="s">
        <v>855</v>
      </c>
      <c r="L20" s="3" t="s">
        <v>856</v>
      </c>
      <c r="M20" s="3" t="s">
        <v>857</v>
      </c>
    </row>
    <row r="21" spans="3:13" ht="12.75" x14ac:dyDescent="0.2">
      <c r="C21" s="3" t="s">
        <v>858</v>
      </c>
      <c r="D21" s="3" t="s">
        <v>859</v>
      </c>
      <c r="E21" s="3" t="s">
        <v>860</v>
      </c>
      <c r="F21" s="3" t="s">
        <v>861</v>
      </c>
      <c r="G21" s="3" t="s">
        <v>862</v>
      </c>
      <c r="H21" s="3" t="s">
        <v>863</v>
      </c>
      <c r="I21" s="3" t="s">
        <v>864</v>
      </c>
      <c r="J21" s="3" t="s">
        <v>862</v>
      </c>
      <c r="K21" s="3" t="s">
        <v>863</v>
      </c>
      <c r="L21" s="3" t="s">
        <v>865</v>
      </c>
      <c r="M21" s="3" t="s">
        <v>866</v>
      </c>
    </row>
    <row r="22" spans="3:13" ht="12.75" x14ac:dyDescent="0.2">
      <c r="C22" s="3" t="s">
        <v>867</v>
      </c>
      <c r="D22" s="3" t="s">
        <v>868</v>
      </c>
      <c r="E22" s="3" t="s">
        <v>864</v>
      </c>
      <c r="F22" s="3" t="s">
        <v>864</v>
      </c>
      <c r="G22" s="3" t="s">
        <v>862</v>
      </c>
      <c r="H22" s="3" t="s">
        <v>869</v>
      </c>
      <c r="I22" s="3" t="s">
        <v>869</v>
      </c>
      <c r="J22" s="3" t="s">
        <v>864</v>
      </c>
      <c r="K22" s="3" t="s">
        <v>864</v>
      </c>
      <c r="L22" s="3" t="s">
        <v>860</v>
      </c>
      <c r="M22" s="3" t="s">
        <v>860</v>
      </c>
    </row>
    <row r="23" spans="3:13" ht="12.75" x14ac:dyDescent="0.2"/>
    <row r="24" spans="3:13" ht="12.75" x14ac:dyDescent="0.2">
      <c r="C24" s="3" t="s">
        <v>870</v>
      </c>
      <c r="D24" s="3" t="s">
        <v>871</v>
      </c>
      <c r="E24" s="3" t="s">
        <v>872</v>
      </c>
      <c r="F24" s="3" t="s">
        <v>873</v>
      </c>
      <c r="G24" s="3" t="s">
        <v>874</v>
      </c>
      <c r="H24" s="3" t="s">
        <v>852</v>
      </c>
      <c r="I24" s="3" t="s">
        <v>875</v>
      </c>
      <c r="J24" s="3" t="s">
        <v>876</v>
      </c>
      <c r="K24" s="3" t="s">
        <v>877</v>
      </c>
      <c r="L24" s="3" t="s">
        <v>878</v>
      </c>
      <c r="M24" s="3" t="s">
        <v>879</v>
      </c>
    </row>
    <row r="25" spans="3:13" ht="12.75" x14ac:dyDescent="0.2">
      <c r="C25" s="3" t="s">
        <v>880</v>
      </c>
      <c r="D25" s="3" t="s">
        <v>881</v>
      </c>
      <c r="E25" s="3" t="s">
        <v>882</v>
      </c>
      <c r="F25" s="3" t="s">
        <v>883</v>
      </c>
      <c r="G25" s="3" t="s">
        <v>884</v>
      </c>
      <c r="H25" s="3" t="s">
        <v>861</v>
      </c>
      <c r="I25" s="3" t="s">
        <v>868</v>
      </c>
      <c r="J25" s="3" t="s">
        <v>885</v>
      </c>
      <c r="K25" s="3" t="s">
        <v>886</v>
      </c>
      <c r="L25" s="3" t="s">
        <v>887</v>
      </c>
      <c r="M25" s="3" t="s">
        <v>887</v>
      </c>
    </row>
    <row r="26" spans="3:13" ht="12.75" x14ac:dyDescent="0.2">
      <c r="C26" s="3" t="s">
        <v>888</v>
      </c>
      <c r="D26" s="3" t="s">
        <v>889</v>
      </c>
      <c r="E26" s="3" t="s">
        <v>840</v>
      </c>
      <c r="F26" s="3" t="s">
        <v>831</v>
      </c>
      <c r="G26" s="3" t="s">
        <v>844</v>
      </c>
      <c r="H26" s="3" t="s">
        <v>824</v>
      </c>
      <c r="I26" s="3" t="s">
        <v>890</v>
      </c>
      <c r="J26" s="3" t="s">
        <v>891</v>
      </c>
      <c r="K26" s="3" t="s">
        <v>892</v>
      </c>
      <c r="L26" s="3" t="s">
        <v>893</v>
      </c>
      <c r="M26" s="3" t="s">
        <v>894</v>
      </c>
    </row>
    <row r="27" spans="3:13" ht="12.75" x14ac:dyDescent="0.2">
      <c r="C27" s="3" t="s">
        <v>895</v>
      </c>
      <c r="D27" s="3" t="s">
        <v>863</v>
      </c>
      <c r="E27" s="3" t="s">
        <v>864</v>
      </c>
      <c r="F27" s="3" t="s">
        <v>896</v>
      </c>
      <c r="G27" s="3" t="s">
        <v>896</v>
      </c>
      <c r="H27" s="3" t="s">
        <v>897</v>
      </c>
      <c r="I27" s="3" t="s">
        <v>898</v>
      </c>
      <c r="J27" s="3" t="s">
        <v>898</v>
      </c>
      <c r="K27" s="3" t="s">
        <v>897</v>
      </c>
      <c r="L27" s="3" t="s">
        <v>885</v>
      </c>
      <c r="M27" s="3" t="s">
        <v>884</v>
      </c>
    </row>
    <row r="28" spans="3:13" ht="12.75" x14ac:dyDescent="0.2"/>
    <row r="29" spans="3:13" ht="12.75" x14ac:dyDescent="0.2">
      <c r="C29" s="3" t="s">
        <v>899</v>
      </c>
      <c r="D29" s="3">
        <v>9.9</v>
      </c>
      <c r="E29" s="3">
        <v>10.3</v>
      </c>
      <c r="F29" s="3">
        <v>9.8000000000000007</v>
      </c>
      <c r="G29" s="3">
        <v>8.1</v>
      </c>
      <c r="H29" s="3">
        <v>7.9</v>
      </c>
      <c r="I29" s="3">
        <v>8.6999999999999993</v>
      </c>
      <c r="J29" s="3">
        <v>7.3</v>
      </c>
      <c r="K29" s="3">
        <v>7.7</v>
      </c>
      <c r="L29" s="3">
        <v>7.2</v>
      </c>
      <c r="M29" s="3">
        <v>7.3</v>
      </c>
    </row>
    <row r="30" spans="3:13" ht="12.75" x14ac:dyDescent="0.2">
      <c r="C30" s="3" t="s">
        <v>900</v>
      </c>
      <c r="D30" s="3">
        <v>7</v>
      </c>
      <c r="E30" s="3">
        <v>4</v>
      </c>
      <c r="F30" s="3">
        <v>4</v>
      </c>
      <c r="G30" s="3">
        <v>3</v>
      </c>
      <c r="H30" s="3">
        <v>7</v>
      </c>
      <c r="I30" s="3">
        <v>5</v>
      </c>
      <c r="J30" s="3">
        <v>6</v>
      </c>
      <c r="K30" s="3">
        <v>6</v>
      </c>
      <c r="L30" s="3">
        <v>6</v>
      </c>
      <c r="M30" s="3">
        <v>8</v>
      </c>
    </row>
    <row r="31" spans="3:13" ht="12.75" x14ac:dyDescent="0.2">
      <c r="C31" s="3" t="s">
        <v>901</v>
      </c>
      <c r="D31" s="3">
        <v>0.16500000000000001</v>
      </c>
      <c r="E31" s="3">
        <v>0.37</v>
      </c>
      <c r="F31" s="3">
        <v>0.42</v>
      </c>
      <c r="G31" s="3">
        <v>0.45</v>
      </c>
      <c r="H31" s="3">
        <v>0.5</v>
      </c>
      <c r="I31" s="3">
        <v>0.55000000000000004</v>
      </c>
      <c r="J31" s="3">
        <v>0.57999999999999996</v>
      </c>
      <c r="K31" s="3">
        <v>0.62</v>
      </c>
      <c r="L31" s="3">
        <v>0.66</v>
      </c>
      <c r="M31" s="3">
        <v>0.72</v>
      </c>
    </row>
    <row r="32" spans="3:13" ht="12.75" x14ac:dyDescent="0.2">
      <c r="C32" s="3" t="s">
        <v>902</v>
      </c>
      <c r="D32" s="3" t="s">
        <v>903</v>
      </c>
      <c r="E32" s="3" t="s">
        <v>904</v>
      </c>
      <c r="F32" s="3" t="s">
        <v>905</v>
      </c>
      <c r="G32" s="3" t="s">
        <v>906</v>
      </c>
      <c r="H32" s="3" t="s">
        <v>906</v>
      </c>
      <c r="I32" s="3" t="s">
        <v>907</v>
      </c>
      <c r="J32" s="3" t="s">
        <v>908</v>
      </c>
      <c r="K32" s="3" t="s">
        <v>906</v>
      </c>
      <c r="L32" s="3" t="s">
        <v>909</v>
      </c>
      <c r="M32" s="3" t="s">
        <v>910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859A-7083-4B18-8A1A-C385332255CE}">
  <dimension ref="A3:BJ22"/>
  <sheetViews>
    <sheetView showGridLines="0" tabSelected="1" workbookViewId="0">
      <selection activeCell="F19" sqref="F1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911</v>
      </c>
      <c r="C3" s="9"/>
      <c r="D3" s="9"/>
      <c r="E3" s="9"/>
      <c r="F3" s="9"/>
      <c r="H3" s="9" t="s">
        <v>912</v>
      </c>
      <c r="I3" s="9"/>
      <c r="J3" s="9"/>
      <c r="K3" s="9"/>
      <c r="L3" s="9"/>
      <c r="N3" s="11" t="s">
        <v>913</v>
      </c>
      <c r="O3" s="11"/>
      <c r="P3" s="11"/>
      <c r="Q3" s="11"/>
      <c r="R3" s="11"/>
      <c r="S3" s="11"/>
      <c r="T3" s="11"/>
      <c r="V3" s="9" t="s">
        <v>914</v>
      </c>
      <c r="W3" s="9"/>
      <c r="X3" s="9"/>
      <c r="Y3" s="9"/>
      <c r="AA3" s="9" t="s">
        <v>915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916</v>
      </c>
      <c r="C4" s="15" t="s">
        <v>917</v>
      </c>
      <c r="D4" s="14" t="s">
        <v>918</v>
      </c>
      <c r="E4" s="15" t="s">
        <v>919</v>
      </c>
      <c r="F4" s="14" t="s">
        <v>920</v>
      </c>
      <c r="H4" s="16" t="s">
        <v>921</v>
      </c>
      <c r="I4" s="17" t="s">
        <v>922</v>
      </c>
      <c r="J4" s="16" t="s">
        <v>923</v>
      </c>
      <c r="K4" s="17" t="s">
        <v>924</v>
      </c>
      <c r="L4" s="16" t="s">
        <v>925</v>
      </c>
      <c r="N4" s="18" t="s">
        <v>926</v>
      </c>
      <c r="O4" s="19" t="s">
        <v>927</v>
      </c>
      <c r="P4" s="18" t="s">
        <v>928</v>
      </c>
      <c r="Q4" s="19" t="s">
        <v>929</v>
      </c>
      <c r="R4" s="18" t="s">
        <v>930</v>
      </c>
      <c r="S4" s="19" t="s">
        <v>931</v>
      </c>
      <c r="T4" s="18" t="s">
        <v>932</v>
      </c>
      <c r="V4" s="19" t="s">
        <v>933</v>
      </c>
      <c r="W4" s="18" t="s">
        <v>934</v>
      </c>
      <c r="X4" s="19" t="s">
        <v>935</v>
      </c>
      <c r="Y4" s="18" t="s">
        <v>936</v>
      </c>
      <c r="AA4" s="20" t="s">
        <v>540</v>
      </c>
      <c r="AB4" s="21" t="s">
        <v>817</v>
      </c>
      <c r="AC4" s="20" t="s">
        <v>827</v>
      </c>
      <c r="AD4" s="21" t="s">
        <v>848</v>
      </c>
      <c r="AE4" s="20" t="s">
        <v>858</v>
      </c>
      <c r="AF4" s="21" t="s">
        <v>867</v>
      </c>
      <c r="AG4" s="20" t="s">
        <v>870</v>
      </c>
      <c r="AH4" s="21" t="s">
        <v>880</v>
      </c>
      <c r="AI4" s="20" t="s">
        <v>901</v>
      </c>
      <c r="AJ4" s="22"/>
      <c r="AK4" s="21" t="s">
        <v>899</v>
      </c>
      <c r="AL4" s="20" t="s">
        <v>900</v>
      </c>
    </row>
    <row r="5" spans="1:62" ht="63" x14ac:dyDescent="0.2">
      <c r="A5" s="23" t="s">
        <v>937</v>
      </c>
      <c r="B5" s="18" t="s">
        <v>938</v>
      </c>
      <c r="C5" s="24" t="s">
        <v>939</v>
      </c>
      <c r="D5" s="25" t="s">
        <v>940</v>
      </c>
      <c r="E5" s="19" t="s">
        <v>941</v>
      </c>
      <c r="F5" s="18" t="s">
        <v>938</v>
      </c>
      <c r="H5" s="19" t="s">
        <v>942</v>
      </c>
      <c r="I5" s="18" t="s">
        <v>943</v>
      </c>
      <c r="J5" s="19" t="s">
        <v>944</v>
      </c>
      <c r="K5" s="18" t="s">
        <v>945</v>
      </c>
      <c r="L5" s="19" t="s">
        <v>946</v>
      </c>
      <c r="N5" s="18" t="s">
        <v>947</v>
      </c>
      <c r="O5" s="19" t="s">
        <v>948</v>
      </c>
      <c r="P5" s="18" t="s">
        <v>949</v>
      </c>
      <c r="Q5" s="19" t="s">
        <v>950</v>
      </c>
      <c r="R5" s="18" t="s">
        <v>951</v>
      </c>
      <c r="S5" s="19" t="s">
        <v>952</v>
      </c>
      <c r="T5" s="18" t="s">
        <v>953</v>
      </c>
      <c r="V5" s="19" t="s">
        <v>954</v>
      </c>
      <c r="W5" s="18" t="s">
        <v>955</v>
      </c>
      <c r="X5" s="19" t="s">
        <v>956</v>
      </c>
      <c r="Y5" s="18" t="s">
        <v>957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1.7844215005995321</v>
      </c>
      <c r="C7" s="31">
        <f>(sheet!D18-sheet!D15)/sheet!D35</f>
        <v>1.7844215005995321</v>
      </c>
      <c r="D7" s="31">
        <f>sheet!D12/sheet!D35</f>
        <v>0.35143887720401784</v>
      </c>
      <c r="E7" s="31">
        <f>Sheet2!D20/sheet!D35</f>
        <v>0.66864790753444858</v>
      </c>
      <c r="F7" s="31">
        <f>sheet!D18/sheet!D35</f>
        <v>1.7844215005995321</v>
      </c>
      <c r="G7" s="29"/>
      <c r="H7" s="32">
        <f>Sheet1!D33/sheet!D51</f>
        <v>0.16378605341046834</v>
      </c>
      <c r="I7" s="32">
        <f>Sheet1!D33/Sheet1!D12</f>
        <v>7.9787533037652139E-2</v>
      </c>
      <c r="J7" s="32">
        <f>Sheet1!D12/sheet!D27</f>
        <v>1.0984313424586585</v>
      </c>
      <c r="K7" s="32">
        <f>Sheet1!D30/sheet!D27</f>
        <v>8.7641127026012816E-2</v>
      </c>
      <c r="L7" s="32">
        <f>Sheet1!D38</f>
        <v>1.58</v>
      </c>
      <c r="M7" s="29"/>
      <c r="N7" s="32">
        <f>sheet!D40/sheet!D27</f>
        <v>0.46490482430531993</v>
      </c>
      <c r="O7" s="32">
        <f>sheet!D51/sheet!D27</f>
        <v>0.53509517569468001</v>
      </c>
      <c r="P7" s="32">
        <f>sheet!D40/sheet!D51</f>
        <v>0.86882641709816122</v>
      </c>
      <c r="Q7" s="31">
        <f>Sheet1!D24/Sheet1!D26</f>
        <v>-24.075638051044084</v>
      </c>
      <c r="R7" s="31">
        <f>ABS(Sheet2!D20/(Sheet1!D26+Sheet2!D30))</f>
        <v>3.1711122764085533</v>
      </c>
      <c r="S7" s="31">
        <f>sheet!D40/Sheet1!D43</f>
        <v>3.1444372364579953</v>
      </c>
      <c r="T7" s="31">
        <f>Sheet2!D20/sheet!D40</f>
        <v>0.35088789288551003</v>
      </c>
      <c r="V7" s="31" t="e">
        <f>ABS(Sheet1!D15/sheet!D15)</f>
        <v>#DIV/0!</v>
      </c>
      <c r="W7" s="31">
        <f>Sheet1!D12/sheet!D14</f>
        <v>3.5004068954450633</v>
      </c>
      <c r="X7" s="31">
        <f>Sheet1!D12/sheet!D27</f>
        <v>1.0984313424586585</v>
      </c>
      <c r="Y7" s="31">
        <f>Sheet1!D12/(sheet!D18-sheet!D35)</f>
        <v>5.7396905844064312</v>
      </c>
      <c r="AA7" s="17" t="str">
        <f>Sheet1!D43</f>
        <v>246,640</v>
      </c>
      <c r="AB7" s="17" t="str">
        <f>Sheet3!D17</f>
        <v>12.8x</v>
      </c>
      <c r="AC7" s="17" t="str">
        <f>Sheet3!D18</f>
        <v>15.6x</v>
      </c>
      <c r="AD7" s="17" t="str">
        <f>Sheet3!D20</f>
        <v>23.1x</v>
      </c>
      <c r="AE7" s="17" t="str">
        <f>Sheet3!D21</f>
        <v>3.0x</v>
      </c>
      <c r="AF7" s="17" t="str">
        <f>Sheet3!D22</f>
        <v>1.8x</v>
      </c>
      <c r="AG7" s="17" t="str">
        <f>Sheet3!D24</f>
        <v>21.6x</v>
      </c>
      <c r="AH7" s="17" t="str">
        <f>Sheet3!D25</f>
        <v>3.6x</v>
      </c>
      <c r="AI7" s="17">
        <f>Sheet3!D31</f>
        <v>0.16500000000000001</v>
      </c>
      <c r="AK7" s="17">
        <f>Sheet3!D29</f>
        <v>9.9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1.7774618002858533</v>
      </c>
      <c r="C8" s="34">
        <f>(sheet!E18-sheet!E15)/sheet!E35</f>
        <v>1.7774618002858533</v>
      </c>
      <c r="D8" s="34">
        <f>sheet!E12/sheet!E35</f>
        <v>0.32354036992521085</v>
      </c>
      <c r="E8" s="34">
        <f>Sheet2!E20/sheet!E35</f>
        <v>0.43619137430562716</v>
      </c>
      <c r="F8" s="34">
        <f>sheet!E18/sheet!E35</f>
        <v>1.7774618002858533</v>
      </c>
      <c r="G8" s="29"/>
      <c r="H8" s="35">
        <f>Sheet1!E33/sheet!E51</f>
        <v>0.15143729085059079</v>
      </c>
      <c r="I8" s="35">
        <f>Sheet1!E33/Sheet1!E12</f>
        <v>7.9264264488551353E-2</v>
      </c>
      <c r="J8" s="35">
        <f>Sheet1!E12/sheet!E27</f>
        <v>1.0590261175388758</v>
      </c>
      <c r="K8" s="35">
        <f>Sheet1!E30/sheet!E27</f>
        <v>8.3942926280885122E-2</v>
      </c>
      <c r="L8" s="35">
        <f>Sheet1!E38</f>
        <v>1.76</v>
      </c>
      <c r="M8" s="29"/>
      <c r="N8" s="35">
        <f>sheet!E40/sheet!E27</f>
        <v>0.44569183845408417</v>
      </c>
      <c r="O8" s="35">
        <f>sheet!E51/sheet!E27</f>
        <v>0.55430816154591578</v>
      </c>
      <c r="P8" s="35">
        <f>sheet!E40/sheet!E51</f>
        <v>0.8040506515565089</v>
      </c>
      <c r="Q8" s="34">
        <f>Sheet1!E24/Sheet1!E26</f>
        <v>-27.212566059894304</v>
      </c>
      <c r="R8" s="34">
        <f>ABS(Sheet2!E20/(Sheet1!E26+Sheet2!E30))</f>
        <v>1.3767739449346232</v>
      </c>
      <c r="S8" s="34">
        <f>sheet!E40/Sheet1!E43</f>
        <v>3.1084473707625233</v>
      </c>
      <c r="T8" s="34">
        <f>Sheet2!E20/sheet!E40</f>
        <v>0.23725892951192815</v>
      </c>
      <c r="U8" s="12"/>
      <c r="V8" s="34" t="e">
        <f>ABS(Sheet1!E15/sheet!E15)</f>
        <v>#DIV/0!</v>
      </c>
      <c r="W8" s="34">
        <f>Sheet1!E12/sheet!E14</f>
        <v>3.3631749447792711</v>
      </c>
      <c r="X8" s="34">
        <f>Sheet1!E12/sheet!E27</f>
        <v>1.0590261175388758</v>
      </c>
      <c r="Y8" s="34">
        <f>Sheet1!E12/(sheet!E18-sheet!E35)</f>
        <v>5.6188499734667579</v>
      </c>
      <c r="Z8" s="12"/>
      <c r="AA8" s="36" t="str">
        <f>Sheet1!E43</f>
        <v>280,975</v>
      </c>
      <c r="AB8" s="36" t="str">
        <f>Sheet3!E17</f>
        <v>11.4x</v>
      </c>
      <c r="AC8" s="36" t="str">
        <f>Sheet3!E18</f>
        <v>13.8x</v>
      </c>
      <c r="AD8" s="36" t="str">
        <f>Sheet3!E20</f>
        <v>20.8x</v>
      </c>
      <c r="AE8" s="36" t="str">
        <f>Sheet3!E21</f>
        <v>2.4x</v>
      </c>
      <c r="AF8" s="36" t="str">
        <f>Sheet3!E22</f>
        <v>1.5x</v>
      </c>
      <c r="AG8" s="36" t="str">
        <f>Sheet3!E24</f>
        <v>18.5x</v>
      </c>
      <c r="AH8" s="36" t="str">
        <f>Sheet3!E25</f>
        <v>2.9x</v>
      </c>
      <c r="AI8" s="36">
        <f>Sheet3!E31</f>
        <v>0.37</v>
      </c>
      <c r="AK8" s="36">
        <f>Sheet3!E29</f>
        <v>10.3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1.5052384764592899</v>
      </c>
      <c r="C9" s="31">
        <f>(sheet!F18-sheet!F15)/sheet!F35</f>
        <v>1.5052384764592899</v>
      </c>
      <c r="D9" s="31">
        <f>sheet!F12/sheet!F35</f>
        <v>0.1065446939660219</v>
      </c>
      <c r="E9" s="31">
        <f>Sheet2!F20/sheet!F35</f>
        <v>0.32516050843757022</v>
      </c>
      <c r="F9" s="31">
        <f>sheet!F18/sheet!F35</f>
        <v>1.5052384764592899</v>
      </c>
      <c r="G9" s="29"/>
      <c r="H9" s="32">
        <f>Sheet1!F33/sheet!F51</f>
        <v>0.118176322113568</v>
      </c>
      <c r="I9" s="32">
        <f>Sheet1!F33/Sheet1!F12</f>
        <v>6.5879900559594515E-2</v>
      </c>
      <c r="J9" s="32">
        <f>Sheet1!F12/sheet!F27</f>
        <v>1.0135805479275402</v>
      </c>
      <c r="K9" s="32">
        <f>Sheet1!F30/sheet!F27</f>
        <v>6.6774585706605674E-2</v>
      </c>
      <c r="L9" s="32">
        <f>Sheet1!F38</f>
        <v>1.66</v>
      </c>
      <c r="M9" s="29"/>
      <c r="N9" s="32">
        <f>sheet!F40/sheet!F27</f>
        <v>0.43495799740294011</v>
      </c>
      <c r="O9" s="32">
        <f>sheet!F51/sheet!F27</f>
        <v>0.56504200259705983</v>
      </c>
      <c r="P9" s="32">
        <f>sheet!F40/sheet!F51</f>
        <v>0.76977993742726292</v>
      </c>
      <c r="Q9" s="31">
        <f>Sheet1!F24/Sheet1!F26</f>
        <v>-20.361972733095435</v>
      </c>
      <c r="R9" s="31">
        <f>ABS(Sheet2!F20/(Sheet1!F26+Sheet2!F30))</f>
        <v>1.2676263962647027</v>
      </c>
      <c r="S9" s="31">
        <f>sheet!F40/Sheet1!F43</f>
        <v>3.4905370721293387</v>
      </c>
      <c r="T9" s="31">
        <f>Sheet2!F20/sheet!F40</f>
        <v>0.20176238613259717</v>
      </c>
      <c r="V9" s="31" t="e">
        <f>ABS(Sheet1!F15/sheet!F15)</f>
        <v>#DIV/0!</v>
      </c>
      <c r="W9" s="31">
        <f>Sheet1!F12/sheet!F14</f>
        <v>2.9868092238543791</v>
      </c>
      <c r="X9" s="31">
        <f>Sheet1!F12/sheet!F27</f>
        <v>1.0135805479275402</v>
      </c>
      <c r="Y9" s="31">
        <f>Sheet1!F12/(sheet!F18-sheet!F35)</f>
        <v>7.4331366764995082</v>
      </c>
      <c r="AA9" s="17" t="str">
        <f>Sheet1!F43</f>
        <v>291,823</v>
      </c>
      <c r="AB9" s="17" t="str">
        <f>Sheet3!F17</f>
        <v>11.4x</v>
      </c>
      <c r="AC9" s="17" t="str">
        <f>Sheet3!F18</f>
        <v>14.7x</v>
      </c>
      <c r="AD9" s="17" t="str">
        <f>Sheet3!F20</f>
        <v>72.6x</v>
      </c>
      <c r="AE9" s="17" t="str">
        <f>Sheet3!F21</f>
        <v>2.1x</v>
      </c>
      <c r="AF9" s="17" t="str">
        <f>Sheet3!F22</f>
        <v>1.5x</v>
      </c>
      <c r="AG9" s="17" t="str">
        <f>Sheet3!F24</f>
        <v>19.2x</v>
      </c>
      <c r="AH9" s="17" t="str">
        <f>Sheet3!F25</f>
        <v>2.6x</v>
      </c>
      <c r="AI9" s="17">
        <f>Sheet3!F31</f>
        <v>0.42</v>
      </c>
      <c r="AK9" s="17">
        <f>Sheet3!F29</f>
        <v>9.8000000000000007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1.4751118568232662</v>
      </c>
      <c r="C10" s="34">
        <f>(sheet!G18-sheet!G15)/sheet!G35</f>
        <v>1.4751118568232662</v>
      </c>
      <c r="D10" s="34">
        <f>sheet!G12/sheet!G35</f>
        <v>0.19658836689038031</v>
      </c>
      <c r="E10" s="34">
        <f>Sheet2!G20/sheet!G35</f>
        <v>0.26631245339299031</v>
      </c>
      <c r="F10" s="34">
        <f>sheet!G18/sheet!G35</f>
        <v>1.4751118568232662</v>
      </c>
      <c r="G10" s="29"/>
      <c r="H10" s="35">
        <f>Sheet1!G33/sheet!G51</f>
        <v>6.6025803187452561E-2</v>
      </c>
      <c r="I10" s="35">
        <f>Sheet1!G33/Sheet1!G12</f>
        <v>4.2118512780790082E-2</v>
      </c>
      <c r="J10" s="35">
        <f>Sheet1!G12/sheet!G27</f>
        <v>0.72313114103671206</v>
      </c>
      <c r="K10" s="35">
        <f>Sheet1!G30/sheet!G27</f>
        <v>3.0457208205942072E-2</v>
      </c>
      <c r="L10" s="35">
        <f>Sheet1!G38</f>
        <v>1.22</v>
      </c>
      <c r="M10" s="29"/>
      <c r="N10" s="35">
        <f>sheet!G40/sheet!G27</f>
        <v>0.53870749410693863</v>
      </c>
      <c r="O10" s="35">
        <f>sheet!G51/sheet!G27</f>
        <v>0.46129250589306137</v>
      </c>
      <c r="P10" s="35">
        <f>sheet!G40/sheet!G51</f>
        <v>1.1678219074120921</v>
      </c>
      <c r="Q10" s="34">
        <f>Sheet1!G24/Sheet1!G26</f>
        <v>-7.3216783216783217</v>
      </c>
      <c r="R10" s="34">
        <f>ABS(Sheet2!G20/(Sheet1!G26+Sheet2!G30))</f>
        <v>0.63446591161447918</v>
      </c>
      <c r="S10" s="34">
        <f>sheet!G40/Sheet1!G43</f>
        <v>6.9087099670757262</v>
      </c>
      <c r="T10" s="34">
        <f>Sheet2!G20/sheet!G40</f>
        <v>0.12377610259076337</v>
      </c>
      <c r="U10" s="12"/>
      <c r="V10" s="34" t="e">
        <f>ABS(Sheet1!G15/sheet!G15)</f>
        <v>#DIV/0!</v>
      </c>
      <c r="W10" s="34">
        <f>Sheet1!G12/sheet!G14</f>
        <v>2.5659627329192545</v>
      </c>
      <c r="X10" s="34">
        <f>Sheet1!G12/sheet!G27</f>
        <v>0.72313114103671206</v>
      </c>
      <c r="Y10" s="34">
        <f>Sheet1!G12/(sheet!G18-sheet!G35)</f>
        <v>6.0788699234844028</v>
      </c>
      <c r="Z10" s="12"/>
      <c r="AA10" s="36" t="str">
        <f>Sheet1!G43</f>
        <v>334,100</v>
      </c>
      <c r="AB10" s="36" t="str">
        <f>Sheet3!G17</f>
        <v>14.9x</v>
      </c>
      <c r="AC10" s="36" t="str">
        <f>Sheet3!G18</f>
        <v>21.3x</v>
      </c>
      <c r="AD10" s="36" t="str">
        <f>Sheet3!G20</f>
        <v>34.8x</v>
      </c>
      <c r="AE10" s="36" t="str">
        <f>Sheet3!G21</f>
        <v>1.6x</v>
      </c>
      <c r="AF10" s="36" t="str">
        <f>Sheet3!G22</f>
        <v>1.6x</v>
      </c>
      <c r="AG10" s="36" t="str">
        <f>Sheet3!G24</f>
        <v>30.6x</v>
      </c>
      <c r="AH10" s="36" t="str">
        <f>Sheet3!G25</f>
        <v>2.0x</v>
      </c>
      <c r="AI10" s="36">
        <f>Sheet3!G31</f>
        <v>0.45</v>
      </c>
      <c r="AK10" s="36">
        <f>Sheet3!G29</f>
        <v>8.1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1.3917784508870619</v>
      </c>
      <c r="C11" s="31">
        <f>(sheet!H18-sheet!H15)/sheet!H35</f>
        <v>1.3917784508870619</v>
      </c>
      <c r="D11" s="31">
        <f>sheet!H12/sheet!H35</f>
        <v>0.20726958026828213</v>
      </c>
      <c r="E11" s="31">
        <f>Sheet2!H20/sheet!H35</f>
        <v>0.22821289485071397</v>
      </c>
      <c r="F11" s="31">
        <f>sheet!H18/sheet!H35</f>
        <v>1.3917784508870619</v>
      </c>
      <c r="G11" s="29"/>
      <c r="H11" s="32">
        <f>Sheet1!H33/sheet!H51</f>
        <v>5.1071447375348814E-2</v>
      </c>
      <c r="I11" s="32">
        <f>Sheet1!H33/Sheet1!H12</f>
        <v>3.0562732371289935E-2</v>
      </c>
      <c r="J11" s="32">
        <f>Sheet1!H12/sheet!H27</f>
        <v>0.8173366640055626</v>
      </c>
      <c r="K11" s="32">
        <f>Sheet1!H30/sheet!H27</f>
        <v>2.4980041719244932E-2</v>
      </c>
      <c r="L11" s="32">
        <f>Sheet1!H38</f>
        <v>0.85</v>
      </c>
      <c r="M11" s="29"/>
      <c r="N11" s="32">
        <f>sheet!H40/sheet!H27</f>
        <v>0.51088048208905257</v>
      </c>
      <c r="O11" s="32">
        <f>sheet!H51/sheet!H27</f>
        <v>0.48911951791094743</v>
      </c>
      <c r="P11" s="32">
        <f>sheet!H40/sheet!H51</f>
        <v>1.0444900752908965</v>
      </c>
      <c r="Q11" s="31">
        <f>Sheet1!H24/Sheet1!H26</f>
        <v>-11.173745173745173</v>
      </c>
      <c r="R11" s="31">
        <f>ABS(Sheet2!H20/(Sheet1!H26+Sheet2!H30))</f>
        <v>1.080294961081524</v>
      </c>
      <c r="S11" s="31">
        <f>sheet!H40/Sheet1!H43</f>
        <v>5.8727057430432206</v>
      </c>
      <c r="T11" s="31">
        <f>Sheet2!H20/sheet!H40</f>
        <v>0.13292670632120174</v>
      </c>
      <c r="V11" s="31" t="e">
        <f>ABS(Sheet1!H15/sheet!H15)</f>
        <v>#DIV/0!</v>
      </c>
      <c r="W11" s="31">
        <f>Sheet1!H12/sheet!H14</f>
        <v>2.633421838698971</v>
      </c>
      <c r="X11" s="31">
        <f>Sheet1!H12/sheet!H27</f>
        <v>0.8173366640055626</v>
      </c>
      <c r="Y11" s="31">
        <f>Sheet1!H12/(sheet!H18-sheet!H35)</f>
        <v>7.0108239452175836</v>
      </c>
      <c r="AA11" s="17" t="str">
        <f>Sheet1!H43</f>
        <v>337,800</v>
      </c>
      <c r="AB11" s="17" t="str">
        <f>Sheet3!H17</f>
        <v>12.1x</v>
      </c>
      <c r="AC11" s="17" t="str">
        <f>Sheet3!H18</f>
        <v>18.0x</v>
      </c>
      <c r="AD11" s="17" t="str">
        <f>Sheet3!H20</f>
        <v>18.0x</v>
      </c>
      <c r="AE11" s="17" t="str">
        <f>Sheet3!H21</f>
        <v>1.7x</v>
      </c>
      <c r="AF11" s="17" t="str">
        <f>Sheet3!H22</f>
        <v>1.3x</v>
      </c>
      <c r="AG11" s="17" t="str">
        <f>Sheet3!H24</f>
        <v>34.8x</v>
      </c>
      <c r="AH11" s="17" t="str">
        <f>Sheet3!H25</f>
        <v>2.1x</v>
      </c>
      <c r="AI11" s="17">
        <f>Sheet3!H31</f>
        <v>0.5</v>
      </c>
      <c r="AK11" s="17">
        <f>Sheet3!H29</f>
        <v>7.9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1.8302372426141451</v>
      </c>
      <c r="C12" s="34">
        <f>(sheet!I18-sheet!I15)/sheet!I35</f>
        <v>1.8302372426141451</v>
      </c>
      <c r="D12" s="34">
        <f>sheet!I12/sheet!I35</f>
        <v>0.20725156669650852</v>
      </c>
      <c r="E12" s="34">
        <f>Sheet2!I20/sheet!I35</f>
        <v>0.19315129811996418</v>
      </c>
      <c r="F12" s="34">
        <f>sheet!I18/sheet!I35</f>
        <v>1.8302372426141451</v>
      </c>
      <c r="G12" s="29"/>
      <c r="H12" s="35">
        <f>Sheet1!I33/sheet!I51</f>
        <v>2.4833656415361241E-2</v>
      </c>
      <c r="I12" s="35">
        <f>Sheet1!I33/Sheet1!I12</f>
        <v>1.4127324749642347E-2</v>
      </c>
      <c r="J12" s="35">
        <f>Sheet1!I12/sheet!I27</f>
        <v>0.83672909548866559</v>
      </c>
      <c r="K12" s="35">
        <f>Sheet1!I30/sheet!I27</f>
        <v>1.1820743659442879E-2</v>
      </c>
      <c r="L12" s="35">
        <f>Sheet1!I38</f>
        <v>1.51</v>
      </c>
      <c r="M12" s="29"/>
      <c r="N12" s="35">
        <f>sheet!I40/sheet!I27</f>
        <v>0.5240030923464426</v>
      </c>
      <c r="O12" s="35">
        <f>sheet!I51/sheet!I27</f>
        <v>0.47599690765355746</v>
      </c>
      <c r="P12" s="35">
        <f>sheet!I40/sheet!I51</f>
        <v>1.1008539843872793</v>
      </c>
      <c r="Q12" s="34">
        <f>Sheet1!I24/Sheet1!I26</f>
        <v>-8.8850174216027877</v>
      </c>
      <c r="R12" s="34">
        <f>ABS(Sheet2!I20/(Sheet1!I26+Sheet2!I30))</f>
        <v>0.73197625106022057</v>
      </c>
      <c r="S12" s="34">
        <f>sheet!I40/Sheet1!I43</f>
        <v>5.6973969631236443</v>
      </c>
      <c r="T12" s="34">
        <f>Sheet2!I20/sheet!I40</f>
        <v>8.2143537026461072E-2</v>
      </c>
      <c r="U12" s="12"/>
      <c r="V12" s="34" t="e">
        <f>ABS(Sheet1!I15/sheet!I15)</f>
        <v>#DIV/0!</v>
      </c>
      <c r="W12" s="34">
        <f>Sheet1!I12/sheet!I14</f>
        <v>2.7112727272727271</v>
      </c>
      <c r="X12" s="34">
        <f>Sheet1!I12/sheet!I27</f>
        <v>0.83672909548866559</v>
      </c>
      <c r="Y12" s="34">
        <f>Sheet1!I12/(sheet!I18-sheet!I35)</f>
        <v>4.5224423776789324</v>
      </c>
      <c r="Z12" s="12"/>
      <c r="AA12" s="36" t="str">
        <f>Sheet1!I43</f>
        <v>368,800</v>
      </c>
      <c r="AB12" s="36" t="str">
        <f>Sheet3!I17</f>
        <v>11.5x</v>
      </c>
      <c r="AC12" s="36" t="str">
        <f>Sheet3!I18</f>
        <v>15.4x</v>
      </c>
      <c r="AD12" s="36" t="str">
        <f>Sheet3!I20</f>
        <v>35.2x</v>
      </c>
      <c r="AE12" s="36" t="str">
        <f>Sheet3!I21</f>
        <v>1.5x</v>
      </c>
      <c r="AF12" s="36" t="str">
        <f>Sheet3!I22</f>
        <v>1.3x</v>
      </c>
      <c r="AG12" s="36" t="str">
        <f>Sheet3!I24</f>
        <v>20.9x</v>
      </c>
      <c r="AH12" s="36" t="str">
        <f>Sheet3!I25</f>
        <v>1.8x</v>
      </c>
      <c r="AI12" s="36">
        <f>Sheet3!I31</f>
        <v>0.55000000000000004</v>
      </c>
      <c r="AK12" s="36">
        <f>Sheet3!I29</f>
        <v>8.6999999999999993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1.5702076915432774</v>
      </c>
      <c r="C13" s="31">
        <f>(sheet!J18-sheet!J15)/sheet!J35</f>
        <v>1.5702076915432774</v>
      </c>
      <c r="D13" s="31">
        <f>sheet!J12/sheet!J35</f>
        <v>0.22210076517936997</v>
      </c>
      <c r="E13" s="31">
        <f>Sheet2!J20/sheet!J35</f>
        <v>0.44966709728709131</v>
      </c>
      <c r="F13" s="31">
        <f>sheet!J18/sheet!J35</f>
        <v>1.5702076915432774</v>
      </c>
      <c r="G13" s="29"/>
      <c r="H13" s="32">
        <f>Sheet1!J33/sheet!J51</f>
        <v>0.10356400831069203</v>
      </c>
      <c r="I13" s="32">
        <f>Sheet1!J33/Sheet1!J12</f>
        <v>5.2380567456147442E-2</v>
      </c>
      <c r="J13" s="32">
        <f>Sheet1!J12/sheet!J27</f>
        <v>0.81361394278197963</v>
      </c>
      <c r="K13" s="32">
        <f>Sheet1!J30/sheet!J27</f>
        <v>4.2617560013153567E-2</v>
      </c>
      <c r="L13" s="32">
        <f>Sheet1!J38</f>
        <v>1.74</v>
      </c>
      <c r="M13" s="29"/>
      <c r="N13" s="32">
        <f>sheet!J40/sheet!J27</f>
        <v>0.58849062808286745</v>
      </c>
      <c r="O13" s="32">
        <f>sheet!J51/sheet!J27</f>
        <v>0.41150937191713255</v>
      </c>
      <c r="P13" s="32">
        <f>sheet!J40/sheet!J51</f>
        <v>1.430078312290235</v>
      </c>
      <c r="Q13" s="31">
        <f>Sheet1!J24/Sheet1!J26</f>
        <v>-4.8146551724137927</v>
      </c>
      <c r="R13" s="31">
        <f>ABS(Sheet2!J20/(Sheet1!J26+Sheet2!J30))</f>
        <v>1.4153894275883641</v>
      </c>
      <c r="S13" s="31">
        <f>sheet!J40/Sheet1!J43</f>
        <v>6.185253456221198</v>
      </c>
      <c r="T13" s="31">
        <f>Sheet2!J20/sheet!J40</f>
        <v>0.16856653255848605</v>
      </c>
      <c r="V13" s="31" t="e">
        <f>ABS(Sheet1!J15/sheet!J15)</f>
        <v>#DIV/0!</v>
      </c>
      <c r="W13" s="31">
        <f>Sheet1!J12/sheet!J14</f>
        <v>2.9699903969270167</v>
      </c>
      <c r="X13" s="31">
        <f>Sheet1!J12/sheet!J27</f>
        <v>0.81361394278197963</v>
      </c>
      <c r="Y13" s="31">
        <f>Sheet1!J12/(sheet!J18-sheet!J35)</f>
        <v>6.4679330777274311</v>
      </c>
      <c r="AA13" s="17" t="str">
        <f>Sheet1!J43</f>
        <v>434,000</v>
      </c>
      <c r="AB13" s="17" t="str">
        <f>Sheet3!J17</f>
        <v>13.1x</v>
      </c>
      <c r="AC13" s="17" t="str">
        <f>Sheet3!J18</f>
        <v>17.0x</v>
      </c>
      <c r="AD13" s="17" t="str">
        <f>Sheet3!J20</f>
        <v>51.8x</v>
      </c>
      <c r="AE13" s="17" t="str">
        <f>Sheet3!J21</f>
        <v>1.6x</v>
      </c>
      <c r="AF13" s="17" t="str">
        <f>Sheet3!J22</f>
        <v>1.5x</v>
      </c>
      <c r="AG13" s="17" t="str">
        <f>Sheet3!J24</f>
        <v>23.6x</v>
      </c>
      <c r="AH13" s="17" t="str">
        <f>Sheet3!J25</f>
        <v>2.2x</v>
      </c>
      <c r="AI13" s="17">
        <f>Sheet3!J31</f>
        <v>0.57999999999999996</v>
      </c>
      <c r="AK13" s="17">
        <f>Sheet3!J29</f>
        <v>7.3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1.5853930307941653</v>
      </c>
      <c r="C14" s="34">
        <f>(sheet!K18-sheet!K15)/sheet!K35</f>
        <v>1.5853930307941653</v>
      </c>
      <c r="D14" s="34">
        <f>sheet!K12/sheet!K35</f>
        <v>0.28869529983792547</v>
      </c>
      <c r="E14" s="34">
        <f>Sheet2!K20/sheet!K35</f>
        <v>0.61162884927066452</v>
      </c>
      <c r="F14" s="34">
        <f>sheet!K18/sheet!K35</f>
        <v>1.5853930307941653</v>
      </c>
      <c r="G14" s="29"/>
      <c r="H14" s="35">
        <f>Sheet1!K33/sheet!K51</f>
        <v>8.8685015290519878E-2</v>
      </c>
      <c r="I14" s="35">
        <f>Sheet1!K33/Sheet1!K12</f>
        <v>4.6437779888723031E-2</v>
      </c>
      <c r="J14" s="35">
        <f>Sheet1!K12/sheet!K27</f>
        <v>0.83950420378682589</v>
      </c>
      <c r="K14" s="35">
        <f>Sheet1!K30/sheet!K27</f>
        <v>3.8984711431110299E-2</v>
      </c>
      <c r="L14" s="35">
        <f>Sheet1!K38</f>
        <v>1.43</v>
      </c>
      <c r="M14" s="29"/>
      <c r="N14" s="35">
        <f>sheet!K40/sheet!K27</f>
        <v>0.56041377110437696</v>
      </c>
      <c r="O14" s="35">
        <f>sheet!K51/sheet!K27</f>
        <v>0.43958622889562304</v>
      </c>
      <c r="P14" s="35">
        <f>sheet!K40/sheet!K51</f>
        <v>1.2748665319027626</v>
      </c>
      <c r="Q14" s="34">
        <f>Sheet1!K24/Sheet1!K26</f>
        <v>-5.404471544715447</v>
      </c>
      <c r="R14" s="34">
        <f>ABS(Sheet2!K20/(Sheet1!K26+Sheet2!K30))</f>
        <v>0.90132855650097032</v>
      </c>
      <c r="S14" s="34">
        <f>sheet!K40/Sheet1!K43</f>
        <v>5.5925420645748067</v>
      </c>
      <c r="T14" s="34">
        <f>Sheet2!K20/sheet!K40</f>
        <v>0.24548707106846643</v>
      </c>
      <c r="U14" s="12"/>
      <c r="V14" s="34" t="e">
        <f>ABS(Sheet1!K15/sheet!K15)</f>
        <v>#DIV/0!</v>
      </c>
      <c r="W14" s="34">
        <f>Sheet1!K12/sheet!K14</f>
        <v>3.2568726244143904</v>
      </c>
      <c r="X14" s="34">
        <f>Sheet1!K12/sheet!K27</f>
        <v>0.83950420378682589</v>
      </c>
      <c r="Y14" s="34">
        <f>Sheet1!K12/(sheet!K18-sheet!K35)</f>
        <v>6.3756705312337774</v>
      </c>
      <c r="Z14" s="12"/>
      <c r="AA14" s="36" t="str">
        <f>Sheet1!K43</f>
        <v>439,800</v>
      </c>
      <c r="AB14" s="36" t="str">
        <f>Sheet3!K17</f>
        <v>12.4x</v>
      </c>
      <c r="AC14" s="36" t="str">
        <f>Sheet3!K18</f>
        <v>16.4x</v>
      </c>
      <c r="AD14" s="36" t="str">
        <f>Sheet3!K20</f>
        <v>11.6x</v>
      </c>
      <c r="AE14" s="36" t="str">
        <f>Sheet3!K21</f>
        <v>1.7x</v>
      </c>
      <c r="AF14" s="36" t="str">
        <f>Sheet3!K22</f>
        <v>1.5x</v>
      </c>
      <c r="AG14" s="36" t="str">
        <f>Sheet3!K24</f>
        <v>24.8x</v>
      </c>
      <c r="AH14" s="36" t="str">
        <f>Sheet3!K25</f>
        <v>2.3x</v>
      </c>
      <c r="AI14" s="36">
        <f>Sheet3!K31</f>
        <v>0.62</v>
      </c>
      <c r="AK14" s="36">
        <f>Sheet3!K29</f>
        <v>7.7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1.4112260471426148</v>
      </c>
      <c r="C15" s="31">
        <f>(sheet!L18-sheet!L15)/sheet!L35</f>
        <v>1.4112260471426148</v>
      </c>
      <c r="D15" s="31">
        <f>sheet!L12/sheet!L35</f>
        <v>0.16440562998134645</v>
      </c>
      <c r="E15" s="31">
        <f>Sheet2!L20/sheet!L35</f>
        <v>0.33661183652704763</v>
      </c>
      <c r="F15" s="31">
        <f>sheet!L18/sheet!L35</f>
        <v>1.4112260471426148</v>
      </c>
      <c r="G15" s="29"/>
      <c r="H15" s="32">
        <f>Sheet1!L33/sheet!L51</f>
        <v>0.10023973629008091</v>
      </c>
      <c r="I15" s="32">
        <f>Sheet1!L33/Sheet1!L12</f>
        <v>5.5196501746376615E-2</v>
      </c>
      <c r="J15" s="32">
        <f>Sheet1!L12/sheet!L27</f>
        <v>0.6957178937700903</v>
      </c>
      <c r="K15" s="32">
        <f>Sheet1!L30/sheet!L27</f>
        <v>3.8401193938466249E-2</v>
      </c>
      <c r="L15" s="32">
        <f>Sheet1!L38</f>
        <v>1.8</v>
      </c>
      <c r="M15" s="29"/>
      <c r="N15" s="32">
        <f>sheet!L40/sheet!L27</f>
        <v>0.61690647482014394</v>
      </c>
      <c r="O15" s="32">
        <f>sheet!L51/sheet!L27</f>
        <v>0.38309352517985612</v>
      </c>
      <c r="P15" s="32">
        <f>sheet!L40/sheet!L51</f>
        <v>1.6103286384976525</v>
      </c>
      <c r="Q15" s="31">
        <f>Sheet1!L24/Sheet1!L26</f>
        <v>-7.9393139841688658</v>
      </c>
      <c r="R15" s="31">
        <f>ABS(Sheet2!L20/(Sheet1!L26+Sheet2!L30))</f>
        <v>1.7699509585376727</v>
      </c>
      <c r="S15" s="31">
        <f>sheet!L40/Sheet1!L43</f>
        <v>7.8371414681575109</v>
      </c>
      <c r="T15" s="31">
        <f>Sheet2!L20/sheet!L40</f>
        <v>0.12313131939705974</v>
      </c>
      <c r="V15" s="31" t="e">
        <f>ABS(Sheet1!L15/sheet!L15)</f>
        <v>#DIV/0!</v>
      </c>
      <c r="W15" s="31">
        <f>Sheet1!L12/sheet!L14</f>
        <v>2.7790431060837664</v>
      </c>
      <c r="X15" s="31">
        <f>Sheet1!L12/sheet!L27</f>
        <v>0.6957178937700903</v>
      </c>
      <c r="Y15" s="31">
        <f>Sheet1!L12/(sheet!L18-sheet!L35)</f>
        <v>7.4971134020618555</v>
      </c>
      <c r="AA15" s="17" t="str">
        <f>Sheet1!L43</f>
        <v>411,400</v>
      </c>
      <c r="AB15" s="17" t="str">
        <f>Sheet3!L17</f>
        <v>20.2x</v>
      </c>
      <c r="AC15" s="17" t="str">
        <f>Sheet3!L18</f>
        <v>24.5x</v>
      </c>
      <c r="AD15" s="17" t="str">
        <f>Sheet3!L20</f>
        <v>25.3x</v>
      </c>
      <c r="AE15" s="17" t="str">
        <f>Sheet3!L21</f>
        <v>2.7x</v>
      </c>
      <c r="AF15" s="17" t="str">
        <f>Sheet3!L22</f>
        <v>2.4x</v>
      </c>
      <c r="AG15" s="17" t="str">
        <f>Sheet3!L24</f>
        <v>39.7x</v>
      </c>
      <c r="AH15" s="17" t="str">
        <f>Sheet3!L25</f>
        <v>3.9x</v>
      </c>
      <c r="AI15" s="17">
        <f>Sheet3!L31</f>
        <v>0.66</v>
      </c>
      <c r="AK15" s="17">
        <f>Sheet3!L29</f>
        <v>7.2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1.3743262411347519</v>
      </c>
      <c r="C16" s="34">
        <f>(sheet!M18-sheet!M15)/sheet!M35</f>
        <v>1.3743262411347519</v>
      </c>
      <c r="D16" s="34">
        <f>sheet!M12/sheet!M35</f>
        <v>0.105177304964539</v>
      </c>
      <c r="E16" s="34">
        <f>Sheet2!M20/sheet!M35</f>
        <v>0.21581560283687942</v>
      </c>
      <c r="F16" s="34">
        <f>sheet!M18/sheet!M35</f>
        <v>1.3743262411347519</v>
      </c>
      <c r="G16" s="29"/>
      <c r="H16" s="35">
        <f>Sheet1!M33/sheet!M51</f>
        <v>0.10803009097270819</v>
      </c>
      <c r="I16" s="35">
        <f>Sheet1!M33/Sheet1!M12</f>
        <v>5.5415956205689669E-2</v>
      </c>
      <c r="J16" s="35">
        <f>Sheet1!M12/sheet!M27</f>
        <v>0.78848024907569569</v>
      </c>
      <c r="K16" s="35">
        <f>Sheet1!M30/sheet!M27</f>
        <v>4.3694386951830033E-2</v>
      </c>
      <c r="L16" s="35">
        <f>Sheet1!M38</f>
        <v>2.23</v>
      </c>
      <c r="M16" s="29"/>
      <c r="N16" s="35">
        <f>sheet!M40/sheet!M27</f>
        <v>0.59553503511471984</v>
      </c>
      <c r="O16" s="35">
        <f>sheet!M51/sheet!M27</f>
        <v>0.40446496488528011</v>
      </c>
      <c r="P16" s="35">
        <f>sheet!M40/sheet!M51</f>
        <v>1.4724020293911826</v>
      </c>
      <c r="Q16" s="34">
        <f>Sheet1!M24/Sheet1!M26</f>
        <v>-6.0796875000000004</v>
      </c>
      <c r="R16" s="34">
        <f>ABS(Sheet2!M20/(Sheet1!M26+Sheet2!M30))</f>
        <v>1.0123087159015303</v>
      </c>
      <c r="S16" s="34">
        <f>sheet!M40/Sheet1!M43</f>
        <v>6.3699148533585621</v>
      </c>
      <c r="T16" s="34">
        <f>Sheet2!M20/sheet!M40</f>
        <v>9.0390613396702804E-2</v>
      </c>
      <c r="U16" s="12"/>
      <c r="V16" s="34" t="e">
        <f>ABS(Sheet1!M15/sheet!M15)</f>
        <v>#DIV/0!</v>
      </c>
      <c r="W16" s="34">
        <f>Sheet1!M12/sheet!M14</f>
        <v>2.6985530059938245</v>
      </c>
      <c r="X16" s="34">
        <f>Sheet1!M12/sheet!M27</f>
        <v>0.78848024907569569</v>
      </c>
      <c r="Y16" s="34">
        <f>Sheet1!M12/(sheet!M18-sheet!M35)</f>
        <v>8.4448654793482376</v>
      </c>
      <c r="Z16" s="12"/>
      <c r="AA16" s="36" t="str">
        <f>Sheet1!M43</f>
        <v>528,500</v>
      </c>
      <c r="AB16" s="36" t="str">
        <f>Sheet3!M17</f>
        <v>19.9x</v>
      </c>
      <c r="AC16" s="36" t="str">
        <f>Sheet3!M18</f>
        <v>26.9x</v>
      </c>
      <c r="AD16" s="36" t="str">
        <f>Sheet3!M20</f>
        <v>47.3x</v>
      </c>
      <c r="AE16" s="36" t="str">
        <f>Sheet3!M21</f>
        <v>2.5x</v>
      </c>
      <c r="AF16" s="36" t="str">
        <f>Sheet3!M22</f>
        <v>2.4x</v>
      </c>
      <c r="AG16" s="36" t="str">
        <f>Sheet3!M24</f>
        <v>36.3x</v>
      </c>
      <c r="AH16" s="36" t="str">
        <f>Sheet3!M25</f>
        <v>3.9x</v>
      </c>
      <c r="AI16" s="36">
        <f>Sheet3!M31</f>
        <v>0.72</v>
      </c>
      <c r="AK16" s="36">
        <f>Sheet3!M29</f>
        <v>7.3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2023-04-28T01:40:48Z</dcterms:created>
  <dcterms:modified xsi:type="dcterms:W3CDTF">2023-05-06T15:48:41Z</dcterms:modified>
  <cp:category/>
  <dc:identifier/>
  <cp:version/>
</cp:coreProperties>
</file>