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7" documentId="8_{3BF62FC4-6A50-40D4-AC61-28F8C2261E5E}" xr6:coauthVersionLast="47" xr6:coauthVersionMax="47" xr10:uidLastSave="{5D8E5E38-01B2-4549-8005-830B05CD814B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<sst xmlns="http://schemas.openxmlformats.org/spreadsheetml/2006/main" count="1301" uniqueCount="1052">
  <si>
    <t>Thomson Reuters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</si>
  <si>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</si>
  <si>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</si>
  <si>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</si>
  <si>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</si>
  <si>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</si>
  <si>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</si>
  <si>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</si>
  <si>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</si>
  <si>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</si>
  <si>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</si>
  <si>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</si>
  <si>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</si>
  <si>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</si>
  <si>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</si>
  <si>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</si>
  <si>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</si>
  <si>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</si>
  <si>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</si>
  <si>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</si>
  <si>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</si>
  <si>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</si>
  <si>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</si>
  <si>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</si>
  <si>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</si>
  <si>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</si>
  <si>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1,398,065.76</t>
  </si>
  <si>
    <t>1,178,915.26</t>
  </si>
  <si>
    <t>1,340,305.68</t>
  </si>
  <si>
    <t>3,179,797.76</t>
  </si>
  <si>
    <t>1,098,784.06</t>
  </si>
  <si>
    <t>3,693,635.88</t>
  </si>
  <si>
    <t>1,071,254.25</t>
  </si>
  <si>
    <t>2,273,814.54</t>
  </si>
  <si>
    <t>983,804.34</t>
  </si>
  <si>
    <t>1,447,372.55</t>
  </si>
  <si>
    <t>Short Term Investments</t>
  </si>
  <si>
    <t/>
  </si>
  <si>
    <t>123,204.62</t>
  </si>
  <si>
    <t>103,738.48</t>
  </si>
  <si>
    <t>692,095.17</t>
  </si>
  <si>
    <t>778,721.04</t>
  </si>
  <si>
    <t>136,569.24</t>
  </si>
  <si>
    <t>276,205.8</t>
  </si>
  <si>
    <t>Accounts Receivable, Net</t>
  </si>
  <si>
    <t>1,841,069.88</t>
  </si>
  <si>
    <t>2,075,261.44</t>
  </si>
  <si>
    <t>2,378,140.72</t>
  </si>
  <si>
    <t>1,781,922.14</t>
  </si>
  <si>
    <t>1,778,923.85</t>
  </si>
  <si>
    <t>1,459,163.62</t>
  </si>
  <si>
    <t>1,454,308.8</t>
  </si>
  <si>
    <t>1,427,655.24</t>
  </si>
  <si>
    <t>1,312,582.14</t>
  </si>
  <si>
    <t>1,408,108</t>
  </si>
  <si>
    <t>Inventory</t>
  </si>
  <si>
    <t>48,868.56</t>
  </si>
  <si>
    <t>42,848.59</t>
  </si>
  <si>
    <t>45,786.84</t>
  </si>
  <si>
    <t>42,970.24</t>
  </si>
  <si>
    <t>38,972.89</t>
  </si>
  <si>
    <t>45,044.34</t>
  </si>
  <si>
    <t>29,865.27</t>
  </si>
  <si>
    <t>33,082.92</t>
  </si>
  <si>
    <t>35,406.84</t>
  </si>
  <si>
    <t>39,264.55</t>
  </si>
  <si>
    <t>Prepaid Expenses</t>
  </si>
  <si>
    <t>414,320.4</t>
  </si>
  <si>
    <t>471,334.49</t>
  </si>
  <si>
    <t>496,717.84</t>
  </si>
  <si>
    <t>424,331.12</t>
  </si>
  <si>
    <t>491,561.29</t>
  </si>
  <si>
    <t>225,221.7</t>
  </si>
  <si>
    <t>168,803.7</t>
  </si>
  <si>
    <t>160,324.92</t>
  </si>
  <si>
    <t>214,970.1</t>
  </si>
  <si>
    <t>215,278.05</t>
  </si>
  <si>
    <t>Other Current Assets</t>
  </si>
  <si>
    <t>440,879.4</t>
  </si>
  <si>
    <t>453,963.44</t>
  </si>
  <si>
    <t>674,315.28</t>
  </si>
  <si>
    <t>793,606.62</t>
  </si>
  <si>
    <t>211,207.92</t>
  </si>
  <si>
    <t>644,270.56</t>
  </si>
  <si>
    <t>571,335.6</t>
  </si>
  <si>
    <t>384,270.84</t>
  </si>
  <si>
    <t>418,559.43</t>
  </si>
  <si>
    <t>419,724.5</t>
  </si>
  <si>
    <t>Total Current Assets</t>
  </si>
  <si>
    <t>4,143,204</t>
  </si>
  <si>
    <t>4,222,323.22</t>
  </si>
  <si>
    <t>4,935,266.36</t>
  </si>
  <si>
    <t>6,222,627.88</t>
  </si>
  <si>
    <t>3,742,654.63</t>
  </si>
  <si>
    <t>6,171,074.58</t>
  </si>
  <si>
    <t>3,987,662.79</t>
  </si>
  <si>
    <t>5,057,869.5</t>
  </si>
  <si>
    <t>3,101,892.09</t>
  </si>
  <si>
    <t>3,805,953.45</t>
  </si>
  <si>
    <t>Property Plant And Equipment, Net</t>
  </si>
  <si>
    <t>1,371,506.76</t>
  </si>
  <si>
    <t>1,368,838.74</t>
  </si>
  <si>
    <t>1,480,441.16</t>
  </si>
  <si>
    <t>1,290,450.02</t>
  </si>
  <si>
    <t>1,157,871.99</t>
  </si>
  <si>
    <t>645,635.54</t>
  </si>
  <si>
    <t>798,571.35</t>
  </si>
  <si>
    <t>693,468.9</t>
  </si>
  <si>
    <t>634,794.06</t>
  </si>
  <si>
    <t>560,535.3</t>
  </si>
  <si>
    <t>Real Estate Owned</t>
  </si>
  <si>
    <t>Capitalized / Purchased Software</t>
  </si>
  <si>
    <t>1,723,147.92</t>
  </si>
  <si>
    <t>1,770,689.03</t>
  </si>
  <si>
    <t>2,061,795.28</t>
  </si>
  <si>
    <t>1,871,891.08</t>
  </si>
  <si>
    <t>1,832,983.02</t>
  </si>
  <si>
    <t>1,239,401.84</t>
  </si>
  <si>
    <t>1,168,641</t>
  </si>
  <si>
    <t>1,056,108.6</t>
  </si>
  <si>
    <t>1,039,443.66</t>
  </si>
  <si>
    <t>1,248,341.9</t>
  </si>
  <si>
    <t>Long-term Investments</t>
  </si>
  <si>
    <t>209,284.92</t>
  </si>
  <si>
    <t>201,504.18</t>
  </si>
  <si>
    <t>240,034.04</t>
  </si>
  <si>
    <t>218,879.66</t>
  </si>
  <si>
    <t>314,297.5</t>
  </si>
  <si>
    <t>3,056,190.22</t>
  </si>
  <si>
    <t>2,141,210.01</t>
  </si>
  <si>
    <t>1,570,166.28</t>
  </si>
  <si>
    <t>8,517,874.08</t>
  </si>
  <si>
    <t>8,393,136.05</t>
  </si>
  <si>
    <t>Goodwill</t>
  </si>
  <si>
    <t>17,923,075.56</t>
  </si>
  <si>
    <t>18,995,822.21</t>
  </si>
  <si>
    <t>22,030,407.44</t>
  </si>
  <si>
    <t>19,450,747.7</t>
  </si>
  <si>
    <t>18,910,651.98</t>
  </si>
  <si>
    <t>6,928,638.48</t>
  </si>
  <si>
    <t>7,600,061.97</t>
  </si>
  <si>
    <t>7,603,981.92</t>
  </si>
  <si>
    <t>7,511,308.2</t>
  </si>
  <si>
    <t>7,963,933.9</t>
  </si>
  <si>
    <t>Other Intangibles</t>
  </si>
  <si>
    <t>10,105,168.32</t>
  </si>
  <si>
    <t>10,020,779.71</t>
  </si>
  <si>
    <t>10,965,254.44</t>
  </si>
  <si>
    <t>9,465,538.18</t>
  </si>
  <si>
    <t>8,514,947.87</t>
  </si>
  <si>
    <t>5,776,595.36</t>
  </si>
  <si>
    <t>5,736,728.82</t>
  </si>
  <si>
    <t>5,416,691.94</t>
  </si>
  <si>
    <t>5,251,593.09</t>
  </si>
  <si>
    <t>5,606,706.95</t>
  </si>
  <si>
    <t>Other Long-term Assets</t>
  </si>
  <si>
    <t>-1,013,491.44</t>
  </si>
  <si>
    <t>-1,146,489.3</t>
  </si>
  <si>
    <t>-1,320,880.96</t>
  </si>
  <si>
    <t>-1,119,911.88</t>
  </si>
  <si>
    <t>-1,183,015.79</t>
  </si>
  <si>
    <t>-588,306.38</t>
  </si>
  <si>
    <t>1,024,508.61</t>
  </si>
  <si>
    <t>1,353,854.88</t>
  </si>
  <si>
    <t>1,951,169.79</t>
  </si>
  <si>
    <t>1,817,000.9</t>
  </si>
  <si>
    <t>Total Assets</t>
  </si>
  <si>
    <t>34,461,896.04</t>
  </si>
  <si>
    <t>35,433,467.79</t>
  </si>
  <si>
    <t>40,392,317.76</t>
  </si>
  <si>
    <t>37,400,222.64</t>
  </si>
  <si>
    <t>33,290,391.2</t>
  </si>
  <si>
    <t>23,229,229.64</t>
  </si>
  <si>
    <t>22,457,384.55</t>
  </si>
  <si>
    <t>22,752,142.02</t>
  </si>
  <si>
    <t>28,008,074.97</t>
  </si>
  <si>
    <t>29,395,608.45</t>
  </si>
  <si>
    <t>Accounts Payable</t>
  </si>
  <si>
    <t>431,318.16</t>
  </si>
  <si>
    <t>475,966.77</t>
  </si>
  <si>
    <t>391,269.36</t>
  </si>
  <si>
    <t>417,617.02</t>
  </si>
  <si>
    <t>385,957.33</t>
  </si>
  <si>
    <t>444,983.48</t>
  </si>
  <si>
    <t>344,099.85</t>
  </si>
  <si>
    <t>276,115.14</t>
  </si>
  <si>
    <t>287,048.31</t>
  </si>
  <si>
    <t>320,886.15</t>
  </si>
  <si>
    <t>Accrued Expenses</t>
  </si>
  <si>
    <t>1,871,878.32</t>
  </si>
  <si>
    <t>1,914,289.71</t>
  </si>
  <si>
    <t>2,181,118.56</t>
  </si>
  <si>
    <t>2,262,651.7</t>
  </si>
  <si>
    <t>1,932,301.03</t>
  </si>
  <si>
    <t>1,216,197.18</t>
  </si>
  <si>
    <t>1,040,090.49</t>
  </si>
  <si>
    <t>1,026,842.94</t>
  </si>
  <si>
    <t>1,254,413.76</t>
  </si>
  <si>
    <t>1,196,891.8</t>
  </si>
  <si>
    <t>Short-term Borrowings</t>
  </si>
  <si>
    <t>1,438,816.76</t>
  </si>
  <si>
    <t>2,058,020.03</t>
  </si>
  <si>
    <t>Current Portion of LT Debt</t>
  </si>
  <si>
    <t>633,166.56</t>
  </si>
  <si>
    <t>716,845.33</t>
  </si>
  <si>
    <t>774,213.84</t>
  </si>
  <si>
    <t>1,491,873.02</t>
  </si>
  <si>
    <t>8,800.33</t>
  </si>
  <si>
    <t>4,094.94</t>
  </si>
  <si>
    <t>831,033.6</t>
  </si>
  <si>
    <t>2,229,955.65</t>
  </si>
  <si>
    <t>Current Portion of Capital Lease Obligations</t>
  </si>
  <si>
    <t>89,595.81</t>
  </si>
  <si>
    <t>105,610.86</t>
  </si>
  <si>
    <t>80,929.92</t>
  </si>
  <si>
    <t>75,821.2</t>
  </si>
  <si>
    <t>Other Current Liabilities</t>
  </si>
  <si>
    <t>2,121,532.92</t>
  </si>
  <si>
    <t>2,216,545.98</t>
  </si>
  <si>
    <t>2,716,685.84</t>
  </si>
  <si>
    <t>1,953,803.1</t>
  </si>
  <si>
    <t>1,644,404.52</t>
  </si>
  <si>
    <t>2,007,885.58</t>
  </si>
  <si>
    <t>1,875,019.56</t>
  </si>
  <si>
    <t>1,965,888.9</t>
  </si>
  <si>
    <t>1,641,359.94</t>
  </si>
  <si>
    <t>2,798,614.65</t>
  </si>
  <si>
    <t>Total Current Liabilities</t>
  </si>
  <si>
    <t>5,057,895.96</t>
  </si>
  <si>
    <t>5,323,647.79</t>
  </si>
  <si>
    <t>7,502,104.36</t>
  </si>
  <si>
    <t>6,125,944.84</t>
  </si>
  <si>
    <t>6,029,483.24</t>
  </si>
  <si>
    <t>3,673,161.18</t>
  </si>
  <si>
    <t>4,179,839.31</t>
  </si>
  <si>
    <t>3,374,457.84</t>
  </si>
  <si>
    <t>3,263,751.93</t>
  </si>
  <si>
    <t>6,622,169.45</t>
  </si>
  <si>
    <t>Long-term Debt</t>
  </si>
  <si>
    <t>8,013,381.48</t>
  </si>
  <si>
    <t>8,914,822.86</t>
  </si>
  <si>
    <t>9,988,468.52</t>
  </si>
  <si>
    <t>8,869,326.1</t>
  </si>
  <si>
    <t>7,075,465.32</t>
  </si>
  <si>
    <t>4,489,419.22</t>
  </si>
  <si>
    <t>3,474,759.24</t>
  </si>
  <si>
    <t>4,799,568.24</t>
  </si>
  <si>
    <t>4,787,510.58</t>
  </si>
  <si>
    <t>4,216,200.3</t>
  </si>
  <si>
    <t>Capital Leases</t>
  </si>
  <si>
    <t>328,517.97</t>
  </si>
  <si>
    <t>283,749.66</t>
  </si>
  <si>
    <t>249,112.41</t>
  </si>
  <si>
    <t>242,357.05</t>
  </si>
  <si>
    <t>Other Non-current Liabilities</t>
  </si>
  <si>
    <t>3,936,043.8</t>
  </si>
  <si>
    <t>4,218,849.01</t>
  </si>
  <si>
    <t>4,725,756.88</t>
  </si>
  <si>
    <t>4,604,529.78</t>
  </si>
  <si>
    <t>3,119,088.39</t>
  </si>
  <si>
    <t>2,495,183.44</t>
  </si>
  <si>
    <t>2,060,703.63</t>
  </si>
  <si>
    <t>1,595,614.68</t>
  </si>
  <si>
    <t>2,214,192.03</t>
  </si>
  <si>
    <t>2,223,185.9</t>
  </si>
  <si>
    <t>Total Liabilities</t>
  </si>
  <si>
    <t>17,007,321.24</t>
  </si>
  <si>
    <t>18,457,319.66</t>
  </si>
  <si>
    <t>22,216,329.76</t>
  </si>
  <si>
    <t>19,599,800.72</t>
  </si>
  <si>
    <t>16,224,036.95</t>
  </si>
  <si>
    <t>10,657,763.84</t>
  </si>
  <si>
    <t>10,043,820.15</t>
  </si>
  <si>
    <t>10,053,390.42</t>
  </si>
  <si>
    <t>10,514,566.95</t>
  </si>
  <si>
    <t>13,303,912.7</t>
  </si>
  <si>
    <t>Common Stock</t>
  </si>
  <si>
    <t>10,687,341.6</t>
  </si>
  <si>
    <t>11,425,518.62</t>
  </si>
  <si>
    <t>13,286,508.48</t>
  </si>
  <si>
    <t>12,465,398.06</t>
  </si>
  <si>
    <t>11,561,119.24</t>
  </si>
  <si>
    <t>4,549,478.34</t>
  </si>
  <si>
    <t>4,500,566.34</t>
  </si>
  <si>
    <t>4,592,163.78</t>
  </si>
  <si>
    <t>4,682,554.59</t>
  </si>
  <si>
    <t>5,082,728.3</t>
  </si>
  <si>
    <t>Additional Paid In Capital</t>
  </si>
  <si>
    <t>188,037.72</t>
  </si>
  <si>
    <t>209,610.67</t>
  </si>
  <si>
    <t>230,321.68</t>
  </si>
  <si>
    <t>263,192.72</t>
  </si>
  <si>
    <t>305,497.17</t>
  </si>
  <si>
    <t>2,600,286.9</t>
  </si>
  <si>
    <t>2,338,580.49</t>
  </si>
  <si>
    <t>2,212,738.38</t>
  </si>
  <si>
    <t>2,128,203.99</t>
  </si>
  <si>
    <t>2,076,959.3</t>
  </si>
  <si>
    <t>Retained Earnings</t>
  </si>
  <si>
    <t>7,758,415.08</t>
  </si>
  <si>
    <t>8,301,045.76</t>
  </si>
  <si>
    <t>8,960,345.84</t>
  </si>
  <si>
    <t>10,040,265.14</t>
  </si>
  <si>
    <t>9,053,025.19</t>
  </si>
  <si>
    <t>6,468,640.22</t>
  </si>
  <si>
    <t>6,447,002.85</t>
  </si>
  <si>
    <t>6,630,580.62</t>
  </si>
  <si>
    <t>11,569,184.97</t>
  </si>
  <si>
    <t>10,346,885.9</t>
  </si>
  <si>
    <t>Treasury Stock</t>
  </si>
  <si>
    <t>Other Common Equity Adj</t>
  </si>
  <si>
    <t>-1,714,649.04</t>
  </si>
  <si>
    <t>-3,644,446.29</t>
  </si>
  <si>
    <t>-5,129,513.56</t>
  </si>
  <si>
    <t>-5,764,726.26</t>
  </si>
  <si>
    <t>-4,617,658.87</t>
  </si>
  <si>
    <t>-1,197,087.46</t>
  </si>
  <si>
    <t>-1,015,419.18</t>
  </si>
  <si>
    <t>-876,697.38</t>
  </si>
  <si>
    <t>-1,025,533.83</t>
  </si>
  <si>
    <t>-1,563,812.25</t>
  </si>
  <si>
    <t>Common Equity</t>
  </si>
  <si>
    <t>16,919,145.36</t>
  </si>
  <si>
    <t>16,291,728.76</t>
  </si>
  <si>
    <t>17,347,662.44</t>
  </si>
  <si>
    <t>17,004,129.66</t>
  </si>
  <si>
    <t>16,301,982.73</t>
  </si>
  <si>
    <t>12,421,318</t>
  </si>
  <si>
    <t>12,270,730.5</t>
  </si>
  <si>
    <t>12,558,785.4</t>
  </si>
  <si>
    <t>17,354,409.72</t>
  </si>
  <si>
    <t>15,942,761.25</t>
  </si>
  <si>
    <t>Total Preferred Equity</t>
  </si>
  <si>
    <t>116,859.6</t>
  </si>
  <si>
    <t>127,387.7</t>
  </si>
  <si>
    <t>152,622.8</t>
  </si>
  <si>
    <t>147,710.2</t>
  </si>
  <si>
    <t>138,290.9</t>
  </si>
  <si>
    <t>150,147.8</t>
  </si>
  <si>
    <t>142,833.9</t>
  </si>
  <si>
    <t>139,966.2</t>
  </si>
  <si>
    <t>139,098.3</t>
  </si>
  <si>
    <t>148,934.5</t>
  </si>
  <si>
    <t>Minority Interest, Total</t>
  </si>
  <si>
    <t>418,569.84</t>
  </si>
  <si>
    <t>557,031.67</t>
  </si>
  <si>
    <t>675,702.76</t>
  </si>
  <si>
    <t>648,582.06</t>
  </si>
  <si>
    <t>626,080.62</t>
  </si>
  <si>
    <t>Other Equity</t>
  </si>
  <si>
    <t>Total Equity</t>
  </si>
  <si>
    <t>17,454,574.8</t>
  </si>
  <si>
    <t>16,976,148.13</t>
  </si>
  <si>
    <t>18,175,988</t>
  </si>
  <si>
    <t>17,800,421.92</t>
  </si>
  <si>
    <t>17,066,354.25</t>
  </si>
  <si>
    <t>12,571,465.8</t>
  </si>
  <si>
    <t>12,413,564.4</t>
  </si>
  <si>
    <t>12,698,751.6</t>
  </si>
  <si>
    <t>17,493,508.02</t>
  </si>
  <si>
    <t>16,091,695.75</t>
  </si>
  <si>
    <t>Total Liabilities And Equity</t>
  </si>
  <si>
    <t>Cash And Short Term Investments</t>
  </si>
  <si>
    <t>1,221,988.68</t>
  </si>
  <si>
    <t>3,797,374.36</t>
  </si>
  <si>
    <t>1,763,349.42</t>
  </si>
  <si>
    <t>3,052,535.58</t>
  </si>
  <si>
    <t>1,120,373.58</t>
  </si>
  <si>
    <t>1,723,578.35</t>
  </si>
  <si>
    <t>Total Debt</t>
  </si>
  <si>
    <t>8,646,548.04</t>
  </si>
  <si>
    <t>9,631,668.19</t>
  </si>
  <si>
    <t>12,201,499.12</t>
  </si>
  <si>
    <t>10,361,199.12</t>
  </si>
  <si>
    <t>9,142,285.68</t>
  </si>
  <si>
    <t>4,493,514.16</t>
  </si>
  <si>
    <t>4,723,906.62</t>
  </si>
  <si>
    <t>5,188,928.76</t>
  </si>
  <si>
    <t>5,117,552.91</t>
  </si>
  <si>
    <t>6,764,334.2</t>
  </si>
  <si>
    <t>Income Statement</t>
  </si>
  <si>
    <t>Revenue</t>
  </si>
  <si>
    <t>13,494,096.72</t>
  </si>
  <si>
    <t>14,599,788.49</t>
  </si>
  <si>
    <t>15,618,862.36</t>
  </si>
  <si>
    <t>14,993,928.12</t>
  </si>
  <si>
    <t>6,659,335.43</t>
  </si>
  <si>
    <t>7,508,754.98</t>
  </si>
  <si>
    <t>7,668,881.94</t>
  </si>
  <si>
    <t>7,614,161.28</t>
  </si>
  <si>
    <t>8,027,236.44</t>
  </si>
  <si>
    <t>8,972,626.65</t>
  </si>
  <si>
    <t>Revenue Growth (YoY)</t>
  </si>
  <si>
    <t>-3.3%</t>
  </si>
  <si>
    <t>-0.7%</t>
  </si>
  <si>
    <t>-10.7%</t>
  </si>
  <si>
    <t>-0.8%</t>
  </si>
  <si>
    <t>-52.6%</t>
  </si>
  <si>
    <t>3.9%</t>
  </si>
  <si>
    <t>7.4%</t>
  </si>
  <si>
    <t>1.3%</t>
  </si>
  <si>
    <t>6.1%</t>
  </si>
  <si>
    <t>4.4%</t>
  </si>
  <si>
    <t>Cost of Revenues</t>
  </si>
  <si>
    <t>-9,770,524.92</t>
  </si>
  <si>
    <t>-10,508,327.18</t>
  </si>
  <si>
    <t>-11,324,611.76</t>
  </si>
  <si>
    <t>-10,769,416.4</t>
  </si>
  <si>
    <t>-4,592,515.07</t>
  </si>
  <si>
    <t>-5,292,027.46</t>
  </si>
  <si>
    <t>-5,484,821.76</t>
  </si>
  <si>
    <t>-5,018,424.48</t>
  </si>
  <si>
    <t>-5,233,889.67</t>
  </si>
  <si>
    <t>-5,507,868.6</t>
  </si>
  <si>
    <t>Gross Profit</t>
  </si>
  <si>
    <t>3,723,571.8</t>
  </si>
  <si>
    <t>4,091,461.31</t>
  </si>
  <si>
    <t>4,294,250.6</t>
  </si>
  <si>
    <t>4,224,511.72</t>
  </si>
  <si>
    <t>2,066,820.36</t>
  </si>
  <si>
    <t>2,216,727.52</t>
  </si>
  <si>
    <t>2,184,060.18</t>
  </si>
  <si>
    <t>2,595,736.8</t>
  </si>
  <si>
    <t>2,793,346.77</t>
  </si>
  <si>
    <t>3,464,758.05</t>
  </si>
  <si>
    <t>Gross Profit Margin</t>
  </si>
  <si>
    <t>27.6%</t>
  </si>
  <si>
    <t>28.0%</t>
  </si>
  <si>
    <t>27.5%</t>
  </si>
  <si>
    <t>28.2%</t>
  </si>
  <si>
    <t>31.0%</t>
  </si>
  <si>
    <t>29.5%</t>
  </si>
  <si>
    <t>28.5%</t>
  </si>
  <si>
    <t>34.1%</t>
  </si>
  <si>
    <t>34.8%</t>
  </si>
  <si>
    <t>38.6%</t>
  </si>
  <si>
    <t>R&amp;D Expenses</t>
  </si>
  <si>
    <t>-821,204.28</t>
  </si>
  <si>
    <t>Selling, General &amp; Admin Expenses</t>
  </si>
  <si>
    <t>-65,866.32</t>
  </si>
  <si>
    <t>-45,164.73</t>
  </si>
  <si>
    <t>-72,148.96</t>
  </si>
  <si>
    <t>-69,826.64</t>
  </si>
  <si>
    <t>-36,458.51</t>
  </si>
  <si>
    <t>-199,287.08</t>
  </si>
  <si>
    <t>-125,953.53</t>
  </si>
  <si>
    <t>-96,703.92</t>
  </si>
  <si>
    <t>-77,136.33</t>
  </si>
  <si>
    <t>-70,405.4</t>
  </si>
  <si>
    <t>Other Inc / (Exp)</t>
  </si>
  <si>
    <t>-1,140,974.64</t>
  </si>
  <si>
    <t>-963,514.24</t>
  </si>
  <si>
    <t>-1,680,238.28</t>
  </si>
  <si>
    <t>-2,345,906.54</t>
  </si>
  <si>
    <t>-1,102,555.63</t>
  </si>
  <si>
    <t>-1,209,372.28</t>
  </si>
  <si>
    <t>-1,423,145.04</t>
  </si>
  <si>
    <t>-848,704.14</t>
  </si>
  <si>
    <t>6,726,035.07</t>
  </si>
  <si>
    <t>-809,662.1</t>
  </si>
  <si>
    <t>Operating Expenses</t>
  </si>
  <si>
    <t>-2,028,045.24</t>
  </si>
  <si>
    <t>-1,008,678.97</t>
  </si>
  <si>
    <t>-1,752,387.24</t>
  </si>
  <si>
    <t>-2,415,733.18</t>
  </si>
  <si>
    <t>-1,139,014.14</t>
  </si>
  <si>
    <t>-1,408,659.36</t>
  </si>
  <si>
    <t>-1,549,098.57</t>
  </si>
  <si>
    <t>-945,408.06</t>
  </si>
  <si>
    <t>6,648,898.74</t>
  </si>
  <si>
    <t>-880,067.5</t>
  </si>
  <si>
    <t>Operating Income</t>
  </si>
  <si>
    <t>1,695,526.56</t>
  </si>
  <si>
    <t>3,082,782.34</t>
  </si>
  <si>
    <t>2,541,863.36</t>
  </si>
  <si>
    <t>1,808,778.54</t>
  </si>
  <si>
    <t>927,806.22</t>
  </si>
  <si>
    <t>808,068.16</t>
  </si>
  <si>
    <t>634,961.61</t>
  </si>
  <si>
    <t>1,650,328.74</t>
  </si>
  <si>
    <t>9,442,245.51</t>
  </si>
  <si>
    <t>2,584,690.55</t>
  </si>
  <si>
    <t>Net Interest Expenses</t>
  </si>
  <si>
    <t>-608,732.28</t>
  </si>
  <si>
    <t>-742,322.87</t>
  </si>
  <si>
    <t>-930,999.08</t>
  </si>
  <si>
    <t>-410,902.92</t>
  </si>
  <si>
    <t>-295,439.65</t>
  </si>
  <si>
    <t>-398,574.16</t>
  </si>
  <si>
    <t>-151,923.33</t>
  </si>
  <si>
    <t>-97,976.34</t>
  </si>
  <si>
    <t>-218,763.69</t>
  </si>
  <si>
    <t>-350,673.05</t>
  </si>
  <si>
    <t>EBT, Incl. Unusual Items</t>
  </si>
  <si>
    <t>1,086,794.28</t>
  </si>
  <si>
    <t>2,340,459.47</t>
  </si>
  <si>
    <t>1,610,864.28</t>
  </si>
  <si>
    <t>1,397,875.62</t>
  </si>
  <si>
    <t>632,366.57</t>
  </si>
  <si>
    <t>409,494</t>
  </si>
  <si>
    <t>483,038.28</t>
  </si>
  <si>
    <t>1,552,352.4</t>
  </si>
  <si>
    <t>9,223,481.82</t>
  </si>
  <si>
    <t>2,234,017.5</t>
  </si>
  <si>
    <t>Earnings of Discontinued Ops.</t>
  </si>
  <si>
    <t>10,623.6</t>
  </si>
  <si>
    <t>255,296.32</t>
  </si>
  <si>
    <t>2,810,522.26</t>
  </si>
  <si>
    <t>1,033,410.18</t>
  </si>
  <si>
    <t>5,267,457.82</t>
  </si>
  <si>
    <t>-7,790.94</t>
  </si>
  <si>
    <t>-34,355.34</t>
  </si>
  <si>
    <t>2,529.06</t>
  </si>
  <si>
    <t>-71,759.35</t>
  </si>
  <si>
    <t>Income Tax Expense</t>
  </si>
  <si>
    <t>-900,881.28</t>
  </si>
  <si>
    <t>-71,800.34</t>
  </si>
  <si>
    <t>-47,174.32</t>
  </si>
  <si>
    <t>20,142.3</t>
  </si>
  <si>
    <t>168,463.46</t>
  </si>
  <si>
    <t>-185,637.28</t>
  </si>
  <si>
    <t>1,555,591.02</t>
  </si>
  <si>
    <t>-90,341.82</t>
  </si>
  <si>
    <t>-2,032,099.71</t>
  </si>
  <si>
    <t>Net Income to Company</t>
  </si>
  <si>
    <t>196,536.6</t>
  </si>
  <si>
    <t>2,268,659.13</t>
  </si>
  <si>
    <t>1,818,986.28</t>
  </si>
  <si>
    <t>4,228,540.18</t>
  </si>
  <si>
    <t>1,834,240.21</t>
  </si>
  <si>
    <t>5,491,314.54</t>
  </si>
  <si>
    <t>2,030,838.36</t>
  </si>
  <si>
    <t>7,193,911.17</t>
  </si>
  <si>
    <t>1,811,585.1</t>
  </si>
  <si>
    <t>Minority Interest in Earnings</t>
  </si>
  <si>
    <t>-50,993.28</t>
  </si>
  <si>
    <t>-57,903.5</t>
  </si>
  <si>
    <t>-77,698.88</t>
  </si>
  <si>
    <t>-68,483.82</t>
  </si>
  <si>
    <t>-80,460.16</t>
  </si>
  <si>
    <t>-122,848.2</t>
  </si>
  <si>
    <t>Net Income to Stockholders</t>
  </si>
  <si>
    <t>145,543.32</t>
  </si>
  <si>
    <t>2,210,755.63</t>
  </si>
  <si>
    <t>1,741,287.4</t>
  </si>
  <si>
    <t>4,160,056.36</t>
  </si>
  <si>
    <t>1,753,780.05</t>
  </si>
  <si>
    <t>5,368,466.34</t>
  </si>
  <si>
    <t>Preferred Dividends &amp; Other Adj.</t>
  </si>
  <si>
    <t>-13,810.68</t>
  </si>
  <si>
    <t>-3,474.21</t>
  </si>
  <si>
    <t>-258,071.28</t>
  </si>
  <si>
    <t>-2,813,207.9</t>
  </si>
  <si>
    <t>-1,035,924.56</t>
  </si>
  <si>
    <t>-5,271,552.76</t>
  </si>
  <si>
    <t>3,895.47</t>
  </si>
  <si>
    <t>31,810.5</t>
  </si>
  <si>
    <t>-5,058.12</t>
  </si>
  <si>
    <t>67,697.5</t>
  </si>
  <si>
    <t>Net Income to Common Excl Extra Items</t>
  </si>
  <si>
    <t>131,732.64</t>
  </si>
  <si>
    <t>2,207,281.42</t>
  </si>
  <si>
    <t>1,483,216.12</t>
  </si>
  <si>
    <t>1,346,848.46</t>
  </si>
  <si>
    <t>717,855.49</t>
  </si>
  <si>
    <t>96,913.58</t>
  </si>
  <si>
    <t>2,034,733.83</t>
  </si>
  <si>
    <t>1,459,465.74</t>
  </si>
  <si>
    <t>7,188,853.05</t>
  </si>
  <si>
    <t>1,879,282.6</t>
  </si>
  <si>
    <t>Basic EPS (Cont. Ops)</t>
  </si>
  <si>
    <t>Diluted EPS (Cont. Ops)</t>
  </si>
  <si>
    <t>Weighted Average Basic Shares Out.</t>
  </si>
  <si>
    <t>751,955.402</t>
  </si>
  <si>
    <t>733,489.747</t>
  </si>
  <si>
    <t>709,318.064</t>
  </si>
  <si>
    <t>678,499.53</t>
  </si>
  <si>
    <t>652,571.015</t>
  </si>
  <si>
    <t>667,586.385</t>
  </si>
  <si>
    <t>500,829.753</t>
  </si>
  <si>
    <t>496,722.292</t>
  </si>
  <si>
    <t>493,444.031</t>
  </si>
  <si>
    <t>483,885.501</t>
  </si>
  <si>
    <t>Weighted Average Diluted Shares Out.</t>
  </si>
  <si>
    <t>754,450.988</t>
  </si>
  <si>
    <t>736,243.436</t>
  </si>
  <si>
    <t>711,919.243</t>
  </si>
  <si>
    <t>679,982.14</t>
  </si>
  <si>
    <t>653,863.683</t>
  </si>
  <si>
    <t>668,210.717</t>
  </si>
  <si>
    <t>502,521.2</t>
  </si>
  <si>
    <t>498,032.006</t>
  </si>
  <si>
    <t>494,504.504</t>
  </si>
  <si>
    <t>484,929.605</t>
  </si>
  <si>
    <t>EBITDA</t>
  </si>
  <si>
    <t>2,836,501.2</t>
  </si>
  <si>
    <t>3,145,318.12</t>
  </si>
  <si>
    <t>3,259,190.52</t>
  </si>
  <si>
    <t>3,199,940.06</t>
  </si>
  <si>
    <t>1,581,545.02</t>
  </si>
  <si>
    <t>1,471,448.44</t>
  </si>
  <si>
    <t>1,404,966.18</t>
  </si>
  <si>
    <t>1,767,391.38</t>
  </si>
  <si>
    <t>2,086,474.5</t>
  </si>
  <si>
    <t>2,619,893.25</t>
  </si>
  <si>
    <t>EBIT</t>
  </si>
  <si>
    <t>1,713,586.68</t>
  </si>
  <si>
    <t>1,936,293.04</t>
  </si>
  <si>
    <t>2,027,108.28</t>
  </si>
  <si>
    <t>2,070,628.44</t>
  </si>
  <si>
    <t>1,269,761.9</t>
  </si>
  <si>
    <t>1,172,517.82</t>
  </si>
  <si>
    <t>1,127,089.32</t>
  </si>
  <si>
    <t>1,491,276.24</t>
  </si>
  <si>
    <t>1,779,193.71</t>
  </si>
  <si>
    <t>2,405,969.15</t>
  </si>
  <si>
    <t>Revenue (Reported)</t>
  </si>
  <si>
    <t>Operating Income (Reported)</t>
  </si>
  <si>
    <t>1,610,537.76</t>
  </si>
  <si>
    <t>2,947,288.15</t>
  </si>
  <si>
    <t>2,117,294.48</t>
  </si>
  <si>
    <t>1,866,519.8</t>
  </si>
  <si>
    <t>1,299,934.46</t>
  </si>
  <si>
    <t>1,064,684.4</t>
  </si>
  <si>
    <t>1,556,889.51</t>
  </si>
  <si>
    <t>2,454,498.18</t>
  </si>
  <si>
    <t>1,570,546.26</t>
  </si>
  <si>
    <t>2,483,144.3</t>
  </si>
  <si>
    <t>Operating Income (Adjusted)</t>
  </si>
  <si>
    <t>Cash Flow Statement</t>
  </si>
  <si>
    <t>Depreciation &amp; Amortization (CF)</t>
  </si>
  <si>
    <t>1,122,914.52</t>
  </si>
  <si>
    <t>1,209,025.08</t>
  </si>
  <si>
    <t>1,232,082.24</t>
  </si>
  <si>
    <t>1,129,311.62</t>
  </si>
  <si>
    <t>311,783.12</t>
  </si>
  <si>
    <t>298,930.62</t>
  </si>
  <si>
    <t>347,995.32</t>
  </si>
  <si>
    <t>390,632.94</t>
  </si>
  <si>
    <t>374,300.88</t>
  </si>
  <si>
    <t>323,594.05</t>
  </si>
  <si>
    <t>Amortization of Deferred Charges (CF)</t>
  </si>
  <si>
    <t>821,204.28</t>
  </si>
  <si>
    <t>900,978.46</t>
  </si>
  <si>
    <t>962,911.12</t>
  </si>
  <si>
    <t>954,745.02</t>
  </si>
  <si>
    <t>448,816.83</t>
  </si>
  <si>
    <t>545,992</t>
  </si>
  <si>
    <t>583,022.01</t>
  </si>
  <si>
    <t>617,123.7</t>
  </si>
  <si>
    <t>599,387.22</t>
  </si>
  <si>
    <t>656,665.75</t>
  </si>
  <si>
    <t>Stock-Based Comp</t>
  </si>
  <si>
    <t>83,926.44</t>
  </si>
  <si>
    <t>93,803.67</t>
  </si>
  <si>
    <t>104,061</t>
  </si>
  <si>
    <t>190,680.44</t>
  </si>
  <si>
    <t>75,431.4</t>
  </si>
  <si>
    <t>65,519.04</t>
  </si>
  <si>
    <t>72,715.44</t>
  </si>
  <si>
    <t>81,434.88</t>
  </si>
  <si>
    <t>96,104.28</t>
  </si>
  <si>
    <t>115,085.75</t>
  </si>
  <si>
    <t>Change In Accounts Receivable</t>
  </si>
  <si>
    <t>49,930.92</t>
  </si>
  <si>
    <t>-133,178.05</t>
  </si>
  <si>
    <t>-70,761.48</t>
  </si>
  <si>
    <t>40,284.6</t>
  </si>
  <si>
    <t>-25,143.8</t>
  </si>
  <si>
    <t>-459,998.26</t>
  </si>
  <si>
    <t>150,624.84</t>
  </si>
  <si>
    <t>36,900.18</t>
  </si>
  <si>
    <t>-37,910.6</t>
  </si>
  <si>
    <t>Change In Inventories</t>
  </si>
  <si>
    <t>Change in Other Net Operating Assets</t>
  </si>
  <si>
    <t>-192,287.16</t>
  </si>
  <si>
    <t>-246,668.91</t>
  </si>
  <si>
    <t>-165,110.12</t>
  </si>
  <si>
    <t>-228,279.4</t>
  </si>
  <si>
    <t>-123,204.62</t>
  </si>
  <si>
    <t>-70,978.96</t>
  </si>
  <si>
    <t>-80,506.38</t>
  </si>
  <si>
    <t>-80,162.46</t>
  </si>
  <si>
    <t>-171,976.08</t>
  </si>
  <si>
    <t>-64,989.6</t>
  </si>
  <si>
    <t>Other Operating Activities</t>
  </si>
  <si>
    <t>202,910.76</t>
  </si>
  <si>
    <t>-1,239,134.9</t>
  </si>
  <si>
    <t>133,198.08</t>
  </si>
  <si>
    <t>-2,239,823.76</t>
  </si>
  <si>
    <t>109,375.53</t>
  </si>
  <si>
    <t>-2,933,342.02</t>
  </si>
  <si>
    <t>-2,193,149.61</t>
  </si>
  <si>
    <t>-253,211.58</t>
  </si>
  <si>
    <t>-5,945,820.06</t>
  </si>
  <si>
    <t>-211,216.2</t>
  </si>
  <si>
    <t>Cash from Operations</t>
  </si>
  <si>
    <t>2,234,143.08</t>
  </si>
  <si>
    <t>2,795,580.98</t>
  </si>
  <si>
    <t>3,937,668.24</t>
  </si>
  <si>
    <t>4,006,974.88</t>
  </si>
  <si>
    <t>2,550,838.51</t>
  </si>
  <si>
    <t>2,814,588.76</t>
  </si>
  <si>
    <t>911,539.98</t>
  </si>
  <si>
    <t>2,220,372.9</t>
  </si>
  <si>
    <t>2,242,011.69</t>
  </si>
  <si>
    <t>2,592,814.25</t>
  </si>
  <si>
    <t>Capital Expenditures</t>
  </si>
  <si>
    <t>-1,066,609.44</t>
  </si>
  <si>
    <t>-1,121,011.76</t>
  </si>
  <si>
    <t>-1,319,493.48</t>
  </si>
  <si>
    <t>-1,215,252.1</t>
  </si>
  <si>
    <t>-652,481.61</t>
  </si>
  <si>
    <t>-786,228.48</t>
  </si>
  <si>
    <t>-655,737.45</t>
  </si>
  <si>
    <t>-641,299.68</t>
  </si>
  <si>
    <t>-615,826.11</t>
  </si>
  <si>
    <t>-805,600.25</t>
  </si>
  <si>
    <t>Cash Acquisitions</t>
  </si>
  <si>
    <t>-1,318,388.76</t>
  </si>
  <si>
    <t>-193,397.69</t>
  </si>
  <si>
    <t>-51,336.76</t>
  </si>
  <si>
    <t>-150,395.84</t>
  </si>
  <si>
    <t>-2,514.38</t>
  </si>
  <si>
    <t>-652,460.44</t>
  </si>
  <si>
    <t>-1,295,893.02</t>
  </si>
  <si>
    <t>-212,494.14</t>
  </si>
  <si>
    <t>-22,761.54</t>
  </si>
  <si>
    <t>-258,604.45</t>
  </si>
  <si>
    <t>Other Investing Activities</t>
  </si>
  <si>
    <t>661,850.28</t>
  </si>
  <si>
    <t>74,116.48</t>
  </si>
  <si>
    <t>72,148.96</t>
  </si>
  <si>
    <t>4,301,052.46</t>
  </si>
  <si>
    <t>-661,281.94</t>
  </si>
  <si>
    <t>21,543,479.34</t>
  </si>
  <si>
    <t>154,520.31</t>
  </si>
  <si>
    <t>678,199.86</t>
  </si>
  <si>
    <t>1,264.53</t>
  </si>
  <si>
    <t>438,679.8</t>
  </si>
  <si>
    <t>Cash from Investing</t>
  </si>
  <si>
    <t>-1,723,147.92</t>
  </si>
  <si>
    <t>-1,240,292.97</t>
  </si>
  <si>
    <t>-1,298,681.28</t>
  </si>
  <si>
    <t>2,935,404.52</t>
  </si>
  <si>
    <t>-1,316,277.93</t>
  </si>
  <si>
    <t>20,104,790.42</t>
  </si>
  <si>
    <t>-1,797,110.16</t>
  </si>
  <si>
    <t>-175,593.96</t>
  </si>
  <si>
    <t>-637,323.12</t>
  </si>
  <si>
    <t>-625,524.9</t>
  </si>
  <si>
    <t>Dividends Paid (Ex Special Dividends)</t>
  </si>
  <si>
    <t>-1,105,916.76</t>
  </si>
  <si>
    <t>-1,199,760.52</t>
  </si>
  <si>
    <t>-1,408,292.2</t>
  </si>
  <si>
    <t>-1,318,649.24</t>
  </si>
  <si>
    <t>-1,204,388.02</t>
  </si>
  <si>
    <t>-1,232,576.94</t>
  </si>
  <si>
    <t>-910,241.49</t>
  </si>
  <si>
    <t>-931,411.44</t>
  </si>
  <si>
    <t>-980,010.75</t>
  </si>
  <si>
    <t>-1,133,256.15</t>
  </si>
  <si>
    <t>Special Dividend Paid</t>
  </si>
  <si>
    <t>-3,143,548.94</t>
  </si>
  <si>
    <t>Long-Term Debt Issued</t>
  </si>
  <si>
    <t>3,471,792.48</t>
  </si>
  <si>
    <t>1,713,943.6</t>
  </si>
  <si>
    <t>5,549.92</t>
  </si>
  <si>
    <t>668,724.36</t>
  </si>
  <si>
    <t>1,870,022.6</t>
  </si>
  <si>
    <t>2,569,015.98</t>
  </si>
  <si>
    <t>Long-Term Debt Repaid</t>
  </si>
  <si>
    <t>-2,379,686.4</t>
  </si>
  <si>
    <t>-1,297,038.4</t>
  </si>
  <si>
    <t>-824,163.12</t>
  </si>
  <si>
    <t>-675,438.46</t>
  </si>
  <si>
    <t>-2,655,185.28</t>
  </si>
  <si>
    <t>-5,076,360.62</t>
  </si>
  <si>
    <t>-66,222.99</t>
  </si>
  <si>
    <t>-2,188,562.4</t>
  </si>
  <si>
    <t>-137,833.77</t>
  </si>
  <si>
    <t>-88,006.75</t>
  </si>
  <si>
    <t>Repurchase of Common Stock</t>
  </si>
  <si>
    <t>-424,944</t>
  </si>
  <si>
    <t>-1,184,705.61</t>
  </si>
  <si>
    <t>-1,966,059.16</t>
  </si>
  <si>
    <t>-2,246,537.86</t>
  </si>
  <si>
    <t>-1,257,190</t>
  </si>
  <si>
    <t>-10,454,381.82</t>
  </si>
  <si>
    <t>-633,663.12</t>
  </si>
  <si>
    <t>-254,484</t>
  </si>
  <si>
    <t>-1,770,342</t>
  </si>
  <si>
    <t>-1,735,763.9</t>
  </si>
  <si>
    <t>Other Financing Activities</t>
  </si>
  <si>
    <t>-20,184.84</t>
  </si>
  <si>
    <t>1,458,241.48</t>
  </si>
  <si>
    <t>-1,412,646.64</t>
  </si>
  <si>
    <t>1,986,360.2</t>
  </si>
  <si>
    <t>-2,350,495.56</t>
  </si>
  <si>
    <t>50,641.11</t>
  </si>
  <si>
    <t>-13,996.62</t>
  </si>
  <si>
    <t>13,909.83</t>
  </si>
  <si>
    <t>1,391,860.6</t>
  </si>
  <si>
    <t>Cash from Financing</t>
  </si>
  <si>
    <t>-458,939.52</t>
  </si>
  <si>
    <t>-1,873,757.26</t>
  </si>
  <si>
    <t>-2,734,723.08</t>
  </si>
  <si>
    <t>-4,984,547.84</t>
  </si>
  <si>
    <t>-3,130,403.1</t>
  </si>
  <si>
    <t>-20,387,341.28</t>
  </si>
  <si>
    <t>-1,559,486.49</t>
  </si>
  <si>
    <t>-819,438.48</t>
  </si>
  <si>
    <t>-2,874,276.69</t>
  </si>
  <si>
    <t>-1,565,166.2</t>
  </si>
  <si>
    <t>Beginning Cash (CF)</t>
  </si>
  <si>
    <t>1,278,830.25</t>
  </si>
  <si>
    <t>1,393,816.32</t>
  </si>
  <si>
    <t>1,175,441.05</t>
  </si>
  <si>
    <t>1,279,256.56</t>
  </si>
  <si>
    <t>3,178,454.94</t>
  </si>
  <si>
    <t>1,091,240.92</t>
  </si>
  <si>
    <t>3,689,540.94</t>
  </si>
  <si>
    <t>Foreign Exchange Rate Adjustments</t>
  </si>
  <si>
    <t>-25,477.54</t>
  </si>
  <si>
    <t>-33,299.52</t>
  </si>
  <si>
    <t>-17,456.66</t>
  </si>
  <si>
    <t>11,314.71</t>
  </si>
  <si>
    <t>-27,299.6</t>
  </si>
  <si>
    <t>6,492.45</t>
  </si>
  <si>
    <t>-1,272.42</t>
  </si>
  <si>
    <t>-6,322.65</t>
  </si>
  <si>
    <t>-8,123.7</t>
  </si>
  <si>
    <t>Additions / Reductions</t>
  </si>
  <si>
    <t>128,796.75</t>
  </si>
  <si>
    <t>-192,897.73</t>
  </si>
  <si>
    <t>137,115.03</t>
  </si>
  <si>
    <t>1,916,655.04</t>
  </si>
  <si>
    <t>-2,098,528.73</t>
  </si>
  <si>
    <t>2,625,599.62</t>
  </si>
  <si>
    <t>-2,624,779.14</t>
  </si>
  <si>
    <t>1,203,832.71</t>
  </si>
  <si>
    <t>-1,283,687.55</t>
  </si>
  <si>
    <t>471,691.91</t>
  </si>
  <si>
    <t>Ending Cash (CF)</t>
  </si>
  <si>
    <t>Levered Free Cash Flow</t>
  </si>
  <si>
    <t>1,167,533.64</t>
  </si>
  <si>
    <t>1,674,569.22</t>
  </si>
  <si>
    <t>2,618,174.76</t>
  </si>
  <si>
    <t>2,791,722.78</t>
  </si>
  <si>
    <t>1,898,356.9</t>
  </si>
  <si>
    <t>2,028,360.28</t>
  </si>
  <si>
    <t>255,802.53</t>
  </si>
  <si>
    <t>1,579,073.22</t>
  </si>
  <si>
    <t>1,626,185.58</t>
  </si>
  <si>
    <t>1,787,214</t>
  </si>
  <si>
    <t>Cash Interest Paid</t>
  </si>
  <si>
    <t>439,817.04</t>
  </si>
  <si>
    <t>450,489.23</t>
  </si>
  <si>
    <t>518,917.52</t>
  </si>
  <si>
    <t>465,958.54</t>
  </si>
  <si>
    <t>470,189.06</t>
  </si>
  <si>
    <t>404,034.08</t>
  </si>
  <si>
    <t>245,414.61</t>
  </si>
  <si>
    <t>208,676.88</t>
  </si>
  <si>
    <t>208,647.45</t>
  </si>
  <si>
    <t>227,463.6</t>
  </si>
  <si>
    <t>Valuation Ratios</t>
  </si>
  <si>
    <t>Price Close (Split Adjusted)</t>
  </si>
  <si>
    <t>Market Cap</t>
  </si>
  <si>
    <t>33,039,050.086</t>
  </si>
  <si>
    <t>37,481,369.234</t>
  </si>
  <si>
    <t>40,248,041.491</t>
  </si>
  <si>
    <t>42,847,204.249</t>
  </si>
  <si>
    <t>38,892,111.863</t>
  </si>
  <si>
    <t>33,291,796.285</t>
  </si>
  <si>
    <t>46,432,810.974</t>
  </si>
  <si>
    <t>51,789,704.067</t>
  </si>
  <si>
    <t>73,689,556.616</t>
  </si>
  <si>
    <t>74,278,274.651</t>
  </si>
  <si>
    <t>Total Enterprise Value (TEV)</t>
  </si>
  <si>
    <t>40,022,205.086</t>
  </si>
  <si>
    <t>46,196,751.514</t>
  </si>
  <si>
    <t>51,799,326.061</t>
  </si>
  <si>
    <t>54,826,665.559</t>
  </si>
  <si>
    <t>47,585,096.813</t>
  </si>
  <si>
    <t>42,840,675.705</t>
  </si>
  <si>
    <t>49,575,607.134</t>
  </si>
  <si>
    <t>54,903,406.017</t>
  </si>
  <si>
    <t>76,794,873.896</t>
  </si>
  <si>
    <t>78,798,026.051</t>
  </si>
  <si>
    <t>Enterprise Value (EV)</t>
  </si>
  <si>
    <t>39,805,483.647</t>
  </si>
  <si>
    <t>45,969,769.795</t>
  </si>
  <si>
    <t>51,557,904.538</t>
  </si>
  <si>
    <t>54,606,443.08</t>
  </si>
  <si>
    <t>47,373,888.891</t>
  </si>
  <si>
    <t>42,627,738.823</t>
  </si>
  <si>
    <t>46,998,104.485</t>
  </si>
  <si>
    <t>53,209,814.997</t>
  </si>
  <si>
    <t>67,117,425.81</t>
  </si>
  <si>
    <t>80,253,081.828</t>
  </si>
  <si>
    <t>EV/EBITDA</t>
  </si>
  <si>
    <t>13.2x</t>
  </si>
  <si>
    <t>14.9x</t>
  </si>
  <si>
    <t>15.3x</t>
  </si>
  <si>
    <t>17.6x</t>
  </si>
  <si>
    <t>23.6x</t>
  </si>
  <si>
    <t>27.4x</t>
  </si>
  <si>
    <t>34.2x</t>
  </si>
  <si>
    <t>29.6x</t>
  </si>
  <si>
    <t>33.5x</t>
  </si>
  <si>
    <t>30.6x</t>
  </si>
  <si>
    <t>EV / EBIT</t>
  </si>
  <si>
    <t>21.0x</t>
  </si>
  <si>
    <t>24.6x</t>
  </si>
  <si>
    <t>25.1x</t>
  </si>
  <si>
    <t>27.5x</t>
  </si>
  <si>
    <t>31.5x</t>
  </si>
  <si>
    <t>44.4x</t>
  </si>
  <si>
    <t>36.3x</t>
  </si>
  <si>
    <t>38.3x</t>
  </si>
  <si>
    <t>33.4x</t>
  </si>
  <si>
    <t>EV / LTM EBITDA - CAPEX</t>
  </si>
  <si>
    <t>20.4x</t>
  </si>
  <si>
    <t>23.3x</t>
  </si>
  <si>
    <t>25.5x</t>
  </si>
  <si>
    <t>28.9x</t>
  </si>
  <si>
    <t>39.3x</t>
  </si>
  <si>
    <t>52.8x</t>
  </si>
  <si>
    <t>67.4x</t>
  </si>
  <si>
    <t>48.2x</t>
  </si>
  <si>
    <t>47.3x</t>
  </si>
  <si>
    <t>44.2x</t>
  </si>
  <si>
    <t>EV / Free Cash Flow</t>
  </si>
  <si>
    <t>34.9x</t>
  </si>
  <si>
    <t>21.8x</t>
  </si>
  <si>
    <t>47.9x</t>
  </si>
  <si>
    <t>886.4x</t>
  </si>
  <si>
    <t>19.1x</t>
  </si>
  <si>
    <t>-2.5x</t>
  </si>
  <si>
    <t>3.1x</t>
  </si>
  <si>
    <t>46.7x</t>
  </si>
  <si>
    <t>32.4x</t>
  </si>
  <si>
    <t>39.7x</t>
  </si>
  <si>
    <t>EV / Invested Capital</t>
  </si>
  <si>
    <t>1.5x</t>
  </si>
  <si>
    <t>1.6x</t>
  </si>
  <si>
    <t>1.7x</t>
  </si>
  <si>
    <t>1.9x</t>
  </si>
  <si>
    <t>1.8x</t>
  </si>
  <si>
    <t>3.2x</t>
  </si>
  <si>
    <t>3.3x</t>
  </si>
  <si>
    <t>3.9x</t>
  </si>
  <si>
    <t>EV / Revenue</t>
  </si>
  <si>
    <t>2.9x</t>
  </si>
  <si>
    <t>3.6x</t>
  </si>
  <si>
    <t>5.6x</t>
  </si>
  <si>
    <t>5.8x</t>
  </si>
  <si>
    <t>6.2x</t>
  </si>
  <si>
    <t>7.0x</t>
  </si>
  <si>
    <t>8.5x</t>
  </si>
  <si>
    <t>8.9x</t>
  </si>
  <si>
    <t>P/E Ratio</t>
  </si>
  <si>
    <t>37.6x</t>
  </si>
  <si>
    <t>80.1x</t>
  </si>
  <si>
    <t>15.5x</t>
  </si>
  <si>
    <t>29.2x</t>
  </si>
  <si>
    <t>57.0x</t>
  </si>
  <si>
    <t>250.1x</t>
  </si>
  <si>
    <t>21.6x</t>
  </si>
  <si>
    <t>9.0x</t>
  </si>
  <si>
    <t>Price/Book</t>
  </si>
  <si>
    <t>2.2x</t>
  </si>
  <si>
    <t>2.3x</t>
  </si>
  <si>
    <t>2.8x</t>
  </si>
  <si>
    <t>2.4x</t>
  </si>
  <si>
    <t>2.0x</t>
  </si>
  <si>
    <t>4.2x</t>
  </si>
  <si>
    <t>4.3x</t>
  </si>
  <si>
    <t>4.1x</t>
  </si>
  <si>
    <t>5.2x</t>
  </si>
  <si>
    <t>Price / Operating Cash Flow</t>
  </si>
  <si>
    <t>11.8x</t>
  </si>
  <si>
    <t>16.3x</t>
  </si>
  <si>
    <t>10.7x</t>
  </si>
  <si>
    <t>10.8x</t>
  </si>
  <si>
    <t>13.6x</t>
  </si>
  <si>
    <t>8.6x</t>
  </si>
  <si>
    <t>106.1x</t>
  </si>
  <si>
    <t>26.5x</t>
  </si>
  <si>
    <t>30.0x</t>
  </si>
  <si>
    <t>32.2x</t>
  </si>
  <si>
    <t>Price / LTM Sales</t>
  </si>
  <si>
    <t>2.6x</t>
  </si>
  <si>
    <t>2.5x</t>
  </si>
  <si>
    <t>4.6x</t>
  </si>
  <si>
    <t>4.5x</t>
  </si>
  <si>
    <t>6.1x</t>
  </si>
  <si>
    <t>6.8x</t>
  </si>
  <si>
    <t>9.3x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</si>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</sst>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3FF78ED-7970-6E37-8181-874BAD68BF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38</v>
      </c>
      <c r="I13" s="3" t="s">
        <v>39</v>
      </c>
      <c r="J13" s="3" t="s">
        <v>40</v>
      </c>
      <c r="K13" s="3" t="s">
        <v>41</v>
      </c>
      <c r="L13" s="3" t="s">
        <v>42</v>
      </c>
      <c r="M13" s="3" t="s">
        <v>43</v>
      </c>
    </row>
    <row r="14" spans="3:13" ht="12.75" x14ac:dyDescent="0.2">
      <c r="C14" s="3" t="s">
        <v>44</v>
      </c>
      <c r="D14" s="3" t="s">
        <v>45</v>
      </c>
      <c r="E14" s="3" t="s">
        <v>46</v>
      </c>
      <c r="F14" s="3" t="s">
        <v>47</v>
      </c>
      <c r="G14" s="3" t="s">
        <v>48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53</v>
      </c>
      <c r="M14" s="3" t="s">
        <v>54</v>
      </c>
    </row>
    <row r="15" spans="3:13" ht="12.75" x14ac:dyDescent="0.2">
      <c r="C15" s="3" t="s">
        <v>55</v>
      </c>
      <c r="D15" s="3" t="s">
        <v>56</v>
      </c>
      <c r="E15" s="3" t="s">
        <v>57</v>
      </c>
      <c r="F15" s="3" t="s">
        <v>58</v>
      </c>
      <c r="G15" s="3" t="s">
        <v>59</v>
      </c>
      <c r="H15" s="3" t="s">
        <v>60</v>
      </c>
      <c r="I15" s="3" t="s">
        <v>61</v>
      </c>
      <c r="J15" s="3" t="s">
        <v>62</v>
      </c>
      <c r="K15" s="3" t="s">
        <v>63</v>
      </c>
      <c r="L15" s="3" t="s">
        <v>64</v>
      </c>
      <c r="M15" s="3" t="s">
        <v>65</v>
      </c>
    </row>
    <row r="16" spans="3:13" ht="12.75" x14ac:dyDescent="0.2">
      <c r="C16" s="3" t="s">
        <v>66</v>
      </c>
      <c r="D16" s="3" t="s">
        <v>67</v>
      </c>
      <c r="E16" s="3" t="s">
        <v>68</v>
      </c>
      <c r="F16" s="3" t="s">
        <v>69</v>
      </c>
      <c r="G16" s="3" t="s">
        <v>70</v>
      </c>
      <c r="H16" s="3" t="s">
        <v>71</v>
      </c>
      <c r="I16" s="3" t="s">
        <v>72</v>
      </c>
      <c r="J16" s="3" t="s">
        <v>73</v>
      </c>
      <c r="K16" s="3" t="s">
        <v>74</v>
      </c>
      <c r="L16" s="3" t="s">
        <v>75</v>
      </c>
      <c r="M16" s="3" t="s">
        <v>76</v>
      </c>
    </row>
    <row r="17" spans="3:13" ht="12.75" x14ac:dyDescent="0.2">
      <c r="C17" s="3" t="s">
        <v>77</v>
      </c>
      <c r="D17" s="3" t="s">
        <v>78</v>
      </c>
      <c r="E17" s="3" t="s">
        <v>79</v>
      </c>
      <c r="F17" s="3" t="s">
        <v>80</v>
      </c>
      <c r="G17" s="3" t="s">
        <v>81</v>
      </c>
      <c r="H17" s="3" t="s">
        <v>82</v>
      </c>
      <c r="I17" s="3" t="s">
        <v>83</v>
      </c>
      <c r="J17" s="3" t="s">
        <v>84</v>
      </c>
      <c r="K17" s="3" t="s">
        <v>85</v>
      </c>
      <c r="L17" s="3" t="s">
        <v>86</v>
      </c>
      <c r="M17" s="3" t="s">
        <v>87</v>
      </c>
    </row>
    <row r="18" spans="3:13" ht="12.75" x14ac:dyDescent="0.2">
      <c r="C18" s="3" t="s">
        <v>88</v>
      </c>
      <c r="D18" s="3" t="s">
        <v>89</v>
      </c>
      <c r="E18" s="3" t="s">
        <v>90</v>
      </c>
      <c r="F18" s="3" t="s">
        <v>91</v>
      </c>
      <c r="G18" s="3" t="s">
        <v>92</v>
      </c>
      <c r="H18" s="3" t="s">
        <v>93</v>
      </c>
      <c r="I18" s="3" t="s">
        <v>94</v>
      </c>
      <c r="J18" s="3" t="s">
        <v>95</v>
      </c>
      <c r="K18" s="3" t="s">
        <v>96</v>
      </c>
      <c r="L18" s="3" t="s">
        <v>97</v>
      </c>
      <c r="M18" s="3" t="s">
        <v>98</v>
      </c>
    </row>
    <row r="19" spans="3:13" ht="12.75" x14ac:dyDescent="0.2"/>
    <row r="20" spans="3:13" ht="12.75" x14ac:dyDescent="0.2">
      <c r="C20" s="3" t="s">
        <v>99</v>
      </c>
      <c r="D20" s="3" t="s">
        <v>100</v>
      </c>
      <c r="E20" s="3" t="s">
        <v>101</v>
      </c>
      <c r="F20" s="3" t="s">
        <v>102</v>
      </c>
      <c r="G20" s="3" t="s">
        <v>103</v>
      </c>
      <c r="H20" s="3" t="s">
        <v>104</v>
      </c>
      <c r="I20" s="3" t="s">
        <v>105</v>
      </c>
      <c r="J20" s="3" t="s">
        <v>106</v>
      </c>
      <c r="K20" s="3" t="s">
        <v>107</v>
      </c>
      <c r="L20" s="3" t="s">
        <v>108</v>
      </c>
      <c r="M20" s="3" t="s">
        <v>109</v>
      </c>
    </row>
    <row r="21" spans="3:13" ht="12.75" x14ac:dyDescent="0.2">
      <c r="C21" s="3" t="s">
        <v>110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111</v>
      </c>
      <c r="D22" s="3" t="s">
        <v>112</v>
      </c>
      <c r="E22" s="3" t="s">
        <v>113</v>
      </c>
      <c r="F22" s="3" t="s">
        <v>114</v>
      </c>
      <c r="G22" s="3" t="s">
        <v>115</v>
      </c>
      <c r="H22" s="3" t="s">
        <v>116</v>
      </c>
      <c r="I22" s="3" t="s">
        <v>117</v>
      </c>
      <c r="J22" s="3" t="s">
        <v>118</v>
      </c>
      <c r="K22" s="3" t="s">
        <v>119</v>
      </c>
      <c r="L22" s="3" t="s">
        <v>120</v>
      </c>
      <c r="M22" s="3" t="s">
        <v>121</v>
      </c>
    </row>
    <row r="23" spans="3:13" ht="12.75" x14ac:dyDescent="0.2">
      <c r="C23" s="3" t="s">
        <v>122</v>
      </c>
      <c r="D23" s="3" t="s">
        <v>123</v>
      </c>
      <c r="E23" s="3" t="s">
        <v>124</v>
      </c>
      <c r="F23" s="3" t="s">
        <v>125</v>
      </c>
      <c r="G23" s="3" t="s">
        <v>126</v>
      </c>
      <c r="H23" s="3" t="s">
        <v>127</v>
      </c>
      <c r="I23" s="3" t="s">
        <v>128</v>
      </c>
      <c r="J23" s="3" t="s">
        <v>129</v>
      </c>
      <c r="K23" s="3" t="s">
        <v>130</v>
      </c>
      <c r="L23" s="3" t="s">
        <v>131</v>
      </c>
      <c r="M23" s="3" t="s">
        <v>132</v>
      </c>
    </row>
    <row r="24" spans="3:13" ht="12.75" x14ac:dyDescent="0.2">
      <c r="C24" s="3" t="s">
        <v>133</v>
      </c>
      <c r="D24" s="3" t="s">
        <v>134</v>
      </c>
      <c r="E24" s="3" t="s">
        <v>135</v>
      </c>
      <c r="F24" s="3" t="s">
        <v>136</v>
      </c>
      <c r="G24" s="3" t="s">
        <v>137</v>
      </c>
      <c r="H24" s="3" t="s">
        <v>138</v>
      </c>
      <c r="I24" s="3" t="s">
        <v>139</v>
      </c>
      <c r="J24" s="3" t="s">
        <v>140</v>
      </c>
      <c r="K24" s="3" t="s">
        <v>141</v>
      </c>
      <c r="L24" s="3" t="s">
        <v>142</v>
      </c>
      <c r="M24" s="3" t="s">
        <v>143</v>
      </c>
    </row>
    <row r="25" spans="3:13" ht="12.75" x14ac:dyDescent="0.2">
      <c r="C25" s="3" t="s">
        <v>144</v>
      </c>
      <c r="D25" s="3" t="s">
        <v>145</v>
      </c>
      <c r="E25" s="3" t="s">
        <v>146</v>
      </c>
      <c r="F25" s="3" t="s">
        <v>147</v>
      </c>
      <c r="G25" s="3" t="s">
        <v>148</v>
      </c>
      <c r="H25" s="3" t="s">
        <v>149</v>
      </c>
      <c r="I25" s="3" t="s">
        <v>150</v>
      </c>
      <c r="J25" s="3" t="s">
        <v>151</v>
      </c>
      <c r="K25" s="3" t="s">
        <v>152</v>
      </c>
      <c r="L25" s="3" t="s">
        <v>153</v>
      </c>
      <c r="M25" s="3" t="s">
        <v>154</v>
      </c>
    </row>
    <row r="26" spans="3:13" ht="12.75" x14ac:dyDescent="0.2">
      <c r="C26" s="3" t="s">
        <v>155</v>
      </c>
      <c r="D26" s="3" t="s">
        <v>156</v>
      </c>
      <c r="E26" s="3" t="s">
        <v>157</v>
      </c>
      <c r="F26" s="3" t="s">
        <v>158</v>
      </c>
      <c r="G26" s="3" t="s">
        <v>159</v>
      </c>
      <c r="H26" s="3" t="s">
        <v>160</v>
      </c>
      <c r="I26" s="3" t="s">
        <v>161</v>
      </c>
      <c r="J26" s="3" t="s">
        <v>162</v>
      </c>
      <c r="K26" s="3" t="s">
        <v>163</v>
      </c>
      <c r="L26" s="3" t="s">
        <v>164</v>
      </c>
      <c r="M26" s="3" t="s">
        <v>165</v>
      </c>
    </row>
    <row r="27" spans="3:13" ht="12.75" x14ac:dyDescent="0.2">
      <c r="C27" s="3" t="s">
        <v>166</v>
      </c>
      <c r="D27" s="3" t="s">
        <v>167</v>
      </c>
      <c r="E27" s="3" t="s">
        <v>168</v>
      </c>
      <c r="F27" s="3" t="s">
        <v>169</v>
      </c>
      <c r="G27" s="3" t="s">
        <v>170</v>
      </c>
      <c r="H27" s="3" t="s">
        <v>171</v>
      </c>
      <c r="I27" s="3" t="s">
        <v>172</v>
      </c>
      <c r="J27" s="3" t="s">
        <v>173</v>
      </c>
      <c r="K27" s="3" t="s">
        <v>174</v>
      </c>
      <c r="L27" s="3" t="s">
        <v>175</v>
      </c>
      <c r="M27" s="3" t="s">
        <v>176</v>
      </c>
    </row>
    <row r="28" spans="3:13" ht="12.75" x14ac:dyDescent="0.2"/>
    <row r="29" spans="3:13" ht="12.75" x14ac:dyDescent="0.2">
      <c r="C29" s="3" t="s">
        <v>177</v>
      </c>
      <c r="D29" s="3" t="s">
        <v>178</v>
      </c>
      <c r="E29" s="3" t="s">
        <v>179</v>
      </c>
      <c r="F29" s="3" t="s">
        <v>180</v>
      </c>
      <c r="G29" s="3" t="s">
        <v>181</v>
      </c>
      <c r="H29" s="3" t="s">
        <v>182</v>
      </c>
      <c r="I29" s="3" t="s">
        <v>183</v>
      </c>
      <c r="J29" s="3" t="s">
        <v>184</v>
      </c>
      <c r="K29" s="3" t="s">
        <v>185</v>
      </c>
      <c r="L29" s="3" t="s">
        <v>186</v>
      </c>
      <c r="M29" s="3" t="s">
        <v>187</v>
      </c>
    </row>
    <row r="30" spans="3:13" ht="12.75" x14ac:dyDescent="0.2">
      <c r="C30" s="3" t="s">
        <v>188</v>
      </c>
      <c r="D30" s="3" t="s">
        <v>189</v>
      </c>
      <c r="E30" s="3" t="s">
        <v>190</v>
      </c>
      <c r="F30" s="3" t="s">
        <v>191</v>
      </c>
      <c r="G30" s="3" t="s">
        <v>192</v>
      </c>
      <c r="H30" s="3" t="s">
        <v>193</v>
      </c>
      <c r="I30" s="3" t="s">
        <v>194</v>
      </c>
      <c r="J30" s="3" t="s">
        <v>195</v>
      </c>
      <c r="K30" s="3" t="s">
        <v>196</v>
      </c>
      <c r="L30" s="3" t="s">
        <v>197</v>
      </c>
      <c r="M30" s="3" t="s">
        <v>198</v>
      </c>
    </row>
    <row r="31" spans="3:13" ht="12.75" x14ac:dyDescent="0.2">
      <c r="C31" s="3" t="s">
        <v>199</v>
      </c>
      <c r="D31" s="3" t="s">
        <v>37</v>
      </c>
      <c r="E31" s="3" t="s">
        <v>37</v>
      </c>
      <c r="F31" s="3" t="s">
        <v>200</v>
      </c>
      <c r="G31" s="3" t="s">
        <v>37</v>
      </c>
      <c r="H31" s="3" t="s">
        <v>201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202</v>
      </c>
      <c r="D32" s="3" t="s">
        <v>203</v>
      </c>
      <c r="E32" s="3" t="s">
        <v>204</v>
      </c>
      <c r="F32" s="3" t="s">
        <v>205</v>
      </c>
      <c r="G32" s="3" t="s">
        <v>206</v>
      </c>
      <c r="H32" s="3" t="s">
        <v>207</v>
      </c>
      <c r="I32" s="3" t="s">
        <v>208</v>
      </c>
      <c r="J32" s="3" t="s">
        <v>209</v>
      </c>
      <c r="K32" s="3" t="s">
        <v>37</v>
      </c>
      <c r="L32" s="3" t="s">
        <v>37</v>
      </c>
      <c r="M32" s="3" t="s">
        <v>210</v>
      </c>
    </row>
    <row r="33" spans="3:13" ht="12.75" x14ac:dyDescent="0.2">
      <c r="C33" s="3" t="s">
        <v>211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212</v>
      </c>
      <c r="K33" s="3" t="s">
        <v>213</v>
      </c>
      <c r="L33" s="3" t="s">
        <v>214</v>
      </c>
      <c r="M33" s="3" t="s">
        <v>215</v>
      </c>
    </row>
    <row r="34" spans="3:13" ht="12.75" x14ac:dyDescent="0.2">
      <c r="C34" s="3" t="s">
        <v>216</v>
      </c>
      <c r="D34" s="3" t="s">
        <v>217</v>
      </c>
      <c r="E34" s="3" t="s">
        <v>218</v>
      </c>
      <c r="F34" s="3" t="s">
        <v>219</v>
      </c>
      <c r="G34" s="3" t="s">
        <v>220</v>
      </c>
      <c r="H34" s="3" t="s">
        <v>221</v>
      </c>
      <c r="I34" s="3" t="s">
        <v>222</v>
      </c>
      <c r="J34" s="3" t="s">
        <v>223</v>
      </c>
      <c r="K34" s="3" t="s">
        <v>224</v>
      </c>
      <c r="L34" s="3" t="s">
        <v>225</v>
      </c>
      <c r="M34" s="3" t="s">
        <v>226</v>
      </c>
    </row>
    <row r="35" spans="3:13" ht="12.75" x14ac:dyDescent="0.2">
      <c r="C35" s="3" t="s">
        <v>227</v>
      </c>
      <c r="D35" s="3" t="s">
        <v>228</v>
      </c>
      <c r="E35" s="3" t="s">
        <v>229</v>
      </c>
      <c r="F35" s="3" t="s">
        <v>230</v>
      </c>
      <c r="G35" s="3" t="s">
        <v>231</v>
      </c>
      <c r="H35" s="3" t="s">
        <v>232</v>
      </c>
      <c r="I35" s="3" t="s">
        <v>233</v>
      </c>
      <c r="J35" s="3" t="s">
        <v>234</v>
      </c>
      <c r="K35" s="3" t="s">
        <v>235</v>
      </c>
      <c r="L35" s="3" t="s">
        <v>236</v>
      </c>
      <c r="M35" s="3" t="s">
        <v>237</v>
      </c>
    </row>
    <row r="36" spans="3:13" ht="12.75" x14ac:dyDescent="0.2"/>
    <row r="37" spans="3:13" ht="12.75" x14ac:dyDescent="0.2">
      <c r="C37" s="3" t="s">
        <v>238</v>
      </c>
      <c r="D37" s="3" t="s">
        <v>239</v>
      </c>
      <c r="E37" s="3" t="s">
        <v>240</v>
      </c>
      <c r="F37" s="3" t="s">
        <v>241</v>
      </c>
      <c r="G37" s="3" t="s">
        <v>242</v>
      </c>
      <c r="H37" s="3" t="s">
        <v>243</v>
      </c>
      <c r="I37" s="3" t="s">
        <v>244</v>
      </c>
      <c r="J37" s="3" t="s">
        <v>245</v>
      </c>
      <c r="K37" s="3" t="s">
        <v>246</v>
      </c>
      <c r="L37" s="3" t="s">
        <v>247</v>
      </c>
      <c r="M37" s="3" t="s">
        <v>248</v>
      </c>
    </row>
    <row r="38" spans="3:13" ht="12.75" x14ac:dyDescent="0.2">
      <c r="C38" s="3" t="s">
        <v>249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250</v>
      </c>
      <c r="K38" s="3" t="s">
        <v>251</v>
      </c>
      <c r="L38" s="3" t="s">
        <v>252</v>
      </c>
      <c r="M38" s="3" t="s">
        <v>253</v>
      </c>
    </row>
    <row r="39" spans="3:13" ht="12.75" x14ac:dyDescent="0.2">
      <c r="C39" s="3" t="s">
        <v>254</v>
      </c>
      <c r="D39" s="3" t="s">
        <v>255</v>
      </c>
      <c r="E39" s="3" t="s">
        <v>256</v>
      </c>
      <c r="F39" s="3" t="s">
        <v>257</v>
      </c>
      <c r="G39" s="3" t="s">
        <v>258</v>
      </c>
      <c r="H39" s="3" t="s">
        <v>259</v>
      </c>
      <c r="I39" s="3" t="s">
        <v>260</v>
      </c>
      <c r="J39" s="3" t="s">
        <v>261</v>
      </c>
      <c r="K39" s="3" t="s">
        <v>262</v>
      </c>
      <c r="L39" s="3" t="s">
        <v>263</v>
      </c>
      <c r="M39" s="3" t="s">
        <v>264</v>
      </c>
    </row>
    <row r="40" spans="3:13" ht="12.75" x14ac:dyDescent="0.2">
      <c r="C40" s="3" t="s">
        <v>265</v>
      </c>
      <c r="D40" s="3" t="s">
        <v>266</v>
      </c>
      <c r="E40" s="3" t="s">
        <v>267</v>
      </c>
      <c r="F40" s="3" t="s">
        <v>268</v>
      </c>
      <c r="G40" s="3" t="s">
        <v>269</v>
      </c>
      <c r="H40" s="3" t="s">
        <v>270</v>
      </c>
      <c r="I40" s="3" t="s">
        <v>271</v>
      </c>
      <c r="J40" s="3" t="s">
        <v>272</v>
      </c>
      <c r="K40" s="3" t="s">
        <v>273</v>
      </c>
      <c r="L40" s="3" t="s">
        <v>274</v>
      </c>
      <c r="M40" s="3" t="s">
        <v>275</v>
      </c>
    </row>
    <row r="41" spans="3:13" ht="12.75" x14ac:dyDescent="0.2"/>
    <row r="42" spans="3:13" ht="12.75" x14ac:dyDescent="0.2">
      <c r="C42" s="3" t="s">
        <v>276</v>
      </c>
      <c r="D42" s="3" t="s">
        <v>277</v>
      </c>
      <c r="E42" s="3" t="s">
        <v>278</v>
      </c>
      <c r="F42" s="3" t="s">
        <v>279</v>
      </c>
      <c r="G42" s="3" t="s">
        <v>280</v>
      </c>
      <c r="H42" s="3" t="s">
        <v>281</v>
      </c>
      <c r="I42" s="3" t="s">
        <v>282</v>
      </c>
      <c r="J42" s="3" t="s">
        <v>283</v>
      </c>
      <c r="K42" s="3" t="s">
        <v>284</v>
      </c>
      <c r="L42" s="3" t="s">
        <v>285</v>
      </c>
      <c r="M42" s="3" t="s">
        <v>286</v>
      </c>
    </row>
    <row r="43" spans="3:13" ht="12.75" x14ac:dyDescent="0.2">
      <c r="C43" s="3" t="s">
        <v>287</v>
      </c>
      <c r="D43" s="3" t="s">
        <v>288</v>
      </c>
      <c r="E43" s="3" t="s">
        <v>289</v>
      </c>
      <c r="F43" s="3" t="s">
        <v>290</v>
      </c>
      <c r="G43" s="3" t="s">
        <v>291</v>
      </c>
      <c r="H43" s="3" t="s">
        <v>292</v>
      </c>
      <c r="I43" s="3" t="s">
        <v>293</v>
      </c>
      <c r="J43" s="3" t="s">
        <v>294</v>
      </c>
      <c r="K43" s="3" t="s">
        <v>295</v>
      </c>
      <c r="L43" s="3" t="s">
        <v>296</v>
      </c>
      <c r="M43" s="3" t="s">
        <v>297</v>
      </c>
    </row>
    <row r="44" spans="3:13" ht="12.75" x14ac:dyDescent="0.2">
      <c r="C44" s="3" t="s">
        <v>298</v>
      </c>
      <c r="D44" s="3" t="s">
        <v>299</v>
      </c>
      <c r="E44" s="3" t="s">
        <v>300</v>
      </c>
      <c r="F44" s="3" t="s">
        <v>301</v>
      </c>
      <c r="G44" s="3" t="s">
        <v>302</v>
      </c>
      <c r="H44" s="3" t="s">
        <v>303</v>
      </c>
      <c r="I44" s="3" t="s">
        <v>304</v>
      </c>
      <c r="J44" s="3" t="s">
        <v>305</v>
      </c>
      <c r="K44" s="3" t="s">
        <v>306</v>
      </c>
      <c r="L44" s="3" t="s">
        <v>307</v>
      </c>
      <c r="M44" s="3" t="s">
        <v>308</v>
      </c>
    </row>
    <row r="45" spans="3:13" ht="12.75" x14ac:dyDescent="0.2">
      <c r="C45" s="3" t="s">
        <v>309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310</v>
      </c>
      <c r="D46" s="3" t="s">
        <v>311</v>
      </c>
      <c r="E46" s="3" t="s">
        <v>312</v>
      </c>
      <c r="F46" s="3" t="s">
        <v>313</v>
      </c>
      <c r="G46" s="3" t="s">
        <v>314</v>
      </c>
      <c r="H46" s="3" t="s">
        <v>315</v>
      </c>
      <c r="I46" s="3" t="s">
        <v>316</v>
      </c>
      <c r="J46" s="3" t="s">
        <v>317</v>
      </c>
      <c r="K46" s="3" t="s">
        <v>318</v>
      </c>
      <c r="L46" s="3" t="s">
        <v>319</v>
      </c>
      <c r="M46" s="3" t="s">
        <v>320</v>
      </c>
    </row>
    <row r="47" spans="3:13" ht="12.75" x14ac:dyDescent="0.2">
      <c r="C47" s="3" t="s">
        <v>321</v>
      </c>
      <c r="D47" s="3" t="s">
        <v>322</v>
      </c>
      <c r="E47" s="3" t="s">
        <v>323</v>
      </c>
      <c r="F47" s="3" t="s">
        <v>324</v>
      </c>
      <c r="G47" s="3" t="s">
        <v>325</v>
      </c>
      <c r="H47" s="3" t="s">
        <v>326</v>
      </c>
      <c r="I47" s="3" t="s">
        <v>327</v>
      </c>
      <c r="J47" s="3" t="s">
        <v>328</v>
      </c>
      <c r="K47" s="3" t="s">
        <v>329</v>
      </c>
      <c r="L47" s="3" t="s">
        <v>330</v>
      </c>
      <c r="M47" s="3" t="s">
        <v>331</v>
      </c>
    </row>
    <row r="48" spans="3:13" ht="12.75" x14ac:dyDescent="0.2">
      <c r="C48" s="3" t="s">
        <v>332</v>
      </c>
      <c r="D48" s="3" t="s">
        <v>333</v>
      </c>
      <c r="E48" s="3" t="s">
        <v>334</v>
      </c>
      <c r="F48" s="3" t="s">
        <v>335</v>
      </c>
      <c r="G48" s="3" t="s">
        <v>336</v>
      </c>
      <c r="H48" s="3" t="s">
        <v>337</v>
      </c>
      <c r="I48" s="3" t="s">
        <v>338</v>
      </c>
      <c r="J48" s="3" t="s">
        <v>339</v>
      </c>
      <c r="K48" s="3" t="s">
        <v>340</v>
      </c>
      <c r="L48" s="3" t="s">
        <v>341</v>
      </c>
      <c r="M48" s="3" t="s">
        <v>342</v>
      </c>
    </row>
    <row r="49" spans="3:13" ht="12.75" x14ac:dyDescent="0.2">
      <c r="C49" s="3" t="s">
        <v>343</v>
      </c>
      <c r="D49" s="3" t="s">
        <v>344</v>
      </c>
      <c r="E49" s="3" t="s">
        <v>345</v>
      </c>
      <c r="F49" s="3" t="s">
        <v>346</v>
      </c>
      <c r="G49" s="3" t="s">
        <v>347</v>
      </c>
      <c r="H49" s="3" t="s">
        <v>348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349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350</v>
      </c>
      <c r="D51" s="3" t="s">
        <v>351</v>
      </c>
      <c r="E51" s="3" t="s">
        <v>352</v>
      </c>
      <c r="F51" s="3" t="s">
        <v>353</v>
      </c>
      <c r="G51" s="3" t="s">
        <v>354</v>
      </c>
      <c r="H51" s="3" t="s">
        <v>355</v>
      </c>
      <c r="I51" s="3" t="s">
        <v>356</v>
      </c>
      <c r="J51" s="3" t="s">
        <v>357</v>
      </c>
      <c r="K51" s="3" t="s">
        <v>358</v>
      </c>
      <c r="L51" s="3" t="s">
        <v>359</v>
      </c>
      <c r="M51" s="3" t="s">
        <v>360</v>
      </c>
    </row>
    <row r="52" spans="3:13" ht="12.75" x14ac:dyDescent="0.2"/>
    <row r="53" spans="3:13" ht="12.75" x14ac:dyDescent="0.2">
      <c r="C53" s="3" t="s">
        <v>361</v>
      </c>
      <c r="D53" s="3" t="s">
        <v>167</v>
      </c>
      <c r="E53" s="3" t="s">
        <v>168</v>
      </c>
      <c r="F53" s="3" t="s">
        <v>169</v>
      </c>
      <c r="G53" s="3" t="s">
        <v>170</v>
      </c>
      <c r="H53" s="3" t="s">
        <v>171</v>
      </c>
      <c r="I53" s="3" t="s">
        <v>172</v>
      </c>
      <c r="J53" s="3" t="s">
        <v>173</v>
      </c>
      <c r="K53" s="3" t="s">
        <v>174</v>
      </c>
      <c r="L53" s="3" t="s">
        <v>175</v>
      </c>
      <c r="M53" s="3" t="s">
        <v>176</v>
      </c>
    </row>
    <row r="54" spans="3:13" ht="12.75" x14ac:dyDescent="0.2"/>
    <row r="55" spans="3:13" ht="12.75" x14ac:dyDescent="0.2">
      <c r="C55" s="3" t="s">
        <v>362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363</v>
      </c>
      <c r="I55" s="3" t="s">
        <v>364</v>
      </c>
      <c r="J55" s="3" t="s">
        <v>365</v>
      </c>
      <c r="K55" s="3" t="s">
        <v>366</v>
      </c>
      <c r="L55" s="3" t="s">
        <v>367</v>
      </c>
      <c r="M55" s="3" t="s">
        <v>368</v>
      </c>
    </row>
    <row r="56" spans="3:13" ht="12.75" x14ac:dyDescent="0.2">
      <c r="C56" s="3" t="s">
        <v>369</v>
      </c>
      <c r="D56" s="3" t="s">
        <v>370</v>
      </c>
      <c r="E56" s="3" t="s">
        <v>371</v>
      </c>
      <c r="F56" s="3" t="s">
        <v>372</v>
      </c>
      <c r="G56" s="3" t="s">
        <v>373</v>
      </c>
      <c r="H56" s="3" t="s">
        <v>374</v>
      </c>
      <c r="I56" s="3" t="s">
        <v>375</v>
      </c>
      <c r="J56" s="3" t="s">
        <v>376</v>
      </c>
      <c r="K56" s="3" t="s">
        <v>377</v>
      </c>
      <c r="L56" s="3" t="s">
        <v>378</v>
      </c>
      <c r="M56" s="3" t="s">
        <v>379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C7D5-D5FB-4DCC-AFA5-2D8621429F81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380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381</v>
      </c>
      <c r="D12" s="3" t="s">
        <v>382</v>
      </c>
      <c r="E12" s="3" t="s">
        <v>383</v>
      </c>
      <c r="F12" s="3" t="s">
        <v>384</v>
      </c>
      <c r="G12" s="3" t="s">
        <v>385</v>
      </c>
      <c r="H12" s="3" t="s">
        <v>386</v>
      </c>
      <c r="I12" s="3" t="s">
        <v>387</v>
      </c>
      <c r="J12" s="3" t="s">
        <v>388</v>
      </c>
      <c r="K12" s="3" t="s">
        <v>389</v>
      </c>
      <c r="L12" s="3" t="s">
        <v>390</v>
      </c>
      <c r="M12" s="3" t="s">
        <v>391</v>
      </c>
    </row>
    <row r="13" spans="3:13" x14ac:dyDescent="0.2">
      <c r="C13" s="3" t="s">
        <v>392</v>
      </c>
      <c r="D13" s="3" t="s">
        <v>393</v>
      </c>
      <c r="E13" s="3" t="s">
        <v>394</v>
      </c>
      <c r="F13" s="3" t="s">
        <v>395</v>
      </c>
      <c r="G13" s="3" t="s">
        <v>396</v>
      </c>
      <c r="H13" s="3" t="s">
        <v>397</v>
      </c>
      <c r="I13" s="3" t="s">
        <v>398</v>
      </c>
      <c r="J13" s="3" t="s">
        <v>399</v>
      </c>
      <c r="K13" s="3" t="s">
        <v>400</v>
      </c>
      <c r="L13" s="3" t="s">
        <v>401</v>
      </c>
      <c r="M13" s="3" t="s">
        <v>402</v>
      </c>
    </row>
    <row r="15" spans="3:13" x14ac:dyDescent="0.2">
      <c r="C15" s="3" t="s">
        <v>403</v>
      </c>
      <c r="D15" s="3" t="s">
        <v>404</v>
      </c>
      <c r="E15" s="3" t="s">
        <v>405</v>
      </c>
      <c r="F15" s="3" t="s">
        <v>406</v>
      </c>
      <c r="G15" s="3" t="s">
        <v>407</v>
      </c>
      <c r="H15" s="3" t="s">
        <v>408</v>
      </c>
      <c r="I15" s="3" t="s">
        <v>409</v>
      </c>
      <c r="J15" s="3" t="s">
        <v>410</v>
      </c>
      <c r="K15" s="3" t="s">
        <v>411</v>
      </c>
      <c r="L15" s="3" t="s">
        <v>412</v>
      </c>
      <c r="M15" s="3" t="s">
        <v>413</v>
      </c>
    </row>
    <row r="16" spans="3:13" x14ac:dyDescent="0.2">
      <c r="C16" s="3" t="s">
        <v>414</v>
      </c>
      <c r="D16" s="3" t="s">
        <v>415</v>
      </c>
      <c r="E16" s="3" t="s">
        <v>416</v>
      </c>
      <c r="F16" s="3" t="s">
        <v>417</v>
      </c>
      <c r="G16" s="3" t="s">
        <v>418</v>
      </c>
      <c r="H16" s="3" t="s">
        <v>419</v>
      </c>
      <c r="I16" s="3" t="s">
        <v>420</v>
      </c>
      <c r="J16" s="3" t="s">
        <v>421</v>
      </c>
      <c r="K16" s="3" t="s">
        <v>422</v>
      </c>
      <c r="L16" s="3" t="s">
        <v>423</v>
      </c>
      <c r="M16" s="3" t="s">
        <v>424</v>
      </c>
    </row>
    <row r="17" spans="3:13" x14ac:dyDescent="0.2">
      <c r="C17" s="3" t="s">
        <v>425</v>
      </c>
      <c r="D17" s="3" t="s">
        <v>426</v>
      </c>
      <c r="E17" s="3" t="s">
        <v>427</v>
      </c>
      <c r="F17" s="3" t="s">
        <v>428</v>
      </c>
      <c r="G17" s="3" t="s">
        <v>429</v>
      </c>
      <c r="H17" s="3" t="s">
        <v>430</v>
      </c>
      <c r="I17" s="3" t="s">
        <v>431</v>
      </c>
      <c r="J17" s="3" t="s">
        <v>432</v>
      </c>
      <c r="K17" s="3" t="s">
        <v>433</v>
      </c>
      <c r="L17" s="3" t="s">
        <v>434</v>
      </c>
      <c r="M17" s="3" t="s">
        <v>435</v>
      </c>
    </row>
    <row r="19" spans="3:13" x14ac:dyDescent="0.2">
      <c r="C19" s="3" t="s">
        <v>436</v>
      </c>
      <c r="D19" s="3" t="s">
        <v>437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438</v>
      </c>
      <c r="D20" s="3" t="s">
        <v>439</v>
      </c>
      <c r="E20" s="3" t="s">
        <v>440</v>
      </c>
      <c r="F20" s="3" t="s">
        <v>441</v>
      </c>
      <c r="G20" s="3" t="s">
        <v>442</v>
      </c>
      <c r="H20" s="3" t="s">
        <v>443</v>
      </c>
      <c r="I20" s="3" t="s">
        <v>444</v>
      </c>
      <c r="J20" s="3" t="s">
        <v>445</v>
      </c>
      <c r="K20" s="3" t="s">
        <v>446</v>
      </c>
      <c r="L20" s="3" t="s">
        <v>447</v>
      </c>
      <c r="M20" s="3" t="s">
        <v>448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449</v>
      </c>
      <c r="D22" s="3" t="s">
        <v>450</v>
      </c>
      <c r="E22" s="3" t="s">
        <v>451</v>
      </c>
      <c r="F22" s="3" t="s">
        <v>452</v>
      </c>
      <c r="G22" s="3" t="s">
        <v>453</v>
      </c>
      <c r="H22" s="3" t="s">
        <v>454</v>
      </c>
      <c r="I22" s="3" t="s">
        <v>455</v>
      </c>
      <c r="J22" s="3" t="s">
        <v>456</v>
      </c>
      <c r="K22" s="3" t="s">
        <v>457</v>
      </c>
      <c r="L22" s="3" t="s">
        <v>458</v>
      </c>
      <c r="M22" s="3" t="s">
        <v>459</v>
      </c>
    </row>
    <row r="23" spans="3:13" x14ac:dyDescent="0.2">
      <c r="C23" s="3" t="s">
        <v>460</v>
      </c>
      <c r="D23" s="3" t="s">
        <v>461</v>
      </c>
      <c r="E23" s="3" t="s">
        <v>462</v>
      </c>
      <c r="F23" s="3" t="s">
        <v>463</v>
      </c>
      <c r="G23" s="3" t="s">
        <v>464</v>
      </c>
      <c r="H23" s="3" t="s">
        <v>465</v>
      </c>
      <c r="I23" s="3" t="s">
        <v>466</v>
      </c>
      <c r="J23" s="3" t="s">
        <v>467</v>
      </c>
      <c r="K23" s="3" t="s">
        <v>468</v>
      </c>
      <c r="L23" s="3" t="s">
        <v>469</v>
      </c>
      <c r="M23" s="3" t="s">
        <v>470</v>
      </c>
    </row>
    <row r="24" spans="3:13" x14ac:dyDescent="0.2">
      <c r="C24" s="3" t="s">
        <v>471</v>
      </c>
      <c r="D24" s="3" t="s">
        <v>472</v>
      </c>
      <c r="E24" s="3" t="s">
        <v>473</v>
      </c>
      <c r="F24" s="3" t="s">
        <v>474</v>
      </c>
      <c r="G24" s="3" t="s">
        <v>475</v>
      </c>
      <c r="H24" s="3" t="s">
        <v>476</v>
      </c>
      <c r="I24" s="3" t="s">
        <v>477</v>
      </c>
      <c r="J24" s="3" t="s">
        <v>478</v>
      </c>
      <c r="K24" s="3" t="s">
        <v>479</v>
      </c>
      <c r="L24" s="3" t="s">
        <v>480</v>
      </c>
      <c r="M24" s="3" t="s">
        <v>481</v>
      </c>
    </row>
    <row r="26" spans="3:13" x14ac:dyDescent="0.2">
      <c r="C26" s="3" t="s">
        <v>482</v>
      </c>
      <c r="D26" s="3" t="s">
        <v>483</v>
      </c>
      <c r="E26" s="3" t="s">
        <v>484</v>
      </c>
      <c r="F26" s="3" t="s">
        <v>485</v>
      </c>
      <c r="G26" s="3" t="s">
        <v>486</v>
      </c>
      <c r="H26" s="3" t="s">
        <v>487</v>
      </c>
      <c r="I26" s="3" t="s">
        <v>488</v>
      </c>
      <c r="J26" s="3" t="s">
        <v>489</v>
      </c>
      <c r="K26" s="3" t="s">
        <v>490</v>
      </c>
      <c r="L26" s="3" t="s">
        <v>491</v>
      </c>
      <c r="M26" s="3" t="s">
        <v>492</v>
      </c>
    </row>
    <row r="27" spans="3:13" x14ac:dyDescent="0.2">
      <c r="C27" s="3" t="s">
        <v>493</v>
      </c>
      <c r="D27" s="3" t="s">
        <v>494</v>
      </c>
      <c r="E27" s="3" t="s">
        <v>495</v>
      </c>
      <c r="F27" s="3" t="s">
        <v>496</v>
      </c>
      <c r="G27" s="3" t="s">
        <v>497</v>
      </c>
      <c r="H27" s="3" t="s">
        <v>498</v>
      </c>
      <c r="I27" s="3" t="s">
        <v>499</v>
      </c>
      <c r="J27" s="3" t="s">
        <v>500</v>
      </c>
      <c r="K27" s="3" t="s">
        <v>501</v>
      </c>
      <c r="L27" s="3" t="s">
        <v>502</v>
      </c>
      <c r="M27" s="3" t="s">
        <v>503</v>
      </c>
    </row>
    <row r="28" spans="3:13" x14ac:dyDescent="0.2">
      <c r="C28" s="3" t="s">
        <v>504</v>
      </c>
      <c r="D28" s="3" t="s">
        <v>505</v>
      </c>
      <c r="E28" s="3" t="s">
        <v>3</v>
      </c>
      <c r="F28" s="3" t="s">
        <v>506</v>
      </c>
      <c r="G28" s="3" t="s">
        <v>507</v>
      </c>
      <c r="H28" s="3" t="s">
        <v>508</v>
      </c>
      <c r="I28" s="3" t="s">
        <v>509</v>
      </c>
      <c r="J28" s="3" t="s">
        <v>510</v>
      </c>
      <c r="K28" s="3" t="s">
        <v>511</v>
      </c>
      <c r="L28" s="3" t="s">
        <v>512</v>
      </c>
      <c r="M28" s="3" t="s">
        <v>513</v>
      </c>
    </row>
    <row r="29" spans="3:13" x14ac:dyDescent="0.2">
      <c r="C29" s="3" t="s">
        <v>514</v>
      </c>
      <c r="D29" s="3" t="s">
        <v>515</v>
      </c>
      <c r="E29" s="3" t="s">
        <v>516</v>
      </c>
      <c r="F29" s="3" t="s">
        <v>517</v>
      </c>
      <c r="G29" s="3" t="s">
        <v>518</v>
      </c>
      <c r="H29" s="3" t="s">
        <v>519</v>
      </c>
      <c r="I29" s="3" t="s">
        <v>520</v>
      </c>
      <c r="J29" s="3" t="s">
        <v>521</v>
      </c>
      <c r="K29" s="3" t="s">
        <v>522</v>
      </c>
      <c r="L29" s="3" t="s">
        <v>523</v>
      </c>
      <c r="M29" s="3" t="s">
        <v>492</v>
      </c>
    </row>
    <row r="30" spans="3:13" x14ac:dyDescent="0.2">
      <c r="C30" s="3" t="s">
        <v>524</v>
      </c>
      <c r="D30" s="3" t="s">
        <v>525</v>
      </c>
      <c r="E30" s="3" t="s">
        <v>526</v>
      </c>
      <c r="F30" s="3" t="s">
        <v>527</v>
      </c>
      <c r="G30" s="3" t="s">
        <v>528</v>
      </c>
      <c r="H30" s="3" t="s">
        <v>529</v>
      </c>
      <c r="I30" s="3" t="s">
        <v>530</v>
      </c>
      <c r="J30" s="3" t="s">
        <v>531</v>
      </c>
      <c r="K30" s="3" t="s">
        <v>52</v>
      </c>
      <c r="L30" s="3" t="s">
        <v>532</v>
      </c>
      <c r="M30" s="3" t="s">
        <v>533</v>
      </c>
    </row>
    <row r="32" spans="3:13" x14ac:dyDescent="0.2">
      <c r="C32" s="3" t="s">
        <v>534</v>
      </c>
      <c r="D32" s="3" t="s">
        <v>535</v>
      </c>
      <c r="E32" s="3" t="s">
        <v>536</v>
      </c>
      <c r="F32" s="3" t="s">
        <v>537</v>
      </c>
      <c r="G32" s="3" t="s">
        <v>538</v>
      </c>
      <c r="H32" s="3" t="s">
        <v>539</v>
      </c>
      <c r="I32" s="3" t="s">
        <v>540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541</v>
      </c>
      <c r="D33" s="3" t="s">
        <v>542</v>
      </c>
      <c r="E33" s="3" t="s">
        <v>543</v>
      </c>
      <c r="F33" s="3" t="s">
        <v>544</v>
      </c>
      <c r="G33" s="3" t="s">
        <v>545</v>
      </c>
      <c r="H33" s="3" t="s">
        <v>546</v>
      </c>
      <c r="I33" s="3" t="s">
        <v>547</v>
      </c>
      <c r="J33" s="3" t="s">
        <v>531</v>
      </c>
      <c r="K33" s="3" t="s">
        <v>52</v>
      </c>
      <c r="L33" s="3" t="s">
        <v>532</v>
      </c>
      <c r="M33" s="3" t="s">
        <v>533</v>
      </c>
    </row>
    <row r="35" spans="3:13" x14ac:dyDescent="0.2">
      <c r="C35" s="3" t="s">
        <v>548</v>
      </c>
      <c r="D35" s="3" t="s">
        <v>549</v>
      </c>
      <c r="E35" s="3" t="s">
        <v>550</v>
      </c>
      <c r="F35" s="3" t="s">
        <v>551</v>
      </c>
      <c r="G35" s="3" t="s">
        <v>552</v>
      </c>
      <c r="H35" s="3" t="s">
        <v>553</v>
      </c>
      <c r="I35" s="3" t="s">
        <v>554</v>
      </c>
      <c r="J35" s="3" t="s">
        <v>555</v>
      </c>
      <c r="K35" s="3" t="s">
        <v>556</v>
      </c>
      <c r="L35" s="3" t="s">
        <v>557</v>
      </c>
      <c r="M35" s="3" t="s">
        <v>558</v>
      </c>
    </row>
    <row r="36" spans="3:13" x14ac:dyDescent="0.2">
      <c r="C36" s="3" t="s">
        <v>559</v>
      </c>
      <c r="D36" s="3" t="s">
        <v>560</v>
      </c>
      <c r="E36" s="3" t="s">
        <v>561</v>
      </c>
      <c r="F36" s="3" t="s">
        <v>562</v>
      </c>
      <c r="G36" s="3" t="s">
        <v>563</v>
      </c>
      <c r="H36" s="3" t="s">
        <v>564</v>
      </c>
      <c r="I36" s="3" t="s">
        <v>565</v>
      </c>
      <c r="J36" s="3" t="s">
        <v>566</v>
      </c>
      <c r="K36" s="3" t="s">
        <v>567</v>
      </c>
      <c r="L36" s="3" t="s">
        <v>568</v>
      </c>
      <c r="M36" s="3" t="s">
        <v>569</v>
      </c>
    </row>
    <row r="38" spans="3:13" x14ac:dyDescent="0.2">
      <c r="C38" s="3" t="s">
        <v>570</v>
      </c>
      <c r="D38" s="3">
        <v>0.18</v>
      </c>
      <c r="E38" s="3">
        <v>3.01</v>
      </c>
      <c r="F38" s="3">
        <v>2.09</v>
      </c>
      <c r="G38" s="3">
        <v>1.99</v>
      </c>
      <c r="H38" s="3">
        <v>1.1000000000000001</v>
      </c>
      <c r="I38" s="3">
        <v>0.15</v>
      </c>
      <c r="J38" s="3">
        <v>4.0599999999999996</v>
      </c>
      <c r="K38" s="3">
        <v>2.94</v>
      </c>
      <c r="L38" s="3">
        <v>14.57</v>
      </c>
      <c r="M38" s="3">
        <v>3.88</v>
      </c>
    </row>
    <row r="39" spans="3:13" x14ac:dyDescent="0.2">
      <c r="C39" s="3" t="s">
        <v>571</v>
      </c>
      <c r="D39" s="3">
        <v>0.18</v>
      </c>
      <c r="E39" s="3">
        <v>3</v>
      </c>
      <c r="F39" s="3">
        <v>2.09</v>
      </c>
      <c r="G39" s="3">
        <v>1.98</v>
      </c>
      <c r="H39" s="3">
        <v>1.1000000000000001</v>
      </c>
      <c r="I39" s="3">
        <v>0.14000000000000001</v>
      </c>
      <c r="J39" s="3">
        <v>4.05</v>
      </c>
      <c r="K39" s="3">
        <v>2.93</v>
      </c>
      <c r="L39" s="3">
        <v>14.54</v>
      </c>
      <c r="M39" s="3">
        <v>3.87</v>
      </c>
    </row>
    <row r="40" spans="3:13" x14ac:dyDescent="0.2">
      <c r="C40" s="3" t="s">
        <v>572</v>
      </c>
      <c r="D40" s="3" t="s">
        <v>573</v>
      </c>
      <c r="E40" s="3" t="s">
        <v>574</v>
      </c>
      <c r="F40" s="3" t="s">
        <v>575</v>
      </c>
      <c r="G40" s="3" t="s">
        <v>576</v>
      </c>
      <c r="H40" s="3" t="s">
        <v>577</v>
      </c>
      <c r="I40" s="3" t="s">
        <v>578</v>
      </c>
      <c r="J40" s="3" t="s">
        <v>579</v>
      </c>
      <c r="K40" s="3" t="s">
        <v>580</v>
      </c>
      <c r="L40" s="3" t="s">
        <v>581</v>
      </c>
      <c r="M40" s="3" t="s">
        <v>582</v>
      </c>
    </row>
    <row r="41" spans="3:13" x14ac:dyDescent="0.2">
      <c r="C41" s="3" t="s">
        <v>583</v>
      </c>
      <c r="D41" s="3" t="s">
        <v>584</v>
      </c>
      <c r="E41" s="3" t="s">
        <v>585</v>
      </c>
      <c r="F41" s="3" t="s">
        <v>586</v>
      </c>
      <c r="G41" s="3" t="s">
        <v>587</v>
      </c>
      <c r="H41" s="3" t="s">
        <v>588</v>
      </c>
      <c r="I41" s="3" t="s">
        <v>589</v>
      </c>
      <c r="J41" s="3" t="s">
        <v>590</v>
      </c>
      <c r="K41" s="3" t="s">
        <v>591</v>
      </c>
      <c r="L41" s="3" t="s">
        <v>592</v>
      </c>
      <c r="M41" s="3" t="s">
        <v>593</v>
      </c>
    </row>
    <row r="43" spans="3:13" x14ac:dyDescent="0.2">
      <c r="C43" s="3" t="s">
        <v>594</v>
      </c>
      <c r="D43" s="3" t="s">
        <v>595</v>
      </c>
      <c r="E43" s="3" t="s">
        <v>596</v>
      </c>
      <c r="F43" s="3" t="s">
        <v>597</v>
      </c>
      <c r="G43" s="3" t="s">
        <v>598</v>
      </c>
      <c r="H43" s="3" t="s">
        <v>599</v>
      </c>
      <c r="I43" s="3" t="s">
        <v>600</v>
      </c>
      <c r="J43" s="3" t="s">
        <v>601</v>
      </c>
      <c r="K43" s="3" t="s">
        <v>602</v>
      </c>
      <c r="L43" s="3" t="s">
        <v>603</v>
      </c>
      <c r="M43" s="3" t="s">
        <v>604</v>
      </c>
    </row>
    <row r="44" spans="3:13" x14ac:dyDescent="0.2">
      <c r="C44" s="3" t="s">
        <v>605</v>
      </c>
      <c r="D44" s="3" t="s">
        <v>606</v>
      </c>
      <c r="E44" s="3" t="s">
        <v>607</v>
      </c>
      <c r="F44" s="3" t="s">
        <v>608</v>
      </c>
      <c r="G44" s="3" t="s">
        <v>609</v>
      </c>
      <c r="H44" s="3" t="s">
        <v>610</v>
      </c>
      <c r="I44" s="3" t="s">
        <v>611</v>
      </c>
      <c r="J44" s="3" t="s">
        <v>612</v>
      </c>
      <c r="K44" s="3" t="s">
        <v>613</v>
      </c>
      <c r="L44" s="3" t="s">
        <v>614</v>
      </c>
      <c r="M44" s="3" t="s">
        <v>615</v>
      </c>
    </row>
    <row r="46" spans="3:13" x14ac:dyDescent="0.2">
      <c r="C46" s="3" t="s">
        <v>616</v>
      </c>
      <c r="D46" s="3" t="s">
        <v>382</v>
      </c>
      <c r="E46" s="3" t="s">
        <v>383</v>
      </c>
      <c r="F46" s="3" t="s">
        <v>384</v>
      </c>
      <c r="G46" s="3" t="s">
        <v>385</v>
      </c>
      <c r="H46" s="3" t="s">
        <v>386</v>
      </c>
      <c r="I46" s="3" t="s">
        <v>387</v>
      </c>
      <c r="J46" s="3" t="s">
        <v>388</v>
      </c>
      <c r="K46" s="3" t="s">
        <v>389</v>
      </c>
      <c r="L46" s="3" t="s">
        <v>390</v>
      </c>
      <c r="M46" s="3" t="s">
        <v>391</v>
      </c>
    </row>
    <row r="47" spans="3:13" x14ac:dyDescent="0.2">
      <c r="C47" s="3" t="s">
        <v>617</v>
      </c>
      <c r="D47" s="3" t="s">
        <v>618</v>
      </c>
      <c r="E47" s="3" t="s">
        <v>619</v>
      </c>
      <c r="F47" s="3" t="s">
        <v>620</v>
      </c>
      <c r="G47" s="3" t="s">
        <v>621</v>
      </c>
      <c r="H47" s="3" t="s">
        <v>622</v>
      </c>
      <c r="I47" s="3" t="s">
        <v>623</v>
      </c>
      <c r="J47" s="3" t="s">
        <v>624</v>
      </c>
      <c r="K47" s="3" t="s">
        <v>625</v>
      </c>
      <c r="L47" s="3" t="s">
        <v>626</v>
      </c>
      <c r="M47" s="3" t="s">
        <v>627</v>
      </c>
    </row>
    <row r="48" spans="3:13" x14ac:dyDescent="0.2">
      <c r="C48" s="3" t="s">
        <v>628</v>
      </c>
      <c r="D48" s="3" t="s">
        <v>606</v>
      </c>
      <c r="E48" s="3" t="s">
        <v>607</v>
      </c>
      <c r="F48" s="3" t="s">
        <v>608</v>
      </c>
      <c r="G48" s="3" t="s">
        <v>609</v>
      </c>
      <c r="H48" s="3" t="s">
        <v>610</v>
      </c>
      <c r="I48" s="3" t="s">
        <v>611</v>
      </c>
      <c r="J48" s="3" t="s">
        <v>612</v>
      </c>
      <c r="K48" s="3" t="s">
        <v>613</v>
      </c>
      <c r="L48" s="3" t="s">
        <v>614</v>
      </c>
      <c r="M48" s="3" t="s">
        <v>615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BE4-BF06-474F-82E2-D00699377B2A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629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541</v>
      </c>
      <c r="D12" s="3" t="s">
        <v>542</v>
      </c>
      <c r="E12" s="3" t="s">
        <v>543</v>
      </c>
      <c r="F12" s="3" t="s">
        <v>544</v>
      </c>
      <c r="G12" s="3" t="s">
        <v>545</v>
      </c>
      <c r="H12" s="3" t="s">
        <v>546</v>
      </c>
      <c r="I12" s="3" t="s">
        <v>547</v>
      </c>
      <c r="J12" s="3" t="s">
        <v>531</v>
      </c>
      <c r="K12" s="3" t="s">
        <v>52</v>
      </c>
      <c r="L12" s="3" t="s">
        <v>532</v>
      </c>
      <c r="M12" s="3" t="s">
        <v>533</v>
      </c>
    </row>
    <row r="13" spans="3:13" x14ac:dyDescent="0.2">
      <c r="C13" s="3" t="s">
        <v>630</v>
      </c>
      <c r="D13" s="3" t="s">
        <v>631</v>
      </c>
      <c r="E13" s="3" t="s">
        <v>632</v>
      </c>
      <c r="F13" s="3" t="s">
        <v>633</v>
      </c>
      <c r="G13" s="3" t="s">
        <v>634</v>
      </c>
      <c r="H13" s="3" t="s">
        <v>635</v>
      </c>
      <c r="I13" s="3" t="s">
        <v>636</v>
      </c>
      <c r="J13" s="3" t="s">
        <v>637</v>
      </c>
      <c r="K13" s="3" t="s">
        <v>638</v>
      </c>
      <c r="L13" s="3" t="s">
        <v>639</v>
      </c>
      <c r="M13" s="3" t="s">
        <v>640</v>
      </c>
    </row>
    <row r="14" spans="3:13" x14ac:dyDescent="0.2">
      <c r="C14" s="3" t="s">
        <v>641</v>
      </c>
      <c r="D14" s="3" t="s">
        <v>642</v>
      </c>
      <c r="E14" s="3" t="s">
        <v>643</v>
      </c>
      <c r="F14" s="3" t="s">
        <v>644</v>
      </c>
      <c r="G14" s="3" t="s">
        <v>645</v>
      </c>
      <c r="H14" s="3" t="s">
        <v>646</v>
      </c>
      <c r="I14" s="3" t="s">
        <v>647</v>
      </c>
      <c r="J14" s="3" t="s">
        <v>648</v>
      </c>
      <c r="K14" s="3" t="s">
        <v>649</v>
      </c>
      <c r="L14" s="3" t="s">
        <v>650</v>
      </c>
      <c r="M14" s="3" t="s">
        <v>651</v>
      </c>
    </row>
    <row r="15" spans="3:13" x14ac:dyDescent="0.2">
      <c r="C15" s="3" t="s">
        <v>652</v>
      </c>
      <c r="D15" s="3" t="s">
        <v>653</v>
      </c>
      <c r="E15" s="3" t="s">
        <v>654</v>
      </c>
      <c r="F15" s="3" t="s">
        <v>655</v>
      </c>
      <c r="G15" s="3" t="s">
        <v>656</v>
      </c>
      <c r="H15" s="3" t="s">
        <v>657</v>
      </c>
      <c r="I15" s="3" t="s">
        <v>658</v>
      </c>
      <c r="J15" s="3" t="s">
        <v>659</v>
      </c>
      <c r="K15" s="3" t="s">
        <v>660</v>
      </c>
      <c r="L15" s="3" t="s">
        <v>661</v>
      </c>
      <c r="M15" s="3" t="s">
        <v>662</v>
      </c>
    </row>
    <row r="16" spans="3:13" x14ac:dyDescent="0.2">
      <c r="C16" s="3" t="s">
        <v>663</v>
      </c>
      <c r="D16" s="3" t="s">
        <v>664</v>
      </c>
      <c r="E16" s="3" t="s">
        <v>665</v>
      </c>
      <c r="F16" s="3" t="s">
        <v>666</v>
      </c>
      <c r="G16" s="3" t="s">
        <v>667</v>
      </c>
      <c r="H16" s="3" t="s">
        <v>668</v>
      </c>
      <c r="I16" s="3" t="s">
        <v>669</v>
      </c>
      <c r="J16" s="3" t="s">
        <v>670</v>
      </c>
      <c r="K16" s="3" t="s">
        <v>671</v>
      </c>
      <c r="L16" s="3" t="s">
        <v>661</v>
      </c>
      <c r="M16" s="3" t="s">
        <v>672</v>
      </c>
    </row>
    <row r="17" spans="3:13" x14ac:dyDescent="0.2">
      <c r="C17" s="3" t="s">
        <v>673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674</v>
      </c>
      <c r="D18" s="3" t="s">
        <v>675</v>
      </c>
      <c r="E18" s="3" t="s">
        <v>676</v>
      </c>
      <c r="F18" s="3" t="s">
        <v>677</v>
      </c>
      <c r="G18" s="3" t="s">
        <v>678</v>
      </c>
      <c r="H18" s="3" t="s">
        <v>679</v>
      </c>
      <c r="I18" s="3" t="s">
        <v>680</v>
      </c>
      <c r="J18" s="3" t="s">
        <v>681</v>
      </c>
      <c r="K18" s="3" t="s">
        <v>682</v>
      </c>
      <c r="L18" s="3" t="s">
        <v>683</v>
      </c>
      <c r="M18" s="3" t="s">
        <v>684</v>
      </c>
    </row>
    <row r="19" spans="3:13" x14ac:dyDescent="0.2">
      <c r="C19" s="3" t="s">
        <v>685</v>
      </c>
      <c r="D19" s="3" t="s">
        <v>686</v>
      </c>
      <c r="E19" s="3" t="s">
        <v>687</v>
      </c>
      <c r="F19" s="3" t="s">
        <v>688</v>
      </c>
      <c r="G19" s="3" t="s">
        <v>689</v>
      </c>
      <c r="H19" s="3" t="s">
        <v>690</v>
      </c>
      <c r="I19" s="3" t="s">
        <v>691</v>
      </c>
      <c r="J19" s="3" t="s">
        <v>692</v>
      </c>
      <c r="K19" s="3" t="s">
        <v>693</v>
      </c>
      <c r="L19" s="3" t="s">
        <v>694</v>
      </c>
      <c r="M19" s="3" t="s">
        <v>695</v>
      </c>
    </row>
    <row r="20" spans="3:13" x14ac:dyDescent="0.2">
      <c r="C20" s="3" t="s">
        <v>696</v>
      </c>
      <c r="D20" s="3" t="s">
        <v>697</v>
      </c>
      <c r="E20" s="3" t="s">
        <v>698</v>
      </c>
      <c r="F20" s="3" t="s">
        <v>699</v>
      </c>
      <c r="G20" s="3" t="s">
        <v>700</v>
      </c>
      <c r="H20" s="3" t="s">
        <v>701</v>
      </c>
      <c r="I20" s="3" t="s">
        <v>702</v>
      </c>
      <c r="J20" s="3" t="s">
        <v>703</v>
      </c>
      <c r="K20" s="3" t="s">
        <v>704</v>
      </c>
      <c r="L20" s="3" t="s">
        <v>705</v>
      </c>
      <c r="M20" s="3" t="s">
        <v>706</v>
      </c>
    </row>
    <row r="22" spans="3:13" x14ac:dyDescent="0.2">
      <c r="C22" s="3" t="s">
        <v>707</v>
      </c>
      <c r="D22" s="3" t="s">
        <v>708</v>
      </c>
      <c r="E22" s="3" t="s">
        <v>709</v>
      </c>
      <c r="F22" s="3" t="s">
        <v>710</v>
      </c>
      <c r="G22" s="3" t="s">
        <v>711</v>
      </c>
      <c r="H22" s="3" t="s">
        <v>712</v>
      </c>
      <c r="I22" s="3" t="s">
        <v>713</v>
      </c>
      <c r="J22" s="3" t="s">
        <v>714</v>
      </c>
      <c r="K22" s="3" t="s">
        <v>715</v>
      </c>
      <c r="L22" s="3" t="s">
        <v>716</v>
      </c>
      <c r="M22" s="3" t="s">
        <v>717</v>
      </c>
    </row>
    <row r="23" spans="3:13" x14ac:dyDescent="0.2">
      <c r="C23" s="3" t="s">
        <v>718</v>
      </c>
      <c r="D23" s="3" t="s">
        <v>719</v>
      </c>
      <c r="E23" s="3" t="s">
        <v>720</v>
      </c>
      <c r="F23" s="3" t="s">
        <v>721</v>
      </c>
      <c r="G23" s="3" t="s">
        <v>722</v>
      </c>
      <c r="H23" s="3" t="s">
        <v>723</v>
      </c>
      <c r="I23" s="3" t="s">
        <v>724</v>
      </c>
      <c r="J23" s="3" t="s">
        <v>725</v>
      </c>
      <c r="K23" s="3" t="s">
        <v>726</v>
      </c>
      <c r="L23" s="3" t="s">
        <v>727</v>
      </c>
      <c r="M23" s="3" t="s">
        <v>728</v>
      </c>
    </row>
    <row r="24" spans="3:13" x14ac:dyDescent="0.2">
      <c r="C24" s="3" t="s">
        <v>729</v>
      </c>
      <c r="D24" s="3" t="s">
        <v>730</v>
      </c>
      <c r="E24" s="3" t="s">
        <v>731</v>
      </c>
      <c r="F24" s="3" t="s">
        <v>732</v>
      </c>
      <c r="G24" s="3" t="s">
        <v>733</v>
      </c>
      <c r="H24" s="3" t="s">
        <v>734</v>
      </c>
      <c r="I24" s="3" t="s">
        <v>735</v>
      </c>
      <c r="J24" s="3" t="s">
        <v>736</v>
      </c>
      <c r="K24" s="3" t="s">
        <v>737</v>
      </c>
      <c r="L24" s="3" t="s">
        <v>738</v>
      </c>
      <c r="M24" s="3" t="s">
        <v>739</v>
      </c>
    </row>
    <row r="25" spans="3:13" x14ac:dyDescent="0.2">
      <c r="C25" s="3" t="s">
        <v>740</v>
      </c>
      <c r="D25" s="3" t="s">
        <v>741</v>
      </c>
      <c r="E25" s="3" t="s">
        <v>742</v>
      </c>
      <c r="F25" s="3" t="s">
        <v>743</v>
      </c>
      <c r="G25" s="3" t="s">
        <v>744</v>
      </c>
      <c r="H25" s="3" t="s">
        <v>745</v>
      </c>
      <c r="I25" s="3" t="s">
        <v>746</v>
      </c>
      <c r="J25" s="3" t="s">
        <v>747</v>
      </c>
      <c r="K25" s="3" t="s">
        <v>748</v>
      </c>
      <c r="L25" s="3" t="s">
        <v>749</v>
      </c>
      <c r="M25" s="3" t="s">
        <v>750</v>
      </c>
    </row>
    <row r="27" spans="3:13" x14ac:dyDescent="0.2">
      <c r="C27" s="3" t="s">
        <v>751</v>
      </c>
      <c r="D27" s="3" t="s">
        <v>752</v>
      </c>
      <c r="E27" s="3" t="s">
        <v>753</v>
      </c>
      <c r="F27" s="3" t="s">
        <v>754</v>
      </c>
      <c r="G27" s="3" t="s">
        <v>755</v>
      </c>
      <c r="H27" s="3" t="s">
        <v>756</v>
      </c>
      <c r="I27" s="3" t="s">
        <v>757</v>
      </c>
      <c r="J27" s="3" t="s">
        <v>758</v>
      </c>
      <c r="K27" s="3" t="s">
        <v>759</v>
      </c>
      <c r="L27" s="3" t="s">
        <v>760</v>
      </c>
      <c r="M27" s="3" t="s">
        <v>761</v>
      </c>
    </row>
    <row r="28" spans="3:13" x14ac:dyDescent="0.2">
      <c r="C28" s="3" t="s">
        <v>762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763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764</v>
      </c>
      <c r="D29" s="3" t="s">
        <v>765</v>
      </c>
      <c r="E29" s="3" t="s">
        <v>766</v>
      </c>
      <c r="F29" s="3" t="s">
        <v>767</v>
      </c>
      <c r="G29" s="3" t="s">
        <v>768</v>
      </c>
      <c r="H29" s="3" t="s">
        <v>3</v>
      </c>
      <c r="I29" s="3" t="s">
        <v>769</v>
      </c>
      <c r="J29" s="3" t="s">
        <v>3</v>
      </c>
      <c r="K29" s="3" t="s">
        <v>770</v>
      </c>
      <c r="L29" s="3" t="s">
        <v>3</v>
      </c>
      <c r="M29" s="3" t="s">
        <v>3</v>
      </c>
    </row>
    <row r="30" spans="3:13" x14ac:dyDescent="0.2">
      <c r="C30" s="3" t="s">
        <v>771</v>
      </c>
      <c r="D30" s="3" t="s">
        <v>772</v>
      </c>
      <c r="E30" s="3" t="s">
        <v>773</v>
      </c>
      <c r="F30" s="3" t="s">
        <v>774</v>
      </c>
      <c r="G30" s="3" t="s">
        <v>775</v>
      </c>
      <c r="H30" s="3" t="s">
        <v>776</v>
      </c>
      <c r="I30" s="3" t="s">
        <v>777</v>
      </c>
      <c r="J30" s="3" t="s">
        <v>778</v>
      </c>
      <c r="K30" s="3" t="s">
        <v>779</v>
      </c>
      <c r="L30" s="3" t="s">
        <v>780</v>
      </c>
      <c r="M30" s="3" t="s">
        <v>781</v>
      </c>
    </row>
    <row r="31" spans="3:13" x14ac:dyDescent="0.2">
      <c r="C31" s="3" t="s">
        <v>782</v>
      </c>
      <c r="D31" s="3" t="s">
        <v>783</v>
      </c>
      <c r="E31" s="3" t="s">
        <v>784</v>
      </c>
      <c r="F31" s="3" t="s">
        <v>785</v>
      </c>
      <c r="G31" s="3" t="s">
        <v>786</v>
      </c>
      <c r="H31" s="3" t="s">
        <v>787</v>
      </c>
      <c r="I31" s="3" t="s">
        <v>788</v>
      </c>
      <c r="J31" s="3" t="s">
        <v>789</v>
      </c>
      <c r="K31" s="3" t="s">
        <v>790</v>
      </c>
      <c r="L31" s="3" t="s">
        <v>791</v>
      </c>
      <c r="M31" s="3" t="s">
        <v>792</v>
      </c>
    </row>
    <row r="32" spans="3:13" x14ac:dyDescent="0.2">
      <c r="C32" s="3" t="s">
        <v>793</v>
      </c>
      <c r="D32" s="3" t="s">
        <v>794</v>
      </c>
      <c r="E32" s="3" t="s">
        <v>654</v>
      </c>
      <c r="F32" s="3" t="s">
        <v>795</v>
      </c>
      <c r="G32" s="3" t="s">
        <v>796</v>
      </c>
      <c r="H32" s="3" t="s">
        <v>797</v>
      </c>
      <c r="I32" s="3" t="s">
        <v>798</v>
      </c>
      <c r="J32" s="3" t="s">
        <v>799</v>
      </c>
      <c r="K32" s="3" t="s">
        <v>800</v>
      </c>
      <c r="L32" s="3" t="s">
        <v>801</v>
      </c>
      <c r="M32" s="3" t="s">
        <v>802</v>
      </c>
    </row>
    <row r="33" spans="3:13" x14ac:dyDescent="0.2">
      <c r="C33" s="3" t="s">
        <v>803</v>
      </c>
      <c r="D33" s="3" t="s">
        <v>804</v>
      </c>
      <c r="E33" s="3" t="s">
        <v>805</v>
      </c>
      <c r="F33" s="3" t="s">
        <v>806</v>
      </c>
      <c r="G33" s="3" t="s">
        <v>807</v>
      </c>
      <c r="H33" s="3" t="s">
        <v>808</v>
      </c>
      <c r="I33" s="3" t="s">
        <v>809</v>
      </c>
      <c r="J33" s="3" t="s">
        <v>810</v>
      </c>
      <c r="K33" s="3" t="s">
        <v>811</v>
      </c>
      <c r="L33" s="3" t="s">
        <v>812</v>
      </c>
      <c r="M33" s="3" t="s">
        <v>813</v>
      </c>
    </row>
    <row r="35" spans="3:13" x14ac:dyDescent="0.2">
      <c r="C35" s="3" t="s">
        <v>814</v>
      </c>
      <c r="D35" s="3" t="s">
        <v>815</v>
      </c>
      <c r="E35" s="3" t="s">
        <v>816</v>
      </c>
      <c r="F35" s="3" t="s">
        <v>817</v>
      </c>
      <c r="G35" s="3" t="s">
        <v>818</v>
      </c>
      <c r="H35" s="3" t="s">
        <v>819</v>
      </c>
      <c r="I35" s="3" t="s">
        <v>820</v>
      </c>
      <c r="J35" s="3" t="s">
        <v>821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822</v>
      </c>
      <c r="D36" s="3" t="s">
        <v>549</v>
      </c>
      <c r="E36" s="3" t="s">
        <v>823</v>
      </c>
      <c r="F36" s="3" t="s">
        <v>824</v>
      </c>
      <c r="G36" s="3" t="s">
        <v>825</v>
      </c>
      <c r="H36" s="3" t="s">
        <v>826</v>
      </c>
      <c r="I36" s="3" t="s">
        <v>827</v>
      </c>
      <c r="J36" s="3" t="s">
        <v>828</v>
      </c>
      <c r="K36" s="3" t="s">
        <v>829</v>
      </c>
      <c r="L36" s="3" t="s">
        <v>830</v>
      </c>
      <c r="M36" s="3" t="s">
        <v>831</v>
      </c>
    </row>
    <row r="37" spans="3:13" x14ac:dyDescent="0.2">
      <c r="C37" s="3" t="s">
        <v>832</v>
      </c>
      <c r="D37" s="3" t="s">
        <v>833</v>
      </c>
      <c r="E37" s="3" t="s">
        <v>834</v>
      </c>
      <c r="F37" s="3" t="s">
        <v>835</v>
      </c>
      <c r="G37" s="3" t="s">
        <v>836</v>
      </c>
      <c r="H37" s="3" t="s">
        <v>837</v>
      </c>
      <c r="I37" s="3" t="s">
        <v>838</v>
      </c>
      <c r="J37" s="3" t="s">
        <v>839</v>
      </c>
      <c r="K37" s="3" t="s">
        <v>840</v>
      </c>
      <c r="L37" s="3" t="s">
        <v>841</v>
      </c>
      <c r="M37" s="3" t="s">
        <v>842</v>
      </c>
    </row>
    <row r="38" spans="3:13" x14ac:dyDescent="0.2">
      <c r="C38" s="3" t="s">
        <v>843</v>
      </c>
      <c r="D38" s="3" t="s">
        <v>816</v>
      </c>
      <c r="E38" s="3" t="s">
        <v>817</v>
      </c>
      <c r="F38" s="3" t="s">
        <v>818</v>
      </c>
      <c r="G38" s="3" t="s">
        <v>819</v>
      </c>
      <c r="H38" s="3" t="s">
        <v>820</v>
      </c>
      <c r="I38" s="3" t="s">
        <v>821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844</v>
      </c>
      <c r="D40" s="3" t="s">
        <v>845</v>
      </c>
      <c r="E40" s="3" t="s">
        <v>846</v>
      </c>
      <c r="F40" s="3" t="s">
        <v>847</v>
      </c>
      <c r="G40" s="3" t="s">
        <v>848</v>
      </c>
      <c r="H40" s="3" t="s">
        <v>849</v>
      </c>
      <c r="I40" s="3" t="s">
        <v>850</v>
      </c>
      <c r="J40" s="3" t="s">
        <v>851</v>
      </c>
      <c r="K40" s="3" t="s">
        <v>852</v>
      </c>
      <c r="L40" s="3" t="s">
        <v>853</v>
      </c>
      <c r="M40" s="3" t="s">
        <v>854</v>
      </c>
    </row>
    <row r="41" spans="3:13" x14ac:dyDescent="0.2">
      <c r="C41" s="3" t="s">
        <v>855</v>
      </c>
      <c r="D41" s="3" t="s">
        <v>856</v>
      </c>
      <c r="E41" s="3" t="s">
        <v>857</v>
      </c>
      <c r="F41" s="3" t="s">
        <v>858</v>
      </c>
      <c r="G41" s="3" t="s">
        <v>859</v>
      </c>
      <c r="H41" s="3" t="s">
        <v>860</v>
      </c>
      <c r="I41" s="3" t="s">
        <v>861</v>
      </c>
      <c r="J41" s="3" t="s">
        <v>862</v>
      </c>
      <c r="K41" s="3" t="s">
        <v>863</v>
      </c>
      <c r="L41" s="3" t="s">
        <v>864</v>
      </c>
      <c r="M41" s="3" t="s">
        <v>865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9BF4-5E42-4C16-A1EF-C77602A1CF08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866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867</v>
      </c>
      <c r="D12" s="3">
        <v>44.24</v>
      </c>
      <c r="E12" s="3">
        <v>51.62</v>
      </c>
      <c r="F12" s="3">
        <v>57.73</v>
      </c>
      <c r="G12" s="3">
        <v>64.72</v>
      </c>
      <c r="H12" s="3">
        <v>60.35</v>
      </c>
      <c r="I12" s="3">
        <v>65.930000000000007</v>
      </c>
      <c r="J12" s="3">
        <v>92.89</v>
      </c>
      <c r="K12" s="3">
        <v>104.18</v>
      </c>
      <c r="L12" s="3">
        <v>151.27000000000001</v>
      </c>
      <c r="M12" s="3">
        <v>154.46</v>
      </c>
    </row>
    <row r="13" spans="3:13" ht="12.75" x14ac:dyDescent="0.2">
      <c r="C13" s="3" t="s">
        <v>868</v>
      </c>
      <c r="D13" s="3" t="s">
        <v>869</v>
      </c>
      <c r="E13" s="3" t="s">
        <v>870</v>
      </c>
      <c r="F13" s="3" t="s">
        <v>871</v>
      </c>
      <c r="G13" s="3" t="s">
        <v>872</v>
      </c>
      <c r="H13" s="3" t="s">
        <v>873</v>
      </c>
      <c r="I13" s="3" t="s">
        <v>874</v>
      </c>
      <c r="J13" s="3" t="s">
        <v>875</v>
      </c>
      <c r="K13" s="3" t="s">
        <v>876</v>
      </c>
      <c r="L13" s="3" t="s">
        <v>877</v>
      </c>
      <c r="M13" s="3" t="s">
        <v>878</v>
      </c>
    </row>
    <row r="14" spans="3:13" ht="12.75" x14ac:dyDescent="0.2"/>
    <row r="15" spans="3:13" ht="12.75" x14ac:dyDescent="0.2">
      <c r="C15" s="3" t="s">
        <v>879</v>
      </c>
      <c r="D15" s="3" t="s">
        <v>880</v>
      </c>
      <c r="E15" s="3" t="s">
        <v>881</v>
      </c>
      <c r="F15" s="3" t="s">
        <v>882</v>
      </c>
      <c r="G15" s="3" t="s">
        <v>883</v>
      </c>
      <c r="H15" s="3" t="s">
        <v>884</v>
      </c>
      <c r="I15" s="3" t="s">
        <v>885</v>
      </c>
      <c r="J15" s="3" t="s">
        <v>886</v>
      </c>
      <c r="K15" s="3" t="s">
        <v>887</v>
      </c>
      <c r="L15" s="3" t="s">
        <v>888</v>
      </c>
      <c r="M15" s="3" t="s">
        <v>889</v>
      </c>
    </row>
    <row r="16" spans="3:13" ht="12.75" x14ac:dyDescent="0.2">
      <c r="C16" s="3" t="s">
        <v>890</v>
      </c>
      <c r="D16" s="3" t="s">
        <v>891</v>
      </c>
      <c r="E16" s="3" t="s">
        <v>892</v>
      </c>
      <c r="F16" s="3" t="s">
        <v>893</v>
      </c>
      <c r="G16" s="3" t="s">
        <v>894</v>
      </c>
      <c r="H16" s="3" t="s">
        <v>895</v>
      </c>
      <c r="I16" s="3" t="s">
        <v>896</v>
      </c>
      <c r="J16" s="3" t="s">
        <v>897</v>
      </c>
      <c r="K16" s="3" t="s">
        <v>898</v>
      </c>
      <c r="L16" s="3" t="s">
        <v>899</v>
      </c>
      <c r="M16" s="3" t="s">
        <v>900</v>
      </c>
    </row>
    <row r="17" spans="3:13" ht="12.75" x14ac:dyDescent="0.2">
      <c r="C17" s="3" t="s">
        <v>901</v>
      </c>
      <c r="D17" s="3" t="s">
        <v>902</v>
      </c>
      <c r="E17" s="3" t="s">
        <v>903</v>
      </c>
      <c r="F17" s="3" t="s">
        <v>904</v>
      </c>
      <c r="G17" s="3" t="s">
        <v>905</v>
      </c>
      <c r="H17" s="3" t="s">
        <v>906</v>
      </c>
      <c r="I17" s="3" t="s">
        <v>907</v>
      </c>
      <c r="J17" s="3" t="s">
        <v>908</v>
      </c>
      <c r="K17" s="3" t="s">
        <v>909</v>
      </c>
      <c r="L17" s="3" t="s">
        <v>910</v>
      </c>
      <c r="M17" s="3" t="s">
        <v>911</v>
      </c>
    </row>
    <row r="18" spans="3:13" ht="12.75" x14ac:dyDescent="0.2">
      <c r="C18" s="3" t="s">
        <v>912</v>
      </c>
      <c r="D18" s="3" t="s">
        <v>913</v>
      </c>
      <c r="E18" s="3" t="s">
        <v>914</v>
      </c>
      <c r="F18" s="3" t="s">
        <v>915</v>
      </c>
      <c r="G18" s="3" t="s">
        <v>916</v>
      </c>
      <c r="H18" s="3" t="s">
        <v>917</v>
      </c>
      <c r="I18" s="3" t="s">
        <v>908</v>
      </c>
      <c r="J18" s="3" t="s">
        <v>918</v>
      </c>
      <c r="K18" s="3" t="s">
        <v>919</v>
      </c>
      <c r="L18" s="3" t="s">
        <v>920</v>
      </c>
      <c r="M18" s="3" t="s">
        <v>921</v>
      </c>
    </row>
    <row r="19" spans="3:13" ht="12.75" x14ac:dyDescent="0.2">
      <c r="C19" s="3" t="s">
        <v>922</v>
      </c>
      <c r="D19" s="3" t="s">
        <v>923</v>
      </c>
      <c r="E19" s="3" t="s">
        <v>924</v>
      </c>
      <c r="F19" s="3" t="s">
        <v>925</v>
      </c>
      <c r="G19" s="3" t="s">
        <v>926</v>
      </c>
      <c r="H19" s="3" t="s">
        <v>927</v>
      </c>
      <c r="I19" s="3" t="s">
        <v>928</v>
      </c>
      <c r="J19" s="3" t="s">
        <v>929</v>
      </c>
      <c r="K19" s="3" t="s">
        <v>930</v>
      </c>
      <c r="L19" s="3" t="s">
        <v>931</v>
      </c>
      <c r="M19" s="3" t="s">
        <v>932</v>
      </c>
    </row>
    <row r="20" spans="3:13" ht="12.75" x14ac:dyDescent="0.2">
      <c r="C20" s="3" t="s">
        <v>933</v>
      </c>
      <c r="D20" s="3" t="s">
        <v>934</v>
      </c>
      <c r="E20" s="3" t="s">
        <v>935</v>
      </c>
      <c r="F20" s="3" t="s">
        <v>936</v>
      </c>
      <c r="G20" s="3" t="s">
        <v>937</v>
      </c>
      <c r="H20" s="3" t="s">
        <v>938</v>
      </c>
      <c r="I20" s="3" t="s">
        <v>939</v>
      </c>
      <c r="J20" s="3" t="s">
        <v>940</v>
      </c>
      <c r="K20" s="3" t="s">
        <v>941</v>
      </c>
      <c r="L20" s="3" t="s">
        <v>942</v>
      </c>
      <c r="M20" s="3" t="s">
        <v>943</v>
      </c>
    </row>
    <row r="21" spans="3:13" ht="12.75" x14ac:dyDescent="0.2">
      <c r="C21" s="3" t="s">
        <v>944</v>
      </c>
      <c r="D21" s="3" t="s">
        <v>945</v>
      </c>
      <c r="E21" s="3" t="s">
        <v>946</v>
      </c>
      <c r="F21" s="3" t="s">
        <v>947</v>
      </c>
      <c r="G21" s="3" t="s">
        <v>948</v>
      </c>
      <c r="H21" s="3" t="s">
        <v>949</v>
      </c>
      <c r="I21" s="3" t="s">
        <v>946</v>
      </c>
      <c r="J21" s="3" t="s">
        <v>940</v>
      </c>
      <c r="K21" s="3" t="s">
        <v>950</v>
      </c>
      <c r="L21" s="3" t="s">
        <v>951</v>
      </c>
      <c r="M21" s="3" t="s">
        <v>952</v>
      </c>
    </row>
    <row r="22" spans="3:13" ht="12.75" x14ac:dyDescent="0.2">
      <c r="C22" s="3" t="s">
        <v>953</v>
      </c>
      <c r="D22" s="3" t="s">
        <v>954</v>
      </c>
      <c r="E22" s="3" t="s">
        <v>940</v>
      </c>
      <c r="F22" s="3" t="s">
        <v>950</v>
      </c>
      <c r="G22" s="3" t="s">
        <v>955</v>
      </c>
      <c r="H22" s="3" t="s">
        <v>956</v>
      </c>
      <c r="I22" s="3" t="s">
        <v>957</v>
      </c>
      <c r="J22" s="3" t="s">
        <v>958</v>
      </c>
      <c r="K22" s="3" t="s">
        <v>959</v>
      </c>
      <c r="L22" s="3" t="s">
        <v>960</v>
      </c>
      <c r="M22" s="3" t="s">
        <v>961</v>
      </c>
    </row>
    <row r="23" spans="3:13" ht="12.75" x14ac:dyDescent="0.2"/>
    <row r="24" spans="3:13" ht="12.75" x14ac:dyDescent="0.2">
      <c r="C24" s="3" t="s">
        <v>962</v>
      </c>
      <c r="D24" s="3" t="s">
        <v>963</v>
      </c>
      <c r="E24" s="3" t="s">
        <v>964</v>
      </c>
      <c r="F24" s="3" t="s">
        <v>965</v>
      </c>
      <c r="G24" s="3" t="s">
        <v>966</v>
      </c>
      <c r="H24" s="3" t="s">
        <v>967</v>
      </c>
      <c r="I24" s="3" t="s">
        <v>928</v>
      </c>
      <c r="J24" s="3" t="s">
        <v>968</v>
      </c>
      <c r="K24" s="3" t="s">
        <v>969</v>
      </c>
      <c r="L24" s="3" t="s">
        <v>970</v>
      </c>
      <c r="M24" s="3" t="s">
        <v>918</v>
      </c>
    </row>
    <row r="25" spans="3:13" ht="12.75" x14ac:dyDescent="0.2">
      <c r="C25" s="3" t="s">
        <v>971</v>
      </c>
      <c r="D25" s="3" t="s">
        <v>949</v>
      </c>
      <c r="E25" s="3" t="s">
        <v>972</v>
      </c>
      <c r="F25" s="3" t="s">
        <v>973</v>
      </c>
      <c r="G25" s="3" t="s">
        <v>974</v>
      </c>
      <c r="H25" s="3" t="s">
        <v>975</v>
      </c>
      <c r="I25" s="3" t="s">
        <v>976</v>
      </c>
      <c r="J25" s="3" t="s">
        <v>977</v>
      </c>
      <c r="K25" s="3" t="s">
        <v>978</v>
      </c>
      <c r="L25" s="3" t="s">
        <v>979</v>
      </c>
      <c r="M25" s="3" t="s">
        <v>980</v>
      </c>
    </row>
    <row r="26" spans="3:13" ht="12.75" x14ac:dyDescent="0.2">
      <c r="C26" s="3" t="s">
        <v>981</v>
      </c>
      <c r="D26" s="3" t="s">
        <v>982</v>
      </c>
      <c r="E26" s="3" t="s">
        <v>983</v>
      </c>
      <c r="F26" s="3" t="s">
        <v>984</v>
      </c>
      <c r="G26" s="3" t="s">
        <v>985</v>
      </c>
      <c r="H26" s="3" t="s">
        <v>986</v>
      </c>
      <c r="I26" s="3" t="s">
        <v>987</v>
      </c>
      <c r="J26" s="3" t="s">
        <v>988</v>
      </c>
      <c r="K26" s="3" t="s">
        <v>989</v>
      </c>
      <c r="L26" s="3" t="s">
        <v>990</v>
      </c>
      <c r="M26" s="3" t="s">
        <v>991</v>
      </c>
    </row>
    <row r="27" spans="3:13" ht="12.75" x14ac:dyDescent="0.2">
      <c r="C27" s="3" t="s">
        <v>992</v>
      </c>
      <c r="D27" s="3" t="s">
        <v>975</v>
      </c>
      <c r="E27" s="3" t="s">
        <v>993</v>
      </c>
      <c r="F27" s="3" t="s">
        <v>994</v>
      </c>
      <c r="G27" s="3" t="s">
        <v>954</v>
      </c>
      <c r="H27" s="3" t="s">
        <v>995</v>
      </c>
      <c r="I27" s="3" t="s">
        <v>996</v>
      </c>
      <c r="J27" s="3" t="s">
        <v>997</v>
      </c>
      <c r="K27" s="3" t="s">
        <v>998</v>
      </c>
      <c r="L27" s="3" t="s">
        <v>999</v>
      </c>
      <c r="M27" s="3" t="s">
        <v>999</v>
      </c>
    </row>
    <row r="28" spans="3:13" ht="12.75" x14ac:dyDescent="0.2"/>
    <row r="29" spans="3:13" ht="12.75" x14ac:dyDescent="0.2">
      <c r="C29" s="3" t="s">
        <v>1000</v>
      </c>
      <c r="D29" s="3">
        <v>9.1</v>
      </c>
      <c r="E29" s="3">
        <v>9.3000000000000007</v>
      </c>
      <c r="F29" s="3">
        <v>7.6</v>
      </c>
      <c r="G29" s="3">
        <v>9.8000000000000007</v>
      </c>
      <c r="H29" s="3">
        <v>8.3000000000000007</v>
      </c>
      <c r="I29" s="3">
        <v>8.8000000000000007</v>
      </c>
      <c r="J29" s="3">
        <v>7.5</v>
      </c>
      <c r="K29" s="3">
        <v>9</v>
      </c>
      <c r="L29" s="3">
        <v>8.1999999999999993</v>
      </c>
      <c r="M29" s="3">
        <v>6.5</v>
      </c>
    </row>
    <row r="30" spans="3:13" ht="12.75" x14ac:dyDescent="0.2">
      <c r="C30" s="3" t="s">
        <v>1001</v>
      </c>
      <c r="D30" s="3">
        <v>5</v>
      </c>
      <c r="E30" s="3">
        <v>7</v>
      </c>
      <c r="F30" s="3">
        <v>4</v>
      </c>
      <c r="G30" s="3">
        <v>9</v>
      </c>
      <c r="H30" s="3">
        <v>5</v>
      </c>
      <c r="I30" s="3">
        <v>8</v>
      </c>
      <c r="J30" s="3">
        <v>4</v>
      </c>
      <c r="K30" s="3">
        <v>6</v>
      </c>
      <c r="L30" s="3">
        <v>7</v>
      </c>
      <c r="M30" s="3">
        <v>4</v>
      </c>
    </row>
    <row r="31" spans="3:13" ht="12.75" x14ac:dyDescent="0.2">
      <c r="C31" s="3" t="s">
        <v>1002</v>
      </c>
      <c r="D31" s="3">
        <v>0.76049999999999995</v>
      </c>
      <c r="E31" s="3">
        <v>1.6837</v>
      </c>
      <c r="F31" s="3">
        <v>2.0478000000000001</v>
      </c>
      <c r="G31" s="3">
        <v>2.0114999999999998</v>
      </c>
      <c r="H31" s="3">
        <v>1.9109</v>
      </c>
      <c r="I31" s="3">
        <v>2.1048</v>
      </c>
      <c r="J31" s="3">
        <v>1.8697999999999999</v>
      </c>
      <c r="K31" s="3">
        <v>1.9340999999999999</v>
      </c>
      <c r="L31" s="3">
        <v>2.0485000000000002</v>
      </c>
      <c r="M31" s="3">
        <v>2.41</v>
      </c>
    </row>
    <row r="32" spans="3:13" ht="12.75" x14ac:dyDescent="0.2">
      <c r="C32" s="3" t="s">
        <v>1003</v>
      </c>
      <c r="D32" s="3" t="s">
        <v>1004</v>
      </c>
      <c r="E32" s="3" t="s">
        <v>1004</v>
      </c>
      <c r="F32" s="3" t="s">
        <v>1004</v>
      </c>
      <c r="G32" s="3" t="s">
        <v>1004</v>
      </c>
      <c r="H32" s="3" t="s">
        <v>1004</v>
      </c>
      <c r="I32" s="3" t="s">
        <v>1004</v>
      </c>
      <c r="J32" s="3" t="s">
        <v>1004</v>
      </c>
      <c r="K32" s="3" t="s">
        <v>1004</v>
      </c>
      <c r="L32" s="3" t="s">
        <v>1004</v>
      </c>
      <c r="M32" s="3" t="s">
        <v>1004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C4FA-AB6D-4EC8-B24D-D1B6C795E66B}">
  <dimension ref="A3:BJ22"/>
  <sheetViews>
    <sheetView showGridLines="0" tabSelected="1" workbookViewId="0">
      <selection activeCell="C25" sqref="C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1005</v>
      </c>
      <c r="C3" s="9"/>
      <c r="D3" s="9"/>
      <c r="E3" s="9"/>
      <c r="F3" s="9"/>
      <c r="H3" s="9" t="s">
        <v>1006</v>
      </c>
      <c r="I3" s="9"/>
      <c r="J3" s="9"/>
      <c r="K3" s="9"/>
      <c r="L3" s="9"/>
      <c r="N3" s="11" t="s">
        <v>1007</v>
      </c>
      <c r="O3" s="11"/>
      <c r="P3" s="11"/>
      <c r="Q3" s="11"/>
      <c r="R3" s="11"/>
      <c r="S3" s="11"/>
      <c r="T3" s="11"/>
      <c r="V3" s="9" t="s">
        <v>1008</v>
      </c>
      <c r="W3" s="9"/>
      <c r="X3" s="9"/>
      <c r="Y3" s="9"/>
      <c r="AA3" s="9" t="s">
        <v>1009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1010</v>
      </c>
      <c r="C4" s="15" t="s">
        <v>1011</v>
      </c>
      <c r="D4" s="14" t="s">
        <v>1012</v>
      </c>
      <c r="E4" s="15" t="s">
        <v>1013</v>
      </c>
      <c r="F4" s="14" t="s">
        <v>1014</v>
      </c>
      <c r="H4" s="16" t="s">
        <v>1015</v>
      </c>
      <c r="I4" s="17" t="s">
        <v>1016</v>
      </c>
      <c r="J4" s="16" t="s">
        <v>1017</v>
      </c>
      <c r="K4" s="17" t="s">
        <v>1018</v>
      </c>
      <c r="L4" s="16" t="s">
        <v>1019</v>
      </c>
      <c r="N4" s="18" t="s">
        <v>1020</v>
      </c>
      <c r="O4" s="19" t="s">
        <v>1021</v>
      </c>
      <c r="P4" s="18" t="s">
        <v>1022</v>
      </c>
      <c r="Q4" s="19" t="s">
        <v>1023</v>
      </c>
      <c r="R4" s="18" t="s">
        <v>1024</v>
      </c>
      <c r="S4" s="19" t="s">
        <v>1025</v>
      </c>
      <c r="T4" s="18" t="s">
        <v>1026</v>
      </c>
      <c r="V4" s="19" t="s">
        <v>1027</v>
      </c>
      <c r="W4" s="18" t="s">
        <v>1028</v>
      </c>
      <c r="X4" s="19" t="s">
        <v>1029</v>
      </c>
      <c r="Y4" s="18" t="s">
        <v>1030</v>
      </c>
      <c r="AA4" s="20" t="s">
        <v>594</v>
      </c>
      <c r="AB4" s="21" t="s">
        <v>901</v>
      </c>
      <c r="AC4" s="20" t="s">
        <v>912</v>
      </c>
      <c r="AD4" s="21" t="s">
        <v>933</v>
      </c>
      <c r="AE4" s="20" t="s">
        <v>944</v>
      </c>
      <c r="AF4" s="21" t="s">
        <v>953</v>
      </c>
      <c r="AG4" s="20" t="s">
        <v>962</v>
      </c>
      <c r="AH4" s="21" t="s">
        <v>971</v>
      </c>
      <c r="AI4" s="20" t="s">
        <v>1002</v>
      </c>
      <c r="AJ4" s="22"/>
      <c r="AK4" s="21" t="s">
        <v>1000</v>
      </c>
      <c r="AL4" s="20" t="s">
        <v>1001</v>
      </c>
    </row>
    <row r="5" spans="1:62" ht="63" x14ac:dyDescent="0.2">
      <c r="A5" s="23" t="s">
        <v>1031</v>
      </c>
      <c r="B5" s="18" t="s">
        <v>1032</v>
      </c>
      <c r="C5" s="24" t="s">
        <v>1033</v>
      </c>
      <c r="D5" s="25" t="s">
        <v>1034</v>
      </c>
      <c r="E5" s="19" t="s">
        <v>1035</v>
      </c>
      <c r="F5" s="18" t="s">
        <v>1032</v>
      </c>
      <c r="H5" s="19" t="s">
        <v>1036</v>
      </c>
      <c r="I5" s="18" t="s">
        <v>1037</v>
      </c>
      <c r="J5" s="19" t="s">
        <v>1038</v>
      </c>
      <c r="K5" s="18" t="s">
        <v>1039</v>
      </c>
      <c r="L5" s="19" t="s">
        <v>1040</v>
      </c>
      <c r="N5" s="18" t="s">
        <v>1041</v>
      </c>
      <c r="O5" s="19" t="s">
        <v>1042</v>
      </c>
      <c r="P5" s="18" t="s">
        <v>1043</v>
      </c>
      <c r="Q5" s="19" t="s">
        <v>1044</v>
      </c>
      <c r="R5" s="18" t="s">
        <v>1045</v>
      </c>
      <c r="S5" s="19" t="s">
        <v>1046</v>
      </c>
      <c r="T5" s="18" t="s">
        <v>1047</v>
      </c>
      <c r="V5" s="19" t="s">
        <v>1048</v>
      </c>
      <c r="W5" s="18" t="s">
        <v>1049</v>
      </c>
      <c r="X5" s="19" t="s">
        <v>1050</v>
      </c>
      <c r="Y5" s="18" t="s">
        <v>1051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0.8191556395715186</v>
      </c>
      <c r="C7" s="31">
        <f>(sheet!D18-sheet!D15)/sheet!D35</f>
        <v>0.80949380382272629</v>
      </c>
      <c r="D7" s="31">
        <f>sheet!D12/sheet!D35</f>
        <v>0.2764125183784919</v>
      </c>
      <c r="E7" s="31">
        <f>Sheet2!D20/sheet!D35</f>
        <v>0.44171392564587275</v>
      </c>
      <c r="F7" s="31">
        <f>sheet!D18/sheet!D35</f>
        <v>0.8191556395715186</v>
      </c>
      <c r="G7" s="29"/>
      <c r="H7" s="32">
        <f>Sheet1!D33/sheet!D51</f>
        <v>8.3384053560559956E-3</v>
      </c>
      <c r="I7" s="32">
        <f>Sheet1!D33/Sheet1!D12</f>
        <v>1.0785703038891514E-2</v>
      </c>
      <c r="J7" s="32">
        <f>Sheet1!D12/sheet!D27</f>
        <v>0.39156570794414136</v>
      </c>
      <c r="K7" s="32">
        <f>Sheet1!D30/sheet!D27</f>
        <v>5.7030118067757946E-3</v>
      </c>
      <c r="L7" s="32">
        <f>Sheet1!D38</f>
        <v>0.18</v>
      </c>
      <c r="M7" s="29"/>
      <c r="N7" s="32">
        <f>sheet!D40/sheet!D27</f>
        <v>0.49351089737661452</v>
      </c>
      <c r="O7" s="32">
        <f>sheet!D51/sheet!D27</f>
        <v>0.50648910262338542</v>
      </c>
      <c r="P7" s="32">
        <f>sheet!D40/sheet!D51</f>
        <v>0.97437614120511251</v>
      </c>
      <c r="Q7" s="31">
        <f>Sheet1!D24/Sheet1!D26</f>
        <v>-2.7853403141361257</v>
      </c>
      <c r="R7" s="31">
        <f>ABS(Sheet2!D20/(Sheet1!D26+Sheet2!D30))</f>
        <v>0.74760042659082837</v>
      </c>
      <c r="S7" s="31">
        <f>sheet!D40/Sheet1!D43</f>
        <v>5.9958801498127334</v>
      </c>
      <c r="T7" s="31">
        <f>Sheet2!D20/sheet!D40</f>
        <v>0.1313636079705166</v>
      </c>
      <c r="V7" s="31">
        <f>ABS(Sheet1!D15/sheet!D15)</f>
        <v>199.93478260869566</v>
      </c>
      <c r="W7" s="31">
        <f>Sheet1!D12/sheet!D14</f>
        <v>7.3294864396999433</v>
      </c>
      <c r="X7" s="31">
        <f>Sheet1!D12/sheet!D27</f>
        <v>0.39156570794414136</v>
      </c>
      <c r="Y7" s="31">
        <f>Sheet1!D12/(sheet!D18-sheet!D35)</f>
        <v>-14.752613240418119</v>
      </c>
      <c r="AA7" s="17" t="str">
        <f>Sheet1!D43</f>
        <v>2,836,501.2</v>
      </c>
      <c r="AB7" s="17" t="str">
        <f>Sheet3!D17</f>
        <v>13.2x</v>
      </c>
      <c r="AC7" s="17" t="str">
        <f>Sheet3!D18</f>
        <v>21.0x</v>
      </c>
      <c r="AD7" s="17" t="str">
        <f>Sheet3!D20</f>
        <v>34.9x</v>
      </c>
      <c r="AE7" s="17" t="str">
        <f>Sheet3!D21</f>
        <v>1.5x</v>
      </c>
      <c r="AF7" s="17" t="str">
        <f>Sheet3!D22</f>
        <v>2.9x</v>
      </c>
      <c r="AG7" s="17" t="str">
        <f>Sheet3!D24</f>
        <v>37.6x</v>
      </c>
      <c r="AH7" s="17" t="str">
        <f>Sheet3!D25</f>
        <v>1.8x</v>
      </c>
      <c r="AI7" s="17">
        <f>Sheet3!D31</f>
        <v>0.76049999999999995</v>
      </c>
      <c r="AK7" s="17">
        <f>Sheet3!D29</f>
        <v>9.1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0.79312595170763533</v>
      </c>
      <c r="C8" s="34">
        <f>(sheet!E18-sheet!E15)/sheet!E35</f>
        <v>0.78507722427670212</v>
      </c>
      <c r="D8" s="34">
        <f>sheet!E12/sheet!E35</f>
        <v>0.22144877093756798</v>
      </c>
      <c r="E8" s="34">
        <f>Sheet2!E20/sheet!E35</f>
        <v>0.5251250815749402</v>
      </c>
      <c r="F8" s="34">
        <f>sheet!E18/sheet!E35</f>
        <v>0.79312595170763533</v>
      </c>
      <c r="G8" s="29"/>
      <c r="H8" s="35">
        <f>Sheet1!E33/sheet!E51</f>
        <v>0.13022716419946789</v>
      </c>
      <c r="I8" s="35">
        <f>Sheet1!E33/Sheet1!E12</f>
        <v>0.15142381216784326</v>
      </c>
      <c r="J8" s="35">
        <f>Sheet1!E12/sheet!E27</f>
        <v>0.41203385952871197</v>
      </c>
      <c r="K8" s="35">
        <f>Sheet1!E30/sheet!E27</f>
        <v>6.4025884890675552E-2</v>
      </c>
      <c r="L8" s="35">
        <f>Sheet1!E38</f>
        <v>3.01</v>
      </c>
      <c r="M8" s="29"/>
      <c r="N8" s="35">
        <f>sheet!E40/sheet!E27</f>
        <v>0.52090074190280089</v>
      </c>
      <c r="O8" s="35">
        <f>sheet!E51/sheet!E27</f>
        <v>0.47909925809719905</v>
      </c>
      <c r="P8" s="35">
        <f>sheet!E40/sheet!E51</f>
        <v>1.087250153489324</v>
      </c>
      <c r="Q8" s="34">
        <f>Sheet1!E24/Sheet1!E26</f>
        <v>-4.1528861154446179</v>
      </c>
      <c r="R8" s="34">
        <f>ABS(Sheet2!E20/(Sheet1!E26+Sheet2!E30))</f>
        <v>1.3708120386144236</v>
      </c>
      <c r="S8" s="34">
        <f>sheet!E40/Sheet1!E43</f>
        <v>5.868188512518409</v>
      </c>
      <c r="T8" s="34">
        <f>Sheet2!E20/sheet!E40</f>
        <v>0.15146191492031622</v>
      </c>
      <c r="U8" s="12"/>
      <c r="V8" s="34">
        <f>ABS(Sheet1!E15/sheet!E15)</f>
        <v>245.24324324324326</v>
      </c>
      <c r="W8" s="34">
        <f>Sheet1!E12/sheet!E14</f>
        <v>7.03515625</v>
      </c>
      <c r="X8" s="34">
        <f>Sheet1!E12/sheet!E27</f>
        <v>0.41203385952871197</v>
      </c>
      <c r="Y8" s="34">
        <f>Sheet1!E12/(sheet!E18-sheet!E35)</f>
        <v>-13.256572029442689</v>
      </c>
      <c r="Z8" s="12"/>
      <c r="AA8" s="36" t="str">
        <f>Sheet1!E43</f>
        <v>3,145,318.12</v>
      </c>
      <c r="AB8" s="36" t="str">
        <f>Sheet3!E17</f>
        <v>14.9x</v>
      </c>
      <c r="AC8" s="36" t="str">
        <f>Sheet3!E18</f>
        <v>24.6x</v>
      </c>
      <c r="AD8" s="36" t="str">
        <f>Sheet3!E20</f>
        <v>21.8x</v>
      </c>
      <c r="AE8" s="36" t="str">
        <f>Sheet3!E21</f>
        <v>1.6x</v>
      </c>
      <c r="AF8" s="36" t="str">
        <f>Sheet3!E22</f>
        <v>3.1x</v>
      </c>
      <c r="AG8" s="36" t="str">
        <f>Sheet3!E24</f>
        <v>80.1x</v>
      </c>
      <c r="AH8" s="36" t="str">
        <f>Sheet3!E25</f>
        <v>2.2x</v>
      </c>
      <c r="AI8" s="36">
        <f>Sheet3!E31</f>
        <v>1.6837</v>
      </c>
      <c r="AK8" s="36">
        <f>Sheet3!E29</f>
        <v>9.3000000000000007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0.65785093397447758</v>
      </c>
      <c r="C9" s="31">
        <f>(sheet!F18-sheet!F15)/sheet!F35</f>
        <v>0.65174773441834666</v>
      </c>
      <c r="D9" s="31">
        <f>sheet!F12/sheet!F35</f>
        <v>0.17865729609765119</v>
      </c>
      <c r="E9" s="31">
        <f>Sheet2!F20/sheet!F35</f>
        <v>0.52487516182726102</v>
      </c>
      <c r="F9" s="31">
        <f>sheet!F18/sheet!F35</f>
        <v>0.65785093397447758</v>
      </c>
      <c r="G9" s="29"/>
      <c r="H9" s="32">
        <f>Sheet1!F33/sheet!F51</f>
        <v>9.5801526717557248E-2</v>
      </c>
      <c r="I9" s="32">
        <f>Sheet1!F33/Sheet1!F12</f>
        <v>0.11148618637292351</v>
      </c>
      <c r="J9" s="32">
        <f>Sheet1!F12/sheet!F27</f>
        <v>0.38667903270129156</v>
      </c>
      <c r="K9" s="32">
        <f>Sheet1!F30/sheet!F27</f>
        <v>4.503297609233306E-2</v>
      </c>
      <c r="L9" s="32">
        <f>Sheet1!F38</f>
        <v>2.09</v>
      </c>
      <c r="M9" s="29"/>
      <c r="N9" s="32">
        <f>sheet!F40/sheet!F27</f>
        <v>0.55001374003847214</v>
      </c>
      <c r="O9" s="32">
        <f>sheet!F51/sheet!F27</f>
        <v>0.44998625996152791</v>
      </c>
      <c r="P9" s="32">
        <f>sheet!F40/sheet!F51</f>
        <v>1.2222900763358779</v>
      </c>
      <c r="Q9" s="31">
        <f>Sheet1!F24/Sheet1!F26</f>
        <v>-2.7302533532041728</v>
      </c>
      <c r="R9" s="31">
        <f>ABS(Sheet2!F20/(Sheet1!F26+Sheet2!F30))</f>
        <v>2.2434782608695656</v>
      </c>
      <c r="S9" s="31">
        <f>sheet!F40/Sheet1!F43</f>
        <v>6.8165176670923806</v>
      </c>
      <c r="T9" s="31">
        <f>Sheet2!F20/sheet!F40</f>
        <v>0.1772420684486635</v>
      </c>
      <c r="V9" s="31">
        <f>ABS(Sheet1!F15/sheet!F15)</f>
        <v>247.33333333333334</v>
      </c>
      <c r="W9" s="31">
        <f>Sheet1!F12/sheet!F14</f>
        <v>6.5676779463243866</v>
      </c>
      <c r="X9" s="31">
        <f>Sheet1!F12/sheet!F27</f>
        <v>0.38667903270129156</v>
      </c>
      <c r="Y9" s="31">
        <f>Sheet1!F12/(sheet!F18-sheet!F35)</f>
        <v>-6.0848648648648647</v>
      </c>
      <c r="AA9" s="17" t="str">
        <f>Sheet1!F43</f>
        <v>3,259,190.52</v>
      </c>
      <c r="AB9" s="17" t="str">
        <f>Sheet3!F17</f>
        <v>15.3x</v>
      </c>
      <c r="AC9" s="17" t="str">
        <f>Sheet3!F18</f>
        <v>25.1x</v>
      </c>
      <c r="AD9" s="17" t="str">
        <f>Sheet3!F20</f>
        <v>47.9x</v>
      </c>
      <c r="AE9" s="17" t="str">
        <f>Sheet3!F21</f>
        <v>1.7x</v>
      </c>
      <c r="AF9" s="17" t="str">
        <f>Sheet3!F22</f>
        <v>3.2x</v>
      </c>
      <c r="AG9" s="17" t="str">
        <f>Sheet3!F24</f>
        <v>15.5x</v>
      </c>
      <c r="AH9" s="17" t="str">
        <f>Sheet3!F25</f>
        <v>2.3x</v>
      </c>
      <c r="AI9" s="17">
        <f>Sheet3!F31</f>
        <v>2.0478000000000001</v>
      </c>
      <c r="AK9" s="17">
        <f>Sheet3!F29</f>
        <v>7.6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1.0157825515124945</v>
      </c>
      <c r="C10" s="34">
        <f>(sheet!G18-sheet!G15)/sheet!G35</f>
        <v>1.008768084173608</v>
      </c>
      <c r="D10" s="34">
        <f>sheet!G12/sheet!G35</f>
        <v>0.51907058307759757</v>
      </c>
      <c r="E10" s="34">
        <f>Sheet2!G20/sheet!G35</f>
        <v>0.65409907935116174</v>
      </c>
      <c r="F10" s="34">
        <f>sheet!G18/sheet!G35</f>
        <v>1.0157825515124945</v>
      </c>
      <c r="G10" s="29"/>
      <c r="H10" s="35">
        <f>Sheet1!G33/sheet!G51</f>
        <v>0.23370549185274589</v>
      </c>
      <c r="I10" s="35">
        <f>Sheet1!G33/Sheet1!G12</f>
        <v>0.27744939996417695</v>
      </c>
      <c r="J10" s="35">
        <f>Sheet1!G12/sheet!G27</f>
        <v>0.40090478242137007</v>
      </c>
      <c r="K10" s="35">
        <f>Sheet1!G30/sheet!G27</f>
        <v>0.1130618986069223</v>
      </c>
      <c r="L10" s="35">
        <f>Sheet1!G38</f>
        <v>1.99</v>
      </c>
      <c r="M10" s="29"/>
      <c r="N10" s="35">
        <f>sheet!G40/sheet!G27</f>
        <v>0.52405572310785575</v>
      </c>
      <c r="O10" s="35">
        <f>sheet!G51/sheet!G27</f>
        <v>0.47594427689214425</v>
      </c>
      <c r="P10" s="35">
        <f>sheet!G40/sheet!G51</f>
        <v>1.1010863005431502</v>
      </c>
      <c r="Q10" s="34">
        <f>Sheet1!G24/Sheet1!G26</f>
        <v>-4.4019607843137258</v>
      </c>
      <c r="R10" s="34">
        <f>ABS(Sheet2!G20/(Sheet1!G26+Sheet2!G30))</f>
        <v>3.6885043263288013</v>
      </c>
      <c r="S10" s="34">
        <f>sheet!G40/Sheet1!G43</f>
        <v>6.1250524548887952</v>
      </c>
      <c r="T10" s="34">
        <f>Sheet2!G20/sheet!G40</f>
        <v>0.20443957248561251</v>
      </c>
      <c r="U10" s="12"/>
      <c r="V10" s="34">
        <f>ABS(Sheet1!G15/sheet!G15)</f>
        <v>250.62500000000003</v>
      </c>
      <c r="W10" s="34">
        <f>Sheet1!G12/sheet!G14</f>
        <v>8.4144687264506413</v>
      </c>
      <c r="X10" s="34">
        <f>Sheet1!G12/sheet!G27</f>
        <v>0.40090478242137007</v>
      </c>
      <c r="Y10" s="34">
        <f>Sheet1!G12/(sheet!G18-sheet!G35)</f>
        <v>155.08333333333326</v>
      </c>
      <c r="Z10" s="12"/>
      <c r="AA10" s="36" t="str">
        <f>Sheet1!G43</f>
        <v>3,199,940.06</v>
      </c>
      <c r="AB10" s="36" t="str">
        <f>Sheet3!G17</f>
        <v>17.6x</v>
      </c>
      <c r="AC10" s="36" t="str">
        <f>Sheet3!G18</f>
        <v>27.5x</v>
      </c>
      <c r="AD10" s="36" t="str">
        <f>Sheet3!G20</f>
        <v>886.4x</v>
      </c>
      <c r="AE10" s="36" t="str">
        <f>Sheet3!G21</f>
        <v>1.9x</v>
      </c>
      <c r="AF10" s="36" t="str">
        <f>Sheet3!G22</f>
        <v>3.6x</v>
      </c>
      <c r="AG10" s="36" t="str">
        <f>Sheet3!G24</f>
        <v>29.2x</v>
      </c>
      <c r="AH10" s="36" t="str">
        <f>Sheet3!G25</f>
        <v>2.8x</v>
      </c>
      <c r="AI10" s="36">
        <f>Sheet3!G31</f>
        <v>2.0114999999999998</v>
      </c>
      <c r="AK10" s="36">
        <f>Sheet3!G29</f>
        <v>9.8000000000000007</v>
      </c>
      <c r="AL10" s="36">
        <f>Sheet3!G30</f>
        <v>9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0.62072560467055871</v>
      </c>
      <c r="C11" s="31">
        <f>(sheet!H18-sheet!H15)/sheet!H35</f>
        <v>0.61426188490408673</v>
      </c>
      <c r="D11" s="31">
        <f>sheet!H12/sheet!H35</f>
        <v>0.18223519599666388</v>
      </c>
      <c r="E11" s="31">
        <f>Sheet2!H20/sheet!H35</f>
        <v>0.42306088407005832</v>
      </c>
      <c r="F11" s="31">
        <f>sheet!H18/sheet!H35</f>
        <v>0.62072560467055871</v>
      </c>
      <c r="G11" s="29"/>
      <c r="H11" s="32">
        <f>Sheet1!H33/sheet!H51</f>
        <v>0.10276243093922652</v>
      </c>
      <c r="I11" s="32">
        <f>Sheet1!H33/Sheet1!H12</f>
        <v>0.26335661695299228</v>
      </c>
      <c r="J11" s="32">
        <f>Sheet1!H12/sheet!H27</f>
        <v>0.20003776435045317</v>
      </c>
      <c r="K11" s="32">
        <f>Sheet1!H30/sheet!H27</f>
        <v>5.509818731117825E-2</v>
      </c>
      <c r="L11" s="32">
        <f>Sheet1!H38</f>
        <v>1.1000000000000001</v>
      </c>
      <c r="M11" s="29"/>
      <c r="N11" s="32">
        <f>sheet!H40/sheet!H27</f>
        <v>0.48734894259818728</v>
      </c>
      <c r="O11" s="32">
        <f>sheet!H51/sheet!H27</f>
        <v>0.51265105740181272</v>
      </c>
      <c r="P11" s="32">
        <f>sheet!H40/sheet!H51</f>
        <v>0.9506445672191528</v>
      </c>
      <c r="Q11" s="31">
        <f>Sheet1!H24/Sheet1!H26</f>
        <v>-3.1404255319148935</v>
      </c>
      <c r="R11" s="31">
        <f>ABS(Sheet2!H20/(Sheet1!H26+Sheet2!H30))</f>
        <v>0.86450788240306775</v>
      </c>
      <c r="S11" s="31">
        <f>sheet!H40/Sheet1!H43</f>
        <v>10.258346581875992</v>
      </c>
      <c r="T11" s="31">
        <f>Sheet2!H20/sheet!H40</f>
        <v>0.15722588144130181</v>
      </c>
      <c r="V11" s="31">
        <f>ABS(Sheet1!H15/sheet!H15)</f>
        <v>117.83870967741936</v>
      </c>
      <c r="W11" s="31">
        <f>Sheet1!H12/sheet!H14</f>
        <v>3.7434628975265012</v>
      </c>
      <c r="X11" s="31">
        <f>Sheet1!H12/sheet!H27</f>
        <v>0.20003776435045317</v>
      </c>
      <c r="Y11" s="31">
        <f>Sheet1!H12/(sheet!H18-sheet!H35)</f>
        <v>-2.9120395821880147</v>
      </c>
      <c r="AA11" s="17" t="str">
        <f>Sheet1!H43</f>
        <v>1,581,545.02</v>
      </c>
      <c r="AB11" s="17" t="str">
        <f>Sheet3!H17</f>
        <v>23.6x</v>
      </c>
      <c r="AC11" s="17" t="str">
        <f>Sheet3!H18</f>
        <v>31.5x</v>
      </c>
      <c r="AD11" s="17" t="str">
        <f>Sheet3!H20</f>
        <v>19.1x</v>
      </c>
      <c r="AE11" s="17" t="str">
        <f>Sheet3!H21</f>
        <v>1.8x</v>
      </c>
      <c r="AF11" s="17" t="str">
        <f>Sheet3!H22</f>
        <v>5.6x</v>
      </c>
      <c r="AG11" s="17" t="str">
        <f>Sheet3!H24</f>
        <v>57.0x</v>
      </c>
      <c r="AH11" s="17" t="str">
        <f>Sheet3!H25</f>
        <v>2.4x</v>
      </c>
      <c r="AI11" s="17">
        <f>Sheet3!H31</f>
        <v>1.9109</v>
      </c>
      <c r="AK11" s="17">
        <f>Sheet3!H29</f>
        <v>8.3000000000000007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1.6800445930880712</v>
      </c>
      <c r="C12" s="34">
        <f>(sheet!I18-sheet!I15)/sheet!I35</f>
        <v>1.6677814938684503</v>
      </c>
      <c r="D12" s="34">
        <f>sheet!I12/sheet!I35</f>
        <v>1.0055741360089185</v>
      </c>
      <c r="E12" s="34">
        <f>Sheet2!I20/sheet!I35</f>
        <v>0.76625789669267919</v>
      </c>
      <c r="F12" s="34">
        <f>sheet!I18/sheet!I35</f>
        <v>1.6800445930880712</v>
      </c>
      <c r="G12" s="29"/>
      <c r="H12" s="35">
        <f>Sheet1!I33/sheet!I51</f>
        <v>0.4270358306188925</v>
      </c>
      <c r="I12" s="35">
        <f>Sheet1!I33/Sheet1!I12</f>
        <v>0.71496091619705504</v>
      </c>
      <c r="J12" s="35">
        <f>Sheet1!I12/sheet!I27</f>
        <v>0.32324597485015866</v>
      </c>
      <c r="K12" s="35">
        <f>Sheet1!I30/sheet!I27</f>
        <v>0.23639675637560231</v>
      </c>
      <c r="L12" s="35">
        <f>Sheet1!I38</f>
        <v>0.15</v>
      </c>
      <c r="M12" s="29"/>
      <c r="N12" s="35">
        <f>sheet!I40/sheet!I27</f>
        <v>0.45880832060171584</v>
      </c>
      <c r="O12" s="35">
        <f>sheet!I51/sheet!I27</f>
        <v>0.54119167939828416</v>
      </c>
      <c r="P12" s="35">
        <f>sheet!I40/sheet!I51</f>
        <v>0.84777415852334415</v>
      </c>
      <c r="Q12" s="34">
        <f>Sheet1!I24/Sheet1!I26</f>
        <v>-2.0273972602739727</v>
      </c>
      <c r="R12" s="34">
        <f>ABS(Sheet2!I20/(Sheet1!I26+Sheet2!I30))</f>
        <v>0.51408626277736214</v>
      </c>
      <c r="S12" s="34">
        <f>sheet!I40/Sheet1!I43</f>
        <v>7.2430426716141003</v>
      </c>
      <c r="T12" s="34">
        <f>Sheet2!I20/sheet!I40</f>
        <v>0.26408811475409832</v>
      </c>
      <c r="U12" s="12"/>
      <c r="V12" s="34">
        <f>ABS(Sheet1!I15/sheet!I15)</f>
        <v>117.4848484848485</v>
      </c>
      <c r="W12" s="34">
        <f>Sheet1!I12/sheet!I14</f>
        <v>5.1459307764265665</v>
      </c>
      <c r="X12" s="34">
        <f>Sheet1!I12/sheet!I27</f>
        <v>0.32324597485015866</v>
      </c>
      <c r="Y12" s="34">
        <f>Sheet1!I12/(sheet!I18-sheet!I35)</f>
        <v>3.0060109289617487</v>
      </c>
      <c r="Z12" s="12"/>
      <c r="AA12" s="36" t="str">
        <f>Sheet1!I43</f>
        <v>1,471,448.44</v>
      </c>
      <c r="AB12" s="36" t="str">
        <f>Sheet3!I17</f>
        <v>27.4x</v>
      </c>
      <c r="AC12" s="36" t="str">
        <f>Sheet3!I18</f>
        <v>34.2x</v>
      </c>
      <c r="AD12" s="36" t="str">
        <f>Sheet3!I20</f>
        <v>-2.5x</v>
      </c>
      <c r="AE12" s="36" t="str">
        <f>Sheet3!I21</f>
        <v>1.6x</v>
      </c>
      <c r="AF12" s="36" t="str">
        <f>Sheet3!I22</f>
        <v>5.8x</v>
      </c>
      <c r="AG12" s="36" t="str">
        <f>Sheet3!I24</f>
        <v>52.8x</v>
      </c>
      <c r="AH12" s="36" t="str">
        <f>Sheet3!I25</f>
        <v>2.0x</v>
      </c>
      <c r="AI12" s="36">
        <f>Sheet3!I31</f>
        <v>2.1048</v>
      </c>
      <c r="AK12" s="36">
        <f>Sheet3!I29</f>
        <v>8.8000000000000007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0.95402298850574707</v>
      </c>
      <c r="C13" s="31">
        <f>(sheet!J18-sheet!J15)/sheet!J35</f>
        <v>0.94687791239515373</v>
      </c>
      <c r="D13" s="31">
        <f>sheet!J12/sheet!J35</f>
        <v>0.25629077353215285</v>
      </c>
      <c r="E13" s="31">
        <f>Sheet2!J20/sheet!J35</f>
        <v>0.21808014911463186</v>
      </c>
      <c r="F13" s="31">
        <f>sheet!J18/sheet!J35</f>
        <v>0.95402298850574707</v>
      </c>
      <c r="G13" s="29"/>
      <c r="H13" s="32">
        <f>Sheet1!J33/sheet!J51</f>
        <v>0.16359832635983265</v>
      </c>
      <c r="I13" s="32">
        <f>Sheet1!J33/Sheet1!J12</f>
        <v>0.26481544192346768</v>
      </c>
      <c r="J13" s="32">
        <f>Sheet1!J12/sheet!J27</f>
        <v>0.34148597860653368</v>
      </c>
      <c r="K13" s="32">
        <f>Sheet1!J30/sheet!J27</f>
        <v>9.0430760335357047E-2</v>
      </c>
      <c r="L13" s="32">
        <f>Sheet1!J38</f>
        <v>4.0599999999999996</v>
      </c>
      <c r="M13" s="29"/>
      <c r="N13" s="32">
        <f>sheet!J40/sheet!J27</f>
        <v>0.44723908644116794</v>
      </c>
      <c r="O13" s="32">
        <f>sheet!J51/sheet!J27</f>
        <v>0.55276091355883206</v>
      </c>
      <c r="P13" s="32">
        <f>sheet!J40/sheet!J51</f>
        <v>0.80910041841004188</v>
      </c>
      <c r="Q13" s="31">
        <f>Sheet1!J24/Sheet1!J26</f>
        <v>-4.1794871794871797</v>
      </c>
      <c r="R13" s="31">
        <f>ABS(Sheet2!J20/(Sheet1!J26+Sheet2!J30))</f>
        <v>4.1785714285714279</v>
      </c>
      <c r="S13" s="31">
        <f>sheet!J40/Sheet1!J43</f>
        <v>7.148798521256932</v>
      </c>
      <c r="T13" s="31">
        <f>Sheet2!J20/sheet!J40</f>
        <v>9.07563025210084E-2</v>
      </c>
      <c r="V13" s="31">
        <f>ABS(Sheet1!J15/sheet!J15)</f>
        <v>183.65217391304347</v>
      </c>
      <c r="W13" s="31">
        <f>Sheet1!J12/sheet!J14</f>
        <v>5.2732142857142854</v>
      </c>
      <c r="X13" s="31">
        <f>Sheet1!J12/sheet!J27</f>
        <v>0.34148597860653368</v>
      </c>
      <c r="Y13" s="31">
        <f>Sheet1!J12/(sheet!J18-sheet!J35)</f>
        <v>-39.905405405405403</v>
      </c>
      <c r="AA13" s="17" t="str">
        <f>Sheet1!J43</f>
        <v>1,404,966.18</v>
      </c>
      <c r="AB13" s="17" t="str">
        <f>Sheet3!J17</f>
        <v>34.2x</v>
      </c>
      <c r="AC13" s="17" t="str">
        <f>Sheet3!J18</f>
        <v>44.4x</v>
      </c>
      <c r="AD13" s="17" t="str">
        <f>Sheet3!J20</f>
        <v>3.1x</v>
      </c>
      <c r="AE13" s="17" t="str">
        <f>Sheet3!J21</f>
        <v>3.1x</v>
      </c>
      <c r="AF13" s="17" t="str">
        <f>Sheet3!J22</f>
        <v>6.2x</v>
      </c>
      <c r="AG13" s="17" t="str">
        <f>Sheet3!J24</f>
        <v>250.1x</v>
      </c>
      <c r="AH13" s="17" t="str">
        <f>Sheet3!J25</f>
        <v>4.2x</v>
      </c>
      <c r="AI13" s="17">
        <f>Sheet3!J31</f>
        <v>1.8697999999999999</v>
      </c>
      <c r="AK13" s="17">
        <f>Sheet3!J29</f>
        <v>7.5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1.498868778280543</v>
      </c>
      <c r="C14" s="34">
        <f>(sheet!K18-sheet!K15)/sheet!K35</f>
        <v>1.4890648567119156</v>
      </c>
      <c r="D14" s="34">
        <f>sheet!K12/sheet!K35</f>
        <v>0.67383107088989447</v>
      </c>
      <c r="E14" s="34">
        <f>Sheet2!K20/sheet!K35</f>
        <v>0.65799396681749622</v>
      </c>
      <c r="F14" s="34">
        <f>sheet!K18/sheet!K35</f>
        <v>1.498868778280543</v>
      </c>
      <c r="G14" s="29"/>
      <c r="H14" s="35">
        <f>Sheet1!K33/sheet!K51</f>
        <v>0.1124248496993988</v>
      </c>
      <c r="I14" s="35">
        <f>Sheet1!K33/Sheet1!K12</f>
        <v>0.1875</v>
      </c>
      <c r="J14" s="35">
        <f>Sheet1!K12/sheet!K27</f>
        <v>0.33465689838375934</v>
      </c>
      <c r="K14" s="35">
        <f>Sheet1!K30/sheet!K27</f>
        <v>6.2748168446954869E-2</v>
      </c>
      <c r="L14" s="35">
        <f>Sheet1!K38</f>
        <v>2.94</v>
      </c>
      <c r="M14" s="29"/>
      <c r="N14" s="35">
        <f>sheet!K40/sheet!K27</f>
        <v>0.44186566746826239</v>
      </c>
      <c r="O14" s="35">
        <f>sheet!K51/sheet!K27</f>
        <v>0.55813433253173761</v>
      </c>
      <c r="P14" s="35">
        <f>sheet!K40/sheet!K51</f>
        <v>0.79168336673346695</v>
      </c>
      <c r="Q14" s="34">
        <f>Sheet1!K24/Sheet1!K26</f>
        <v>-16.844155844155846</v>
      </c>
      <c r="R14" s="34">
        <f>ABS(Sheet2!K20/(Sheet1!K26+Sheet2!K30))</f>
        <v>0.97106288258208129</v>
      </c>
      <c r="S14" s="34">
        <f>sheet!K40/Sheet1!K43</f>
        <v>5.6882649388048963</v>
      </c>
      <c r="T14" s="34">
        <f>Sheet2!K20/sheet!K40</f>
        <v>0.22085811922541448</v>
      </c>
      <c r="U14" s="12"/>
      <c r="V14" s="34">
        <f>ABS(Sheet1!K15/sheet!K15)</f>
        <v>151.69230769230771</v>
      </c>
      <c r="W14" s="34">
        <f>Sheet1!K12/sheet!K14</f>
        <v>5.3333333333333339</v>
      </c>
      <c r="X14" s="34">
        <f>Sheet1!K12/sheet!K27</f>
        <v>0.33465689838375934</v>
      </c>
      <c r="Y14" s="34">
        <f>Sheet1!K12/(sheet!K18-sheet!K35)</f>
        <v>4.5230536659108083</v>
      </c>
      <c r="Z14" s="12"/>
      <c r="AA14" s="36" t="str">
        <f>Sheet1!K43</f>
        <v>1,767,391.38</v>
      </c>
      <c r="AB14" s="36" t="str">
        <f>Sheet3!K17</f>
        <v>29.6x</v>
      </c>
      <c r="AC14" s="36" t="str">
        <f>Sheet3!K18</f>
        <v>36.3x</v>
      </c>
      <c r="AD14" s="36" t="str">
        <f>Sheet3!K20</f>
        <v>46.7x</v>
      </c>
      <c r="AE14" s="36" t="str">
        <f>Sheet3!K21</f>
        <v>3.2x</v>
      </c>
      <c r="AF14" s="36" t="str">
        <f>Sheet3!K22</f>
        <v>7.0x</v>
      </c>
      <c r="AG14" s="36" t="str">
        <f>Sheet3!K24</f>
        <v>21.6x</v>
      </c>
      <c r="AH14" s="36" t="str">
        <f>Sheet3!K25</f>
        <v>4.3x</v>
      </c>
      <c r="AI14" s="36">
        <f>Sheet3!K31</f>
        <v>1.9340999999999999</v>
      </c>
      <c r="AK14" s="36">
        <f>Sheet3!K29</f>
        <v>9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0.95040681906237878</v>
      </c>
      <c r="C15" s="31">
        <f>(sheet!L18-sheet!L15)/sheet!L35</f>
        <v>0.93955831073227425</v>
      </c>
      <c r="D15" s="31">
        <f>sheet!L12/sheet!L35</f>
        <v>0.30143355288647811</v>
      </c>
      <c r="E15" s="31">
        <f>Sheet2!L20/sheet!L35</f>
        <v>0.68694304533126693</v>
      </c>
      <c r="F15" s="31">
        <f>sheet!L18/sheet!L35</f>
        <v>0.95040681906237878</v>
      </c>
      <c r="G15" s="29"/>
      <c r="H15" s="32">
        <f>Sheet1!L33/sheet!L51</f>
        <v>0.41123319358103222</v>
      </c>
      <c r="I15" s="32">
        <f>Sheet1!L33/Sheet1!L12</f>
        <v>0.89618777567737862</v>
      </c>
      <c r="J15" s="32">
        <f>Sheet1!L12/sheet!L27</f>
        <v>0.28660436137071654</v>
      </c>
      <c r="K15" s="32">
        <f>Sheet1!L30/sheet!L27</f>
        <v>0.25685132511625808</v>
      </c>
      <c r="L15" s="32">
        <f>Sheet1!L38</f>
        <v>14.57</v>
      </c>
      <c r="M15" s="29"/>
      <c r="N15" s="32">
        <f>sheet!L40/sheet!L27</f>
        <v>0.37541198248227908</v>
      </c>
      <c r="O15" s="32">
        <f>sheet!L51/sheet!L27</f>
        <v>0.62458801751772086</v>
      </c>
      <c r="P15" s="32">
        <f>sheet!L40/sheet!L51</f>
        <v>0.60105537082550231</v>
      </c>
      <c r="Q15" s="31">
        <f>Sheet1!L24/Sheet1!L26</f>
        <v>-43.161849710982658</v>
      </c>
      <c r="R15" s="31">
        <f>ABS(Sheet2!L20/(Sheet1!L26+Sheet2!L30))</f>
        <v>6.2872340425531918</v>
      </c>
      <c r="S15" s="31">
        <f>sheet!L40/Sheet1!L43</f>
        <v>5.0393939393939391</v>
      </c>
      <c r="T15" s="31">
        <f>Sheet2!L20/sheet!L40</f>
        <v>0.2132291040288635</v>
      </c>
      <c r="V15" s="31">
        <f>ABS(Sheet1!L15/sheet!L15)</f>
        <v>147.82142857142858</v>
      </c>
      <c r="W15" s="31">
        <f>Sheet1!L12/sheet!L14</f>
        <v>6.115606936416186</v>
      </c>
      <c r="X15" s="31">
        <f>Sheet1!L12/sheet!L27</f>
        <v>0.28660436137071654</v>
      </c>
      <c r="Y15" s="31">
        <f>Sheet1!L12/(sheet!L18-sheet!L35)</f>
        <v>-49.593749999999908</v>
      </c>
      <c r="AA15" s="17" t="str">
        <f>Sheet1!L43</f>
        <v>2,086,474.5</v>
      </c>
      <c r="AB15" s="17" t="str">
        <f>Sheet3!L17</f>
        <v>33.5x</v>
      </c>
      <c r="AC15" s="17" t="str">
        <f>Sheet3!L18</f>
        <v>38.3x</v>
      </c>
      <c r="AD15" s="17" t="str">
        <f>Sheet3!L20</f>
        <v>32.4x</v>
      </c>
      <c r="AE15" s="17" t="str">
        <f>Sheet3!L21</f>
        <v>3.3x</v>
      </c>
      <c r="AF15" s="17" t="str">
        <f>Sheet3!L22</f>
        <v>8.5x</v>
      </c>
      <c r="AG15" s="17" t="str">
        <f>Sheet3!L24</f>
        <v>9.0x</v>
      </c>
      <c r="AH15" s="17" t="str">
        <f>Sheet3!L25</f>
        <v>4.1x</v>
      </c>
      <c r="AI15" s="17">
        <f>Sheet3!L31</f>
        <v>2.0485000000000002</v>
      </c>
      <c r="AK15" s="17">
        <f>Sheet3!L29</f>
        <v>8.1999999999999993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0.5747290942547536</v>
      </c>
      <c r="C16" s="34">
        <f>(sheet!M18-sheet!M15)/sheet!M35</f>
        <v>0.56879983643426701</v>
      </c>
      <c r="D16" s="34">
        <f>sheet!M12/sheet!M35</f>
        <v>0.21856471069310979</v>
      </c>
      <c r="E16" s="34">
        <f>Sheet2!M20/sheet!M35</f>
        <v>0.39153547331833982</v>
      </c>
      <c r="F16" s="34">
        <f>sheet!M18/sheet!M35</f>
        <v>0.5747290942547536</v>
      </c>
      <c r="G16" s="29"/>
      <c r="H16" s="35">
        <f>Sheet1!M33/sheet!M51</f>
        <v>0.11257888094236433</v>
      </c>
      <c r="I16" s="35">
        <f>Sheet1!M33/Sheet1!M12</f>
        <v>0.20190131281122681</v>
      </c>
      <c r="J16" s="35">
        <f>Sheet1!M12/sheet!M27</f>
        <v>0.30523697664778227</v>
      </c>
      <c r="K16" s="35">
        <f>Sheet1!M30/sheet!M27</f>
        <v>6.1627746303717014E-2</v>
      </c>
      <c r="L16" s="35">
        <f>Sheet1!M38</f>
        <v>3.88</v>
      </c>
      <c r="M16" s="29"/>
      <c r="N16" s="35">
        <f>sheet!M40/sheet!M27</f>
        <v>0.452581640642992</v>
      </c>
      <c r="O16" s="35">
        <f>sheet!M51/sheet!M27</f>
        <v>0.547418359357008</v>
      </c>
      <c r="P16" s="35">
        <f>sheet!M40/sheet!M51</f>
        <v>0.82675641564997893</v>
      </c>
      <c r="Q16" s="34">
        <f>Sheet1!M24/Sheet1!M26</f>
        <v>-7.3706563706563708</v>
      </c>
      <c r="R16" s="34">
        <f>ABS(Sheet2!M20/(Sheet1!M26+Sheet2!M30))</f>
        <v>5.9104938271604937</v>
      </c>
      <c r="S16" s="34">
        <f>sheet!M40/Sheet1!M43</f>
        <v>5.0780361757105936</v>
      </c>
      <c r="T16" s="34">
        <f>Sheet2!M20/sheet!M40</f>
        <v>0.19489110523101977</v>
      </c>
      <c r="U16" s="12"/>
      <c r="V16" s="34">
        <f>ABS(Sheet1!M15/sheet!M15)</f>
        <v>140.27586206896549</v>
      </c>
      <c r="W16" s="34">
        <f>Sheet1!M12/sheet!M14</f>
        <v>6.3721153846153848</v>
      </c>
      <c r="X16" s="34">
        <f>Sheet1!M12/sheet!M27</f>
        <v>0.30523697664778227</v>
      </c>
      <c r="Y16" s="34">
        <f>Sheet1!M12/(sheet!M18-sheet!M35)</f>
        <v>-3.1860576923076924</v>
      </c>
      <c r="Z16" s="12"/>
      <c r="AA16" s="36" t="str">
        <f>Sheet1!M43</f>
        <v>2,619,893.25</v>
      </c>
      <c r="AB16" s="36" t="str">
        <f>Sheet3!M17</f>
        <v>30.6x</v>
      </c>
      <c r="AC16" s="36" t="str">
        <f>Sheet3!M18</f>
        <v>33.4x</v>
      </c>
      <c r="AD16" s="36" t="str">
        <f>Sheet3!M20</f>
        <v>39.7x</v>
      </c>
      <c r="AE16" s="36" t="str">
        <f>Sheet3!M21</f>
        <v>3.9x</v>
      </c>
      <c r="AF16" s="36" t="str">
        <f>Sheet3!M22</f>
        <v>8.9x</v>
      </c>
      <c r="AG16" s="36" t="str">
        <f>Sheet3!M24</f>
        <v>44.4x</v>
      </c>
      <c r="AH16" s="36" t="str">
        <f>Sheet3!M25</f>
        <v>5.2x</v>
      </c>
      <c r="AI16" s="36">
        <f>Sheet3!M31</f>
        <v>2.41</v>
      </c>
      <c r="AK16" s="36">
        <f>Sheet3!M29</f>
        <v>6.5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2023-04-28T01:21:37Z</dcterms:created>
  <dcterms:modified xsi:type="dcterms:W3CDTF">2023-05-06T15:49:45Z</dcterms:modified>
  <cp:category/>
  <dc:identifier/>
  <cp:version/>
</cp:coreProperties>
</file>