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"/>
    </mc:Choice>
  </mc:AlternateContent>
  <xr:revisionPtr revIDLastSave="4" documentId="8_{43937ECF-B341-4B77-B197-F5F6C9EA0DC9}" xr6:coauthVersionLast="47" xr6:coauthVersionMax="47" xr10:uidLastSave="{958DD70D-D0C3-4B79-B7BA-B8E3E1F1A687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<sst xmlns="http://schemas.openxmlformats.org/spreadsheetml/2006/main" count="1212" uniqueCount="848">
  <si>
    <t>Killam Properties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</si>
  <si>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</si>
  <si>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</si>
  <si>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</si>
  <si>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</si>
  <si>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</si>
  <si>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</si>
  <si>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</si>
  <si>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</si>
  <si>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</si>
  <si>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</si>
  <si>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</si>
  <si>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</si>
  <si>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</si>
  <si>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</si>
  <si>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</si>
  <si>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</si>
  <si>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</si>
  <si>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</si>
  <si>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</si>
  <si>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</si>
  <si>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</si>
  <si>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</si>
  <si>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</si>
  <si>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</si>
  <si>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</si>
  <si>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27,678</t>
  </si>
  <si>
    <t>18,847</t>
  </si>
  <si>
    <t>14,298</t>
  </si>
  <si>
    <t>24,652</t>
  </si>
  <si>
    <t>12,000</t>
  </si>
  <si>
    <t>3,789</t>
  </si>
  <si>
    <t>12,801</t>
  </si>
  <si>
    <t>2,556</t>
  </si>
  <si>
    <t>6,484</t>
  </si>
  <si>
    <t>9,150</t>
  </si>
  <si>
    <t>Short Term Investments</t>
  </si>
  <si>
    <t/>
  </si>
  <si>
    <t>Accounts Receivable, Net</t>
  </si>
  <si>
    <t>1,014</t>
  </si>
  <si>
    <t>1,311</t>
  </si>
  <si>
    <t>1,457</t>
  </si>
  <si>
    <t>Inventory</t>
  </si>
  <si>
    <t>4,597</t>
  </si>
  <si>
    <t>Prepaid Expenses</t>
  </si>
  <si>
    <t>Other Current Assets</t>
  </si>
  <si>
    <t>11,175</t>
  </si>
  <si>
    <t>12,641</t>
  </si>
  <si>
    <t>10,889</t>
  </si>
  <si>
    <t>13,322</t>
  </si>
  <si>
    <t>12,749</t>
  </si>
  <si>
    <t>13,463</t>
  </si>
  <si>
    <t>37,964</t>
  </si>
  <si>
    <t>22,938</t>
  </si>
  <si>
    <t>17,819</t>
  </si>
  <si>
    <t>19,328</t>
  </si>
  <si>
    <t>Total Current Assets</t>
  </si>
  <si>
    <t>40,302</t>
  </si>
  <si>
    <t>32,479</t>
  </si>
  <si>
    <t>26,082</t>
  </si>
  <si>
    <t>39,087</t>
  </si>
  <si>
    <t>25,596</t>
  </si>
  <si>
    <t>18,524</t>
  </si>
  <si>
    <t>52,088</t>
  </si>
  <si>
    <t>26,293</t>
  </si>
  <si>
    <t>25,324</t>
  </si>
  <si>
    <t>34,532</t>
  </si>
  <si>
    <t>Property Plant And Equipment, Net</t>
  </si>
  <si>
    <t>1,480,643</t>
  </si>
  <si>
    <t>1,738,749</t>
  </si>
  <si>
    <t>1,845,229</t>
  </si>
  <si>
    <t>1,947,596</t>
  </si>
  <si>
    <t>2,256,790</t>
  </si>
  <si>
    <t>2,744,324</t>
  </si>
  <si>
    <t>3,288,390</t>
  </si>
  <si>
    <t>3,706,647</t>
  </si>
  <si>
    <t>4,493,280</t>
  </si>
  <si>
    <t>4,780,867</t>
  </si>
  <si>
    <t>Real Estate Owned</t>
  </si>
  <si>
    <t>Capitalized / Purchased Software</t>
  </si>
  <si>
    <t>Long-term Investments</t>
  </si>
  <si>
    <t>11,469</t>
  </si>
  <si>
    <t>Goodwill</t>
  </si>
  <si>
    <t>Other Intangibles</t>
  </si>
  <si>
    <t>Other Long-term Assets</t>
  </si>
  <si>
    <t>4,006</t>
  </si>
  <si>
    <t>4,965</t>
  </si>
  <si>
    <t>28,824</t>
  </si>
  <si>
    <t>61,558</t>
  </si>
  <si>
    <t>39,622</t>
  </si>
  <si>
    <t>43,620</t>
  </si>
  <si>
    <t>59,903</t>
  </si>
  <si>
    <t>44,131</t>
  </si>
  <si>
    <t>Total Assets</t>
  </si>
  <si>
    <t>1,532,431</t>
  </si>
  <si>
    <t>1,775,234</t>
  </si>
  <si>
    <t>1,876,276</t>
  </si>
  <si>
    <t>1,987,929</t>
  </si>
  <si>
    <t>2,311,210</t>
  </si>
  <si>
    <t>2,824,406</t>
  </si>
  <si>
    <t>3,380,100</t>
  </si>
  <si>
    <t>3,776,560</t>
  </si>
  <si>
    <t>4,578,507</t>
  </si>
  <si>
    <t>4,859,530</t>
  </si>
  <si>
    <t>Accounts Payable</t>
  </si>
  <si>
    <t>6,024</t>
  </si>
  <si>
    <t>22,484</t>
  </si>
  <si>
    <t>17,592</t>
  </si>
  <si>
    <t>16,356</t>
  </si>
  <si>
    <t>25,431</t>
  </si>
  <si>
    <t>27,991</t>
  </si>
  <si>
    <t>28,960</t>
  </si>
  <si>
    <t>39,950</t>
  </si>
  <si>
    <t>53,109</t>
  </si>
  <si>
    <t>44,004</t>
  </si>
  <si>
    <t>Accrued Expenses</t>
  </si>
  <si>
    <t>7,177</t>
  </si>
  <si>
    <t>2,332</t>
  </si>
  <si>
    <t>2,427</t>
  </si>
  <si>
    <t>2,240</t>
  </si>
  <si>
    <t>2,343</t>
  </si>
  <si>
    <t>2,852</t>
  </si>
  <si>
    <t>3,202</t>
  </si>
  <si>
    <t>3,434</t>
  </si>
  <si>
    <t>3,873</t>
  </si>
  <si>
    <t>4,250</t>
  </si>
  <si>
    <t>Short-term Borrowings</t>
  </si>
  <si>
    <t>14,775</t>
  </si>
  <si>
    <t>31,944</t>
  </si>
  <si>
    <t>4,115</t>
  </si>
  <si>
    <t>18,509</t>
  </si>
  <si>
    <t>41,046</t>
  </si>
  <si>
    <t>113,852</t>
  </si>
  <si>
    <t>24,851</t>
  </si>
  <si>
    <t>48,374</t>
  </si>
  <si>
    <t>139,326</t>
  </si>
  <si>
    <t>215,986</t>
  </si>
  <si>
    <t>Current Portion of LT Debt</t>
  </si>
  <si>
    <t>153,589</t>
  </si>
  <si>
    <t>115,248</t>
  </si>
  <si>
    <t>156,218</t>
  </si>
  <si>
    <t>111,862</t>
  </si>
  <si>
    <t>136,862</t>
  </si>
  <si>
    <t>232,394</t>
  </si>
  <si>
    <t>276,568</t>
  </si>
  <si>
    <t>201,345</t>
  </si>
  <si>
    <t>236,943</t>
  </si>
  <si>
    <t>340,107</t>
  </si>
  <si>
    <t>Current Portion of Capital Lease Obligations</t>
  </si>
  <si>
    <t>Other Current Liabilities</t>
  </si>
  <si>
    <t>9,454</t>
  </si>
  <si>
    <t>5,228</t>
  </si>
  <si>
    <t>5,472</t>
  </si>
  <si>
    <t>9,602</t>
  </si>
  <si>
    <t>11,356</t>
  </si>
  <si>
    <t>12,815</t>
  </si>
  <si>
    <t>14,452</t>
  </si>
  <si>
    <t>15,522</t>
  </si>
  <si>
    <t>17,931</t>
  </si>
  <si>
    <t>19,686</t>
  </si>
  <si>
    <t>Total Current Liabilities</t>
  </si>
  <si>
    <t>191,019</t>
  </si>
  <si>
    <t>177,236</t>
  </si>
  <si>
    <t>185,824</t>
  </si>
  <si>
    <t>158,569</t>
  </si>
  <si>
    <t>217,038</t>
  </si>
  <si>
    <t>389,904</t>
  </si>
  <si>
    <t>348,033</t>
  </si>
  <si>
    <t>308,625</t>
  </si>
  <si>
    <t>451,182</t>
  </si>
  <si>
    <t>624,033</t>
  </si>
  <si>
    <t>Long-term Debt</t>
  </si>
  <si>
    <t>641,960</t>
  </si>
  <si>
    <t>827,441</t>
  </si>
  <si>
    <t>884,256</t>
  </si>
  <si>
    <t>932,342</t>
  </si>
  <si>
    <t>951,645</t>
  </si>
  <si>
    <t>1,060,082</t>
  </si>
  <si>
    <t>1,161,702</t>
  </si>
  <si>
    <t>1,430,344</t>
  </si>
  <si>
    <t>1,678,391</t>
  </si>
  <si>
    <t>1,639,335</t>
  </si>
  <si>
    <t>Capital Leases</t>
  </si>
  <si>
    <t>8,919</t>
  </si>
  <si>
    <t>9,573</t>
  </si>
  <si>
    <t>9,604</t>
  </si>
  <si>
    <t>9,627</t>
  </si>
  <si>
    <t>Other Non-current Liabilities</t>
  </si>
  <si>
    <t>95,392</t>
  </si>
  <si>
    <t>107,874</t>
  </si>
  <si>
    <t>120,868</t>
  </si>
  <si>
    <t>146,552</t>
  </si>
  <si>
    <t>174,805</t>
  </si>
  <si>
    <t>205,470</t>
  </si>
  <si>
    <t>259,079</t>
  </si>
  <si>
    <t>259,760</t>
  </si>
  <si>
    <t>327,861</t>
  </si>
  <si>
    <t>313,204</t>
  </si>
  <si>
    <t>Total Liabilities</t>
  </si>
  <si>
    <t>928,371</t>
  </si>
  <si>
    <t>1,112,551</t>
  </si>
  <si>
    <t>1,190,948</t>
  </si>
  <si>
    <t>1,237,463</t>
  </si>
  <si>
    <t>1,343,488</t>
  </si>
  <si>
    <t>1,655,456</t>
  </si>
  <si>
    <t>1,777,733</t>
  </si>
  <si>
    <t>2,008,302</t>
  </si>
  <si>
    <t>2,467,038</t>
  </si>
  <si>
    <t>2,586,199</t>
  </si>
  <si>
    <t>Common Stock</t>
  </si>
  <si>
    <t>398,181</t>
  </si>
  <si>
    <t>459,138</t>
  </si>
  <si>
    <t>484,132</t>
  </si>
  <si>
    <t>560,197</t>
  </si>
  <si>
    <t>718,858</t>
  </si>
  <si>
    <t>798,473</t>
  </si>
  <si>
    <t>1,009,166</t>
  </si>
  <si>
    <t>1,097,713</t>
  </si>
  <si>
    <t>1,230,307</t>
  </si>
  <si>
    <t>1,351,307</t>
  </si>
  <si>
    <t>Additional Paid In Capital</t>
  </si>
  <si>
    <t>7,983</t>
  </si>
  <si>
    <t>8,098</t>
  </si>
  <si>
    <t>7,831</t>
  </si>
  <si>
    <t>Retained Earnings</t>
  </si>
  <si>
    <t>184,560</t>
  </si>
  <si>
    <t>180,793</t>
  </si>
  <si>
    <t>177,863</t>
  </si>
  <si>
    <t>189,458</t>
  </si>
  <si>
    <t>247,965</t>
  </si>
  <si>
    <t>369,546</t>
  </si>
  <si>
    <t>592,293</t>
  </si>
  <si>
    <t>669,621</t>
  </si>
  <si>
    <t>880,225</t>
  </si>
  <si>
    <t>921,067</t>
  </si>
  <si>
    <t>Treasury Stock</t>
  </si>
  <si>
    <t>Other Common Equity Adj</t>
  </si>
  <si>
    <t>Common Equity</t>
  </si>
  <si>
    <t>590,724</t>
  </si>
  <si>
    <t>647,831</t>
  </si>
  <si>
    <t>669,670</t>
  </si>
  <si>
    <t>750,353</t>
  </si>
  <si>
    <t>967,581</t>
  </si>
  <si>
    <t>1,168,814</t>
  </si>
  <si>
    <t>1,602,254</t>
  </si>
  <si>
    <t>1,768,129</t>
  </si>
  <si>
    <t>2,111,327</t>
  </si>
  <si>
    <t>2,273,169</t>
  </si>
  <si>
    <t>Total Preferred Equity</t>
  </si>
  <si>
    <t>Minority Interest, Total</t>
  </si>
  <si>
    <t>13,336</t>
  </si>
  <si>
    <t>14,852</t>
  </si>
  <si>
    <t>15,658</t>
  </si>
  <si>
    <t>Other Equity</t>
  </si>
  <si>
    <t>Total Equity</t>
  </si>
  <si>
    <t>604,060</t>
  </si>
  <si>
    <t>662,683</t>
  </si>
  <si>
    <t>685,328</t>
  </si>
  <si>
    <t>750,466</t>
  </si>
  <si>
    <t>967,722</t>
  </si>
  <si>
    <t>1,168,950</t>
  </si>
  <si>
    <t>1,602,367</t>
  </si>
  <si>
    <t>1,768,258</t>
  </si>
  <si>
    <t>2,111,469</t>
  </si>
  <si>
    <t>2,273,331</t>
  </si>
  <si>
    <t>Total Liabilities And Equity</t>
  </si>
  <si>
    <t>Cash And Short Term Investments</t>
  </si>
  <si>
    <t>Total Debt</t>
  </si>
  <si>
    <t>810,324</t>
  </si>
  <si>
    <t>974,633</t>
  </si>
  <si>
    <t>1,044,589</t>
  </si>
  <si>
    <t>1,062,713</t>
  </si>
  <si>
    <t>1,129,553</t>
  </si>
  <si>
    <t>1,406,328</t>
  </si>
  <si>
    <t>1,472,040</t>
  </si>
  <si>
    <t>1,689,636</t>
  </si>
  <si>
    <t>2,064,264</t>
  </si>
  <si>
    <t>2,205,055</t>
  </si>
  <si>
    <t>Income Statement</t>
  </si>
  <si>
    <t>Revenue</t>
  </si>
  <si>
    <t>143,543</t>
  </si>
  <si>
    <t>149,636</t>
  </si>
  <si>
    <t>168,109</t>
  </si>
  <si>
    <t>176,496</t>
  </si>
  <si>
    <t>188,224</t>
  </si>
  <si>
    <t>216,924</t>
  </si>
  <si>
    <t>243,200</t>
  </si>
  <si>
    <t>262,331</t>
  </si>
  <si>
    <t>291,976</t>
  </si>
  <si>
    <t>330,644</t>
  </si>
  <si>
    <t>Revenue Growth (YoY)</t>
  </si>
  <si>
    <t>5.7%</t>
  </si>
  <si>
    <t>4.2%</t>
  </si>
  <si>
    <t>12.3%</t>
  </si>
  <si>
    <t>5.0%</t>
  </si>
  <si>
    <t>6.6%</t>
  </si>
  <si>
    <t>15.2%</t>
  </si>
  <si>
    <t>12.1%</t>
  </si>
  <si>
    <t>7.9%</t>
  </si>
  <si>
    <t>11.3%</t>
  </si>
  <si>
    <t>13.2%</t>
  </si>
  <si>
    <t>Cost of Revenues</t>
  </si>
  <si>
    <t>-58,072</t>
  </si>
  <si>
    <t>-62,906</t>
  </si>
  <si>
    <t>-68,224</t>
  </si>
  <si>
    <t>-69,845</t>
  </si>
  <si>
    <t>-72,157</t>
  </si>
  <si>
    <t>-80,247</t>
  </si>
  <si>
    <t>-89,828</t>
  </si>
  <si>
    <t>-97,836</t>
  </si>
  <si>
    <t>-107,682</t>
  </si>
  <si>
    <t>-121,935</t>
  </si>
  <si>
    <t>Gross Profit</t>
  </si>
  <si>
    <t>85,471</t>
  </si>
  <si>
    <t>86,730</t>
  </si>
  <si>
    <t>99,885</t>
  </si>
  <si>
    <t>106,651</t>
  </si>
  <si>
    <t>116,067</t>
  </si>
  <si>
    <t>136,677</t>
  </si>
  <si>
    <t>153,372</t>
  </si>
  <si>
    <t>164,495</t>
  </si>
  <si>
    <t>184,294</t>
  </si>
  <si>
    <t>208,709</t>
  </si>
  <si>
    <t>Gross Profit Margin</t>
  </si>
  <si>
    <t>59.5%</t>
  </si>
  <si>
    <t>58.0%</t>
  </si>
  <si>
    <t>59.4%</t>
  </si>
  <si>
    <t>60.4%</t>
  </si>
  <si>
    <t>61.7%</t>
  </si>
  <si>
    <t>63.0%</t>
  </si>
  <si>
    <t>63.1%</t>
  </si>
  <si>
    <t>62.7%</t>
  </si>
  <si>
    <t>R&amp;D Expenses</t>
  </si>
  <si>
    <t>Selling and Marketing Expense</t>
  </si>
  <si>
    <t>General &amp; Admin Expenses</t>
  </si>
  <si>
    <t>-7,878</t>
  </si>
  <si>
    <t>-8,525</t>
  </si>
  <si>
    <t>-10,244</t>
  </si>
  <si>
    <t>-12,011</t>
  </si>
  <si>
    <t>-13,256</t>
  </si>
  <si>
    <t>-14,754</t>
  </si>
  <si>
    <t>-16,471</t>
  </si>
  <si>
    <t>-13,877</t>
  </si>
  <si>
    <t>-17,857</t>
  </si>
  <si>
    <t>-14,919</t>
  </si>
  <si>
    <t>Other Inc / (Exp)</t>
  </si>
  <si>
    <t>11,473</t>
  </si>
  <si>
    <t>3,302</t>
  </si>
  <si>
    <t>-8,098</t>
  </si>
  <si>
    <t>-12,686</t>
  </si>
  <si>
    <t>56,030</t>
  </si>
  <si>
    <t>127,150</t>
  </si>
  <si>
    <t>234,331</t>
  </si>
  <si>
    <t>53,360</t>
  </si>
  <si>
    <t>213,106</t>
  </si>
  <si>
    <t>8,971</t>
  </si>
  <si>
    <t>Operating Expenses</t>
  </si>
  <si>
    <t>3,595</t>
  </si>
  <si>
    <t>-5,223</t>
  </si>
  <si>
    <t>-18,342</t>
  </si>
  <si>
    <t>-24,697</t>
  </si>
  <si>
    <t>42,774</t>
  </si>
  <si>
    <t>112,396</t>
  </si>
  <si>
    <t>217,860</t>
  </si>
  <si>
    <t>39,483</t>
  </si>
  <si>
    <t>195,249</t>
  </si>
  <si>
    <t>-5,948</t>
  </si>
  <si>
    <t>Operating Income</t>
  </si>
  <si>
    <t>89,066</t>
  </si>
  <si>
    <t>81,507</t>
  </si>
  <si>
    <t>81,543</t>
  </si>
  <si>
    <t>81,954</t>
  </si>
  <si>
    <t>158,841</t>
  </si>
  <si>
    <t>249,073</t>
  </si>
  <si>
    <t>371,232</t>
  </si>
  <si>
    <t>203,978</t>
  </si>
  <si>
    <t>379,543</t>
  </si>
  <si>
    <t>202,761</t>
  </si>
  <si>
    <t>Net Interest Expenses</t>
  </si>
  <si>
    <t>-37,333</t>
  </si>
  <si>
    <t>-36,819</t>
  </si>
  <si>
    <t>-39,527</t>
  </si>
  <si>
    <t>-38,113</t>
  </si>
  <si>
    <t>-35,422</t>
  </si>
  <si>
    <t>-42,424</t>
  </si>
  <si>
    <t>-47,071</t>
  </si>
  <si>
    <t>-48,348</t>
  </si>
  <si>
    <t>-51,623</t>
  </si>
  <si>
    <t>-61,416</t>
  </si>
  <si>
    <t>EBT, Incl. Unusual Items</t>
  </si>
  <si>
    <t>51,733</t>
  </si>
  <si>
    <t>44,688</t>
  </si>
  <si>
    <t>42,016</t>
  </si>
  <si>
    <t>43,841</t>
  </si>
  <si>
    <t>123,419</t>
  </si>
  <si>
    <t>206,649</t>
  </si>
  <si>
    <t>324,161</t>
  </si>
  <si>
    <t>155,630</t>
  </si>
  <si>
    <t>327,920</t>
  </si>
  <si>
    <t>141,345</t>
  </si>
  <si>
    <t>Earnings of Discontinued Ops.</t>
  </si>
  <si>
    <t>Income Tax Expense</t>
  </si>
  <si>
    <t>-10,801</t>
  </si>
  <si>
    <t>-12,021</t>
  </si>
  <si>
    <t>-6,216</t>
  </si>
  <si>
    <t>27,598</t>
  </si>
  <si>
    <t>-18,659</t>
  </si>
  <si>
    <t>-31,478</t>
  </si>
  <si>
    <t>-40,636</t>
  </si>
  <si>
    <t>-9,590</t>
  </si>
  <si>
    <t>-42,393</t>
  </si>
  <si>
    <t>-18,813</t>
  </si>
  <si>
    <t>Net Income to Company</t>
  </si>
  <si>
    <t>40,932</t>
  </si>
  <si>
    <t>32,667</t>
  </si>
  <si>
    <t>35,800</t>
  </si>
  <si>
    <t>71,439</t>
  </si>
  <si>
    <t>104,760</t>
  </si>
  <si>
    <t>175,171</t>
  </si>
  <si>
    <t>283,525</t>
  </si>
  <si>
    <t>146,040</t>
  </si>
  <si>
    <t>285,527</t>
  </si>
  <si>
    <t>122,532</t>
  </si>
  <si>
    <t>Minority Interest in Earnings</t>
  </si>
  <si>
    <t>-1,153</t>
  </si>
  <si>
    <t>-2,895</t>
  </si>
  <si>
    <t>-1,243</t>
  </si>
  <si>
    <t>-3,457</t>
  </si>
  <si>
    <t>Net Income to Stockholders</t>
  </si>
  <si>
    <t>39,779</t>
  </si>
  <si>
    <t>29,772</t>
  </si>
  <si>
    <t>34,557</t>
  </si>
  <si>
    <t>67,982</t>
  </si>
  <si>
    <t>104,732</t>
  </si>
  <si>
    <t>175,144</t>
  </si>
  <si>
    <t>283,536</t>
  </si>
  <si>
    <t>146,024</t>
  </si>
  <si>
    <t>285,514</t>
  </si>
  <si>
    <t>122,516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</si>
  <si>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</si>
  <si>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</si>
  <si>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</si>
  <si>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</si>
  <si>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</si>
  <si>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54,142.897</t>
  </si>
  <si>
    <t>55,393.775</t>
  </si>
  <si>
    <t>62,097</t>
  </si>
  <si>
    <t>67,912</t>
  </si>
  <si>
    <t>77,575</t>
  </si>
  <si>
    <t>86,949</t>
  </si>
  <si>
    <t>95,719</t>
  </si>
  <si>
    <t>103,212.327</t>
  </si>
  <si>
    <t>110,557.466</t>
  </si>
  <si>
    <t>116,800.552</t>
  </si>
  <si>
    <t>Weighted Average Diluted Shares Out.</t>
  </si>
  <si>
    <t>64,377.742</t>
  </si>
  <si>
    <t>65,751.825</t>
  </si>
  <si>
    <t>62,360</t>
  </si>
  <si>
    <t>73,381</t>
  </si>
  <si>
    <t>78,658</t>
  </si>
  <si>
    <t>87,185</t>
  </si>
  <si>
    <t>95,914</t>
  </si>
  <si>
    <t>EBITDA</t>
  </si>
  <si>
    <t>77,528</t>
  </si>
  <si>
    <t>78,141</t>
  </si>
  <si>
    <t>89,641</t>
  </si>
  <si>
    <t>94,640</t>
  </si>
  <si>
    <t>102,811</t>
  </si>
  <si>
    <t>121,923</t>
  </si>
  <si>
    <t>136,901</t>
  </si>
  <si>
    <t>150,618</t>
  </si>
  <si>
    <t>166,437</t>
  </si>
  <si>
    <t>193,790</t>
  </si>
  <si>
    <t>EBIT</t>
  </si>
  <si>
    <t>76,938</t>
  </si>
  <si>
    <t>77,497</t>
  </si>
  <si>
    <t>88,839</t>
  </si>
  <si>
    <t>93,756</t>
  </si>
  <si>
    <t>102,024</t>
  </si>
  <si>
    <t>121,064</t>
  </si>
  <si>
    <t>136,181</t>
  </si>
  <si>
    <t>149,988</t>
  </si>
  <si>
    <t>165,864</t>
  </si>
  <si>
    <t>193,217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</si>
  <si>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</si>
  <si>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</si>
  <si>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</si>
  <si>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</si>
  <si>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</si>
  <si>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</si>
  <si>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1,643</t>
  </si>
  <si>
    <t>1,711</t>
  </si>
  <si>
    <t>1,913</t>
  </si>
  <si>
    <t>1,505</t>
  </si>
  <si>
    <t>1,720</t>
  </si>
  <si>
    <t>4,354</t>
  </si>
  <si>
    <t>3,093</t>
  </si>
  <si>
    <t>3,126</t>
  </si>
  <si>
    <t>3,784</t>
  </si>
  <si>
    <t>3,846</t>
  </si>
  <si>
    <t>Stock-Based Comp</t>
  </si>
  <si>
    <t>1,613</t>
  </si>
  <si>
    <t>2,149</t>
  </si>
  <si>
    <t>1,555</t>
  </si>
  <si>
    <t>2,066</t>
  </si>
  <si>
    <t>3,508</t>
  </si>
  <si>
    <t>1,668</t>
  </si>
  <si>
    <t>3,947</t>
  </si>
  <si>
    <t>Change In Accounts Receivable</t>
  </si>
  <si>
    <t>1,016</t>
  </si>
  <si>
    <t>-5,999</t>
  </si>
  <si>
    <t>2,464</t>
  </si>
  <si>
    <t>-1,207</t>
  </si>
  <si>
    <t>-1,812</t>
  </si>
  <si>
    <t>Change In Inventories</t>
  </si>
  <si>
    <t>Change in Other Net Operating Assets</t>
  </si>
  <si>
    <t>-1,095</t>
  </si>
  <si>
    <t>-1,495</t>
  </si>
  <si>
    <t>-1,326</t>
  </si>
  <si>
    <t>-5,294</t>
  </si>
  <si>
    <t>-4,748</t>
  </si>
  <si>
    <t>Other Operating Activities</t>
  </si>
  <si>
    <t>-4,831</t>
  </si>
  <si>
    <t>18,420</t>
  </si>
  <si>
    <t>11,235</t>
  </si>
  <si>
    <t>-6,199</t>
  </si>
  <si>
    <t>-27,417</t>
  </si>
  <si>
    <t>-90,689</t>
  </si>
  <si>
    <t>-184,356</t>
  </si>
  <si>
    <t>-29,604</t>
  </si>
  <si>
    <t>-152,738</t>
  </si>
  <si>
    <t>4,999</t>
  </si>
  <si>
    <t>Cash from Operations</t>
  </si>
  <si>
    <t>39,080</t>
  </si>
  <si>
    <t>51,524</t>
  </si>
  <si>
    <t>50,947</t>
  </si>
  <si>
    <t>64,011</t>
  </si>
  <si>
    <t>82,916</t>
  </si>
  <si>
    <t>89,738</t>
  </si>
  <si>
    <t>95,208</t>
  </si>
  <si>
    <t>123,514</t>
  </si>
  <si>
    <t>140,542</t>
  </si>
  <si>
    <t>125,331</t>
  </si>
  <si>
    <t>Capital Expenditures</t>
  </si>
  <si>
    <t>-22,610</t>
  </si>
  <si>
    <t>-33,639</t>
  </si>
  <si>
    <t>-32,778</t>
  </si>
  <si>
    <t>-33,460</t>
  </si>
  <si>
    <t>-31,172</t>
  </si>
  <si>
    <t>-47,814</t>
  </si>
  <si>
    <t>-73,419</t>
  </si>
  <si>
    <t>-69,651</t>
  </si>
  <si>
    <t>-76,812</t>
  </si>
  <si>
    <t>-93,920</t>
  </si>
  <si>
    <t>Cash Acquisitions</t>
  </si>
  <si>
    <t>Other Investing Activities</t>
  </si>
  <si>
    <t>-94,756</t>
  </si>
  <si>
    <t>-168,862</t>
  </si>
  <si>
    <t>-46,600</t>
  </si>
  <si>
    <t>-72,553</t>
  </si>
  <si>
    <t>-218,856</t>
  </si>
  <si>
    <t>-287,792</t>
  </si>
  <si>
    <t>-159,485</t>
  </si>
  <si>
    <t>-288,504</t>
  </si>
  <si>
    <t>-420,048</t>
  </si>
  <si>
    <t>-183,128</t>
  </si>
  <si>
    <t>Cash from Investing</t>
  </si>
  <si>
    <t>-117,366</t>
  </si>
  <si>
    <t>-202,958</t>
  </si>
  <si>
    <t>-79,378</t>
  </si>
  <si>
    <t>-106,013</t>
  </si>
  <si>
    <t>-250,028</t>
  </si>
  <si>
    <t>-335,606</t>
  </si>
  <si>
    <t>-232,904</t>
  </si>
  <si>
    <t>-358,155</t>
  </si>
  <si>
    <t>-496,860</t>
  </si>
  <si>
    <t>-277,048</t>
  </si>
  <si>
    <t>Dividends Paid (Ex Special Dividends)</t>
  </si>
  <si>
    <t>-28,094</t>
  </si>
  <si>
    <t>-30,593</t>
  </si>
  <si>
    <t>-30,413</t>
  </si>
  <si>
    <t>-31,515</t>
  </si>
  <si>
    <t>-36,711</t>
  </si>
  <si>
    <t>-41,618</t>
  </si>
  <si>
    <t>-45,041</t>
  </si>
  <si>
    <t>-49,633</t>
  </si>
  <si>
    <t>-51,455</t>
  </si>
  <si>
    <t>-59,094</t>
  </si>
  <si>
    <t>Special Dividend Paid</t>
  </si>
  <si>
    <t>Long-Term Debt Issued</t>
  </si>
  <si>
    <t>190,152</t>
  </si>
  <si>
    <t>263,367</t>
  </si>
  <si>
    <t>201,797</t>
  </si>
  <si>
    <t>200,537</t>
  </si>
  <si>
    <t>183,835</t>
  </si>
  <si>
    <t>286,609</t>
  </si>
  <si>
    <t>332,658</t>
  </si>
  <si>
    <t>440,530</t>
  </si>
  <si>
    <t>435,834</t>
  </si>
  <si>
    <t>342,311</t>
  </si>
  <si>
    <t>Long-Term Debt Repaid</t>
  </si>
  <si>
    <t>-110,058</t>
  </si>
  <si>
    <t>-156,573</t>
  </si>
  <si>
    <t>-119,943</t>
  </si>
  <si>
    <t>-194,993</t>
  </si>
  <si>
    <t>-157,540</t>
  </si>
  <si>
    <t>-125,241</t>
  </si>
  <si>
    <t>-236,817</t>
  </si>
  <si>
    <t>-239,474</t>
  </si>
  <si>
    <t>-164,112</t>
  </si>
  <si>
    <t>-232,494</t>
  </si>
  <si>
    <t>Repurchase of Common Stock</t>
  </si>
  <si>
    <t>-1,289</t>
  </si>
  <si>
    <t>-1,424</t>
  </si>
  <si>
    <t>-1,672</t>
  </si>
  <si>
    <t>-1,566</t>
  </si>
  <si>
    <t>-1,269</t>
  </si>
  <si>
    <t>Other Financing Activities</t>
  </si>
  <si>
    <t>-2,762</t>
  </si>
  <si>
    <t>66,402</t>
  </si>
  <si>
    <t>-29,246</t>
  </si>
  <si>
    <t>78,754</t>
  </si>
  <si>
    <t>165,396</t>
  </si>
  <si>
    <t>119,196</t>
  </si>
  <si>
    <t>97,332</t>
  </si>
  <si>
    <t>74,645</t>
  </si>
  <si>
    <t>136,490</t>
  </si>
  <si>
    <t>104,929</t>
  </si>
  <si>
    <t>Cash from Financing</t>
  </si>
  <si>
    <t>49,238</t>
  </si>
  <si>
    <t>142,603</t>
  </si>
  <si>
    <t>21,954</t>
  </si>
  <si>
    <t>52,356</t>
  </si>
  <si>
    <t>154,460</t>
  </si>
  <si>
    <t>237,657</t>
  </si>
  <si>
    <t>146,708</t>
  </si>
  <si>
    <t>224,396</t>
  </si>
  <si>
    <t>355,191</t>
  </si>
  <si>
    <t>154,383</t>
  </si>
  <si>
    <t>Beginning Cash (CF)</t>
  </si>
  <si>
    <t>56,726</t>
  </si>
  <si>
    <t>Foreign Exchange Rate Adjustments</t>
  </si>
  <si>
    <t>Additions / Reductions</t>
  </si>
  <si>
    <t>-29,048</t>
  </si>
  <si>
    <t>-8,831</t>
  </si>
  <si>
    <t>-4,549</t>
  </si>
  <si>
    <t>10,354</t>
  </si>
  <si>
    <t>-12,652</t>
  </si>
  <si>
    <t>-8,211</t>
  </si>
  <si>
    <t>9,012</t>
  </si>
  <si>
    <t>-10,245</t>
  </si>
  <si>
    <t>3,928</t>
  </si>
  <si>
    <t>2,666</t>
  </si>
  <si>
    <t>Ending Cash (CF)</t>
  </si>
  <si>
    <t>Levered Free Cash Flow</t>
  </si>
  <si>
    <t>16,470</t>
  </si>
  <si>
    <t>17,885</t>
  </si>
  <si>
    <t>18,169</t>
  </si>
  <si>
    <t>30,551</t>
  </si>
  <si>
    <t>51,744</t>
  </si>
  <si>
    <t>41,924</t>
  </si>
  <si>
    <t>21,789</t>
  </si>
  <si>
    <t>53,863</t>
  </si>
  <si>
    <t>63,730</t>
  </si>
  <si>
    <t>31,411</t>
  </si>
  <si>
    <t>Cash Interest Paid</t>
  </si>
  <si>
    <t>35,156</t>
  </si>
  <si>
    <t>34,658</t>
  </si>
  <si>
    <t>36,958</t>
  </si>
  <si>
    <t>34,535</t>
  </si>
  <si>
    <t>33,190</t>
  </si>
  <si>
    <t>39,426</t>
  </si>
  <si>
    <t>43,245</t>
  </si>
  <si>
    <t>45,047</t>
  </si>
  <si>
    <t>48,275</t>
  </si>
  <si>
    <t>58,421</t>
  </si>
  <si>
    <t>Valuation Ratios</t>
  </si>
  <si>
    <t>Price Close (Split Adjusted)</t>
  </si>
  <si>
    <t>Market Cap</t>
  </si>
  <si>
    <t>570,859.957</t>
  </si>
  <si>
    <t>615,078.453</t>
  </si>
  <si>
    <t>659,269.535</t>
  </si>
  <si>
    <t>807,186.422</t>
  </si>
  <si>
    <t>1,144,493.4</t>
  </si>
  <si>
    <t>1,361,195.869</t>
  </si>
  <si>
    <t>1,851,137.7</t>
  </si>
  <si>
    <t>1,763,989.054</t>
  </si>
  <si>
    <t>2,605,578.532</t>
  </si>
  <si>
    <t>1,891,265.455</t>
  </si>
  <si>
    <t>Total Enterprise Value (TEV)</t>
  </si>
  <si>
    <t>1,410,546.957</t>
  </si>
  <si>
    <t>1,505,642.453</t>
  </si>
  <si>
    <t>1,694,627.535</t>
  </si>
  <si>
    <t>1,823,433.422</t>
  </si>
  <si>
    <t>2,265,706.4</t>
  </si>
  <si>
    <t>2,697,252.869</t>
  </si>
  <si>
    <t>3,348,881.7</t>
  </si>
  <si>
    <t>3,344,484.054</t>
  </si>
  <si>
    <t>4,524,621.532</t>
  </si>
  <si>
    <t>4,071,154.455</t>
  </si>
  <si>
    <t>Enterprise Value (EV)</t>
  </si>
  <si>
    <t>EV/EBITDA</t>
  </si>
  <si>
    <t>18.6x</t>
  </si>
  <si>
    <t>19.4x</t>
  </si>
  <si>
    <t>19.5x</t>
  </si>
  <si>
    <t>22.6x</t>
  </si>
  <si>
    <t>23.5x</t>
  </si>
  <si>
    <t>24.9x</t>
  </si>
  <si>
    <t>22.5x</t>
  </si>
  <si>
    <t>28.0x</t>
  </si>
  <si>
    <t>21.7x</t>
  </si>
  <si>
    <t>EV / EBIT</t>
  </si>
  <si>
    <t>18.7x</t>
  </si>
  <si>
    <t>19.7x</t>
  </si>
  <si>
    <t>22.8x</t>
  </si>
  <si>
    <t>23.7x</t>
  </si>
  <si>
    <t>25.1x</t>
  </si>
  <si>
    <t>28.1x</t>
  </si>
  <si>
    <t>21.8x</t>
  </si>
  <si>
    <t>EV / LTM EBITDA - CAPEX</t>
  </si>
  <si>
    <t>17.1x</t>
  </si>
  <si>
    <t>31.2x</t>
  </si>
  <si>
    <t>33.3x</t>
  </si>
  <si>
    <t>29.4x</t>
  </si>
  <si>
    <t>33.0x</t>
  </si>
  <si>
    <t>37.0x</t>
  </si>
  <si>
    <t>50.7x</t>
  </si>
  <si>
    <t>39.4x</t>
  </si>
  <si>
    <t>52.5x</t>
  </si>
  <si>
    <t>43.4x</t>
  </si>
  <si>
    <t>EV / Free Cash Flow</t>
  </si>
  <si>
    <t>18.9x</t>
  </si>
  <si>
    <t>34.2x</t>
  </si>
  <si>
    <t>49.4x</t>
  </si>
  <si>
    <t>33.6x</t>
  </si>
  <si>
    <t>38.0x</t>
  </si>
  <si>
    <t>92.2x</t>
  </si>
  <si>
    <t>42.0x</t>
  </si>
  <si>
    <t>61.5x</t>
  </si>
  <si>
    <t>59.4x</t>
  </si>
  <si>
    <t>EV / Invested Capital</t>
  </si>
  <si>
    <t>1.0x</t>
  </si>
  <si>
    <t>1.1x</t>
  </si>
  <si>
    <t>1.2x</t>
  </si>
  <si>
    <t>0.9x</t>
  </si>
  <si>
    <t>EV / Revenue</t>
  </si>
  <si>
    <t>10.0x</t>
  </si>
  <si>
    <t>10.2x</t>
  </si>
  <si>
    <t>10.3x</t>
  </si>
  <si>
    <t>10.4x</t>
  </si>
  <si>
    <t>12.3x</t>
  </si>
  <si>
    <t>13.0x</t>
  </si>
  <si>
    <t>14.1x</t>
  </si>
  <si>
    <t>12.9x</t>
  </si>
  <si>
    <t>16.1x</t>
  </si>
  <si>
    <t>12.6x</t>
  </si>
  <si>
    <t>P/E Ratio</t>
  </si>
  <si>
    <t>17.8x</t>
  </si>
  <si>
    <t>36.9x</t>
  </si>
  <si>
    <t>11.4x</t>
  </si>
  <si>
    <t>16.0x</t>
  </si>
  <si>
    <t>8.1x</t>
  </si>
  <si>
    <t>9.2x</t>
  </si>
  <si>
    <t>7.9x</t>
  </si>
  <si>
    <t>9.1x</t>
  </si>
  <si>
    <t>Price/Book</t>
  </si>
  <si>
    <t>1.4x</t>
  </si>
  <si>
    <t>1.3x</t>
  </si>
  <si>
    <t>Price / Operating Cash Flow</t>
  </si>
  <si>
    <t>15.1x</t>
  </si>
  <si>
    <t>13.6x</t>
  </si>
  <si>
    <t>14.0x</t>
  </si>
  <si>
    <t>16.2x</t>
  </si>
  <si>
    <t>14.4x</t>
  </si>
  <si>
    <t>21.0x</t>
  </si>
  <si>
    <t>16.7x</t>
  </si>
  <si>
    <t>21.5x</t>
  </si>
  <si>
    <t>15.3x</t>
  </si>
  <si>
    <t>Price / LTM Sales</t>
  </si>
  <si>
    <t>4.0x</t>
  </si>
  <si>
    <t>4.2x</t>
  </si>
  <si>
    <t>4.9x</t>
  </si>
  <si>
    <t>6.5x</t>
  </si>
  <si>
    <t>6.9x</t>
  </si>
  <si>
    <t>7.1x</t>
  </si>
  <si>
    <t>9.6x</t>
  </si>
  <si>
    <t>6.1x</t>
  </si>
  <si>
    <t>Altman Z-Score</t>
  </si>
  <si>
    <t>Piotroski Score</t>
  </si>
  <si>
    <t>Dividend Per Share</t>
  </si>
  <si>
    <t>Dividend Yield</t>
  </si>
  <si>
    <t>4.9%</t>
  </si>
  <si>
    <t>8.3%</t>
  </si>
  <si>
    <t>7.7%</t>
  </si>
  <si>
    <t>6.4%</t>
  </si>
  <si>
    <t>5.3%</t>
  </si>
  <si>
    <t>4.7%</t>
  </si>
  <si>
    <t>3.9%</t>
  </si>
  <si>
    <t>4.3%</t>
  </si>
  <si>
    <t>3.1%</t>
  </si>
  <si>
    <t>4.4%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</si>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</sst>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3DA86096-2939-F914-ED68-1E42C0C068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>
        <v>879</v>
      </c>
      <c r="E14" s="3">
        <v>852</v>
      </c>
      <c r="F14" s="3">
        <v>864</v>
      </c>
      <c r="G14" s="3" t="s">
        <v>39</v>
      </c>
      <c r="H14" s="3">
        <v>748</v>
      </c>
      <c r="I14" s="3">
        <v>996</v>
      </c>
      <c r="J14" s="3" t="s">
        <v>40</v>
      </c>
      <c r="K14" s="3">
        <v>790</v>
      </c>
      <c r="L14" s="3">
        <v>809</v>
      </c>
      <c r="M14" s="3" t="s">
        <v>41</v>
      </c>
    </row>
    <row r="15" spans="3:13" ht="12.75" x14ac:dyDescent="0.2">
      <c r="C15" s="3" t="s">
        <v>42</v>
      </c>
      <c r="D15" s="3">
        <v>570</v>
      </c>
      <c r="E15" s="3">
        <v>139</v>
      </c>
      <c r="F15" s="3">
        <v>31</v>
      </c>
      <c r="G15" s="3">
        <v>99</v>
      </c>
      <c r="H15" s="3">
        <v>99</v>
      </c>
      <c r="I15" s="3">
        <v>276</v>
      </c>
      <c r="J15" s="3">
        <v>12</v>
      </c>
      <c r="K15" s="3">
        <v>9</v>
      </c>
      <c r="L15" s="3">
        <v>212</v>
      </c>
      <c r="M15" s="3" t="s">
        <v>43</v>
      </c>
    </row>
    <row r="16" spans="3:13" ht="12.75" x14ac:dyDescent="0.2">
      <c r="C16" s="3" t="s">
        <v>44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</row>
    <row r="17" spans="3:13" ht="12.75" x14ac:dyDescent="0.2">
      <c r="C17" s="3" t="s">
        <v>45</v>
      </c>
      <c r="D17" s="3" t="s">
        <v>46</v>
      </c>
      <c r="E17" s="3" t="s">
        <v>47</v>
      </c>
      <c r="F17" s="3" t="s">
        <v>48</v>
      </c>
      <c r="G17" s="3" t="s">
        <v>49</v>
      </c>
      <c r="H17" s="3" t="s">
        <v>50</v>
      </c>
      <c r="I17" s="3" t="s">
        <v>51</v>
      </c>
      <c r="J17" s="3" t="s">
        <v>52</v>
      </c>
      <c r="K17" s="3" t="s">
        <v>53</v>
      </c>
      <c r="L17" s="3" t="s">
        <v>54</v>
      </c>
      <c r="M17" s="3" t="s">
        <v>55</v>
      </c>
    </row>
    <row r="18" spans="3:13" ht="12.75" x14ac:dyDescent="0.2">
      <c r="C18" s="3" t="s">
        <v>56</v>
      </c>
      <c r="D18" s="3" t="s">
        <v>57</v>
      </c>
      <c r="E18" s="3" t="s">
        <v>58</v>
      </c>
      <c r="F18" s="3" t="s">
        <v>59</v>
      </c>
      <c r="G18" s="3" t="s">
        <v>60</v>
      </c>
      <c r="H18" s="3" t="s">
        <v>61</v>
      </c>
      <c r="I18" s="3" t="s">
        <v>62</v>
      </c>
      <c r="J18" s="3" t="s">
        <v>63</v>
      </c>
      <c r="K18" s="3" t="s">
        <v>64</v>
      </c>
      <c r="L18" s="3" t="s">
        <v>65</v>
      </c>
      <c r="M18" s="3" t="s">
        <v>66</v>
      </c>
    </row>
    <row r="19" spans="3:13" ht="12.75" x14ac:dyDescent="0.2"/>
    <row r="20" spans="3:13" ht="12.75" x14ac:dyDescent="0.2">
      <c r="C20" s="3" t="s">
        <v>67</v>
      </c>
      <c r="D20" s="3" t="s">
        <v>68</v>
      </c>
      <c r="E20" s="3" t="s">
        <v>69</v>
      </c>
      <c r="F20" s="3" t="s">
        <v>70</v>
      </c>
      <c r="G20" s="3" t="s">
        <v>71</v>
      </c>
      <c r="H20" s="3" t="s">
        <v>72</v>
      </c>
      <c r="I20" s="3" t="s">
        <v>73</v>
      </c>
      <c r="J20" s="3" t="s">
        <v>74</v>
      </c>
      <c r="K20" s="3" t="s">
        <v>75</v>
      </c>
      <c r="L20" s="3" t="s">
        <v>76</v>
      </c>
      <c r="M20" s="3" t="s">
        <v>77</v>
      </c>
    </row>
    <row r="21" spans="3:13" ht="12.75" x14ac:dyDescent="0.2">
      <c r="C21" s="3" t="s">
        <v>78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79</v>
      </c>
      <c r="D22" s="3" t="s">
        <v>37</v>
      </c>
      <c r="E22" s="3" t="s">
        <v>37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</row>
    <row r="23" spans="3:13" ht="12.75" x14ac:dyDescent="0.2">
      <c r="C23" s="3" t="s">
        <v>80</v>
      </c>
      <c r="D23" s="3" t="s">
        <v>81</v>
      </c>
      <c r="E23" s="3" t="s">
        <v>37</v>
      </c>
      <c r="F23" s="3" t="s">
        <v>37</v>
      </c>
      <c r="G23" s="3">
        <v>296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</row>
    <row r="24" spans="3:13" ht="12.75" x14ac:dyDescent="0.2">
      <c r="C24" s="3" t="s">
        <v>82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</row>
    <row r="25" spans="3:13" ht="12.75" x14ac:dyDescent="0.2">
      <c r="C25" s="3" t="s">
        <v>83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</row>
    <row r="26" spans="3:13" ht="12.75" x14ac:dyDescent="0.2">
      <c r="C26" s="3" t="s">
        <v>84</v>
      </c>
      <c r="D26" s="3">
        <v>17</v>
      </c>
      <c r="E26" s="3" t="s">
        <v>85</v>
      </c>
      <c r="F26" s="3" t="s">
        <v>86</v>
      </c>
      <c r="G26" s="3">
        <v>950</v>
      </c>
      <c r="H26" s="3" t="s">
        <v>87</v>
      </c>
      <c r="I26" s="3" t="s">
        <v>88</v>
      </c>
      <c r="J26" s="3" t="s">
        <v>89</v>
      </c>
      <c r="K26" s="3" t="s">
        <v>90</v>
      </c>
      <c r="L26" s="3" t="s">
        <v>91</v>
      </c>
      <c r="M26" s="3" t="s">
        <v>92</v>
      </c>
    </row>
    <row r="27" spans="3:13" ht="12.75" x14ac:dyDescent="0.2">
      <c r="C27" s="3" t="s">
        <v>93</v>
      </c>
      <c r="D27" s="3" t="s">
        <v>94</v>
      </c>
      <c r="E27" s="3" t="s">
        <v>95</v>
      </c>
      <c r="F27" s="3" t="s">
        <v>96</v>
      </c>
      <c r="G27" s="3" t="s">
        <v>97</v>
      </c>
      <c r="H27" s="3" t="s">
        <v>98</v>
      </c>
      <c r="I27" s="3" t="s">
        <v>99</v>
      </c>
      <c r="J27" s="3" t="s">
        <v>100</v>
      </c>
      <c r="K27" s="3" t="s">
        <v>101</v>
      </c>
      <c r="L27" s="3" t="s">
        <v>102</v>
      </c>
      <c r="M27" s="3" t="s">
        <v>103</v>
      </c>
    </row>
    <row r="28" spans="3:13" ht="12.75" x14ac:dyDescent="0.2"/>
    <row r="29" spans="3:13" ht="12.75" x14ac:dyDescent="0.2">
      <c r="C29" s="3" t="s">
        <v>104</v>
      </c>
      <c r="D29" s="3" t="s">
        <v>105</v>
      </c>
      <c r="E29" s="3" t="s">
        <v>106</v>
      </c>
      <c r="F29" s="3" t="s">
        <v>107</v>
      </c>
      <c r="G29" s="3" t="s">
        <v>108</v>
      </c>
      <c r="H29" s="3" t="s">
        <v>109</v>
      </c>
      <c r="I29" s="3" t="s">
        <v>110</v>
      </c>
      <c r="J29" s="3" t="s">
        <v>111</v>
      </c>
      <c r="K29" s="3" t="s">
        <v>112</v>
      </c>
      <c r="L29" s="3" t="s">
        <v>113</v>
      </c>
      <c r="M29" s="3" t="s">
        <v>114</v>
      </c>
    </row>
    <row r="30" spans="3:13" ht="12.75" x14ac:dyDescent="0.2">
      <c r="C30" s="3" t="s">
        <v>115</v>
      </c>
      <c r="D30" s="3" t="s">
        <v>116</v>
      </c>
      <c r="E30" s="3" t="s">
        <v>117</v>
      </c>
      <c r="F30" s="3" t="s">
        <v>118</v>
      </c>
      <c r="G30" s="3" t="s">
        <v>119</v>
      </c>
      <c r="H30" s="3" t="s">
        <v>120</v>
      </c>
      <c r="I30" s="3" t="s">
        <v>121</v>
      </c>
      <c r="J30" s="3" t="s">
        <v>122</v>
      </c>
      <c r="K30" s="3" t="s">
        <v>123</v>
      </c>
      <c r="L30" s="3" t="s">
        <v>124</v>
      </c>
      <c r="M30" s="3" t="s">
        <v>125</v>
      </c>
    </row>
    <row r="31" spans="3:13" ht="12.75" x14ac:dyDescent="0.2">
      <c r="C31" s="3" t="s">
        <v>126</v>
      </c>
      <c r="D31" s="3" t="s">
        <v>127</v>
      </c>
      <c r="E31" s="3" t="s">
        <v>128</v>
      </c>
      <c r="F31" s="3" t="s">
        <v>129</v>
      </c>
      <c r="G31" s="3" t="s">
        <v>130</v>
      </c>
      <c r="H31" s="3" t="s">
        <v>131</v>
      </c>
      <c r="I31" s="3" t="s">
        <v>132</v>
      </c>
      <c r="J31" s="3" t="s">
        <v>133</v>
      </c>
      <c r="K31" s="3" t="s">
        <v>134</v>
      </c>
      <c r="L31" s="3" t="s">
        <v>135</v>
      </c>
      <c r="M31" s="3" t="s">
        <v>136</v>
      </c>
    </row>
    <row r="32" spans="3:13" ht="12.75" x14ac:dyDescent="0.2">
      <c r="C32" s="3" t="s">
        <v>137</v>
      </c>
      <c r="D32" s="3" t="s">
        <v>138</v>
      </c>
      <c r="E32" s="3" t="s">
        <v>139</v>
      </c>
      <c r="F32" s="3" t="s">
        <v>140</v>
      </c>
      <c r="G32" s="3" t="s">
        <v>141</v>
      </c>
      <c r="H32" s="3" t="s">
        <v>142</v>
      </c>
      <c r="I32" s="3" t="s">
        <v>143</v>
      </c>
      <c r="J32" s="3" t="s">
        <v>144</v>
      </c>
      <c r="K32" s="3" t="s">
        <v>145</v>
      </c>
      <c r="L32" s="3" t="s">
        <v>146</v>
      </c>
      <c r="M32" s="3" t="s">
        <v>147</v>
      </c>
    </row>
    <row r="33" spans="3:13" ht="12.75" x14ac:dyDescent="0.2">
      <c r="C33" s="3" t="s">
        <v>148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</row>
    <row r="34" spans="3:13" ht="12.75" x14ac:dyDescent="0.2">
      <c r="C34" s="3" t="s">
        <v>149</v>
      </c>
      <c r="D34" s="3" t="s">
        <v>150</v>
      </c>
      <c r="E34" s="3" t="s">
        <v>151</v>
      </c>
      <c r="F34" s="3" t="s">
        <v>152</v>
      </c>
      <c r="G34" s="3" t="s">
        <v>153</v>
      </c>
      <c r="H34" s="3" t="s">
        <v>154</v>
      </c>
      <c r="I34" s="3" t="s">
        <v>155</v>
      </c>
      <c r="J34" s="3" t="s">
        <v>156</v>
      </c>
      <c r="K34" s="3" t="s">
        <v>157</v>
      </c>
      <c r="L34" s="3" t="s">
        <v>158</v>
      </c>
      <c r="M34" s="3" t="s">
        <v>159</v>
      </c>
    </row>
    <row r="35" spans="3:13" ht="12.75" x14ac:dyDescent="0.2">
      <c r="C35" s="3" t="s">
        <v>160</v>
      </c>
      <c r="D35" s="3" t="s">
        <v>161</v>
      </c>
      <c r="E35" s="3" t="s">
        <v>162</v>
      </c>
      <c r="F35" s="3" t="s">
        <v>163</v>
      </c>
      <c r="G35" s="3" t="s">
        <v>164</v>
      </c>
      <c r="H35" s="3" t="s">
        <v>165</v>
      </c>
      <c r="I35" s="3" t="s">
        <v>166</v>
      </c>
      <c r="J35" s="3" t="s">
        <v>167</v>
      </c>
      <c r="K35" s="3" t="s">
        <v>168</v>
      </c>
      <c r="L35" s="3" t="s">
        <v>169</v>
      </c>
      <c r="M35" s="3" t="s">
        <v>170</v>
      </c>
    </row>
    <row r="36" spans="3:13" ht="12.75" x14ac:dyDescent="0.2"/>
    <row r="37" spans="3:13" ht="12.75" x14ac:dyDescent="0.2">
      <c r="C37" s="3" t="s">
        <v>171</v>
      </c>
      <c r="D37" s="3" t="s">
        <v>172</v>
      </c>
      <c r="E37" s="3" t="s">
        <v>173</v>
      </c>
      <c r="F37" s="3" t="s">
        <v>174</v>
      </c>
      <c r="G37" s="3" t="s">
        <v>175</v>
      </c>
      <c r="H37" s="3" t="s">
        <v>176</v>
      </c>
      <c r="I37" s="3" t="s">
        <v>177</v>
      </c>
      <c r="J37" s="3" t="s">
        <v>178</v>
      </c>
      <c r="K37" s="3" t="s">
        <v>179</v>
      </c>
      <c r="L37" s="3" t="s">
        <v>180</v>
      </c>
      <c r="M37" s="3" t="s">
        <v>181</v>
      </c>
    </row>
    <row r="38" spans="3:13" ht="12.75" x14ac:dyDescent="0.2">
      <c r="C38" s="3" t="s">
        <v>182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183</v>
      </c>
      <c r="K38" s="3" t="s">
        <v>184</v>
      </c>
      <c r="L38" s="3" t="s">
        <v>185</v>
      </c>
      <c r="M38" s="3" t="s">
        <v>186</v>
      </c>
    </row>
    <row r="39" spans="3:13" ht="12.75" x14ac:dyDescent="0.2">
      <c r="C39" s="3" t="s">
        <v>187</v>
      </c>
      <c r="D39" s="3" t="s">
        <v>188</v>
      </c>
      <c r="E39" s="3" t="s">
        <v>189</v>
      </c>
      <c r="F39" s="3" t="s">
        <v>190</v>
      </c>
      <c r="G39" s="3" t="s">
        <v>191</v>
      </c>
      <c r="H39" s="3" t="s">
        <v>192</v>
      </c>
      <c r="I39" s="3" t="s">
        <v>193</v>
      </c>
      <c r="J39" s="3" t="s">
        <v>194</v>
      </c>
      <c r="K39" s="3" t="s">
        <v>195</v>
      </c>
      <c r="L39" s="3" t="s">
        <v>196</v>
      </c>
      <c r="M39" s="3" t="s">
        <v>197</v>
      </c>
    </row>
    <row r="40" spans="3:13" ht="12.75" x14ac:dyDescent="0.2">
      <c r="C40" s="3" t="s">
        <v>198</v>
      </c>
      <c r="D40" s="3" t="s">
        <v>199</v>
      </c>
      <c r="E40" s="3" t="s">
        <v>200</v>
      </c>
      <c r="F40" s="3" t="s">
        <v>201</v>
      </c>
      <c r="G40" s="3" t="s">
        <v>202</v>
      </c>
      <c r="H40" s="3" t="s">
        <v>203</v>
      </c>
      <c r="I40" s="3" t="s">
        <v>204</v>
      </c>
      <c r="J40" s="3" t="s">
        <v>205</v>
      </c>
      <c r="K40" s="3" t="s">
        <v>206</v>
      </c>
      <c r="L40" s="3" t="s">
        <v>207</v>
      </c>
      <c r="M40" s="3" t="s">
        <v>208</v>
      </c>
    </row>
    <row r="41" spans="3:13" ht="12.75" x14ac:dyDescent="0.2"/>
    <row r="42" spans="3:13" ht="12.75" x14ac:dyDescent="0.2">
      <c r="C42" s="3" t="s">
        <v>209</v>
      </c>
      <c r="D42" s="3" t="s">
        <v>210</v>
      </c>
      <c r="E42" s="3" t="s">
        <v>211</v>
      </c>
      <c r="F42" s="3" t="s">
        <v>212</v>
      </c>
      <c r="G42" s="3" t="s">
        <v>213</v>
      </c>
      <c r="H42" s="3" t="s">
        <v>214</v>
      </c>
      <c r="I42" s="3" t="s">
        <v>215</v>
      </c>
      <c r="J42" s="3" t="s">
        <v>216</v>
      </c>
      <c r="K42" s="3" t="s">
        <v>217</v>
      </c>
      <c r="L42" s="3" t="s">
        <v>218</v>
      </c>
      <c r="M42" s="3" t="s">
        <v>219</v>
      </c>
    </row>
    <row r="43" spans="3:13" ht="12.75" x14ac:dyDescent="0.2">
      <c r="C43" s="3" t="s">
        <v>220</v>
      </c>
      <c r="D43" s="3" t="s">
        <v>221</v>
      </c>
      <c r="E43" s="3" t="s">
        <v>222</v>
      </c>
      <c r="F43" s="3" t="s">
        <v>223</v>
      </c>
      <c r="G43" s="3">
        <v>795</v>
      </c>
      <c r="H43" s="3">
        <v>795</v>
      </c>
      <c r="I43" s="3">
        <v>795</v>
      </c>
      <c r="J43" s="3">
        <v>795</v>
      </c>
      <c r="K43" s="3">
        <v>795</v>
      </c>
      <c r="L43" s="3">
        <v>795</v>
      </c>
      <c r="M43" s="3">
        <v>795</v>
      </c>
    </row>
    <row r="44" spans="3:13" ht="12.75" x14ac:dyDescent="0.2">
      <c r="C44" s="3" t="s">
        <v>224</v>
      </c>
      <c r="D44" s="3" t="s">
        <v>225</v>
      </c>
      <c r="E44" s="3" t="s">
        <v>226</v>
      </c>
      <c r="F44" s="3" t="s">
        <v>227</v>
      </c>
      <c r="G44" s="3" t="s">
        <v>228</v>
      </c>
      <c r="H44" s="3" t="s">
        <v>229</v>
      </c>
      <c r="I44" s="3" t="s">
        <v>230</v>
      </c>
      <c r="J44" s="3" t="s">
        <v>231</v>
      </c>
      <c r="K44" s="3" t="s">
        <v>232</v>
      </c>
      <c r="L44" s="3" t="s">
        <v>233</v>
      </c>
      <c r="M44" s="3" t="s">
        <v>234</v>
      </c>
    </row>
    <row r="45" spans="3:13" ht="12.75" x14ac:dyDescent="0.2">
      <c r="C45" s="3" t="s">
        <v>235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236</v>
      </c>
      <c r="D46" s="3">
        <v>0</v>
      </c>
      <c r="E46" s="3">
        <v>-198</v>
      </c>
      <c r="F46" s="3">
        <v>-156</v>
      </c>
      <c r="G46" s="3">
        <v>-97</v>
      </c>
      <c r="H46" s="3">
        <v>-37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3:13" ht="12.75" x14ac:dyDescent="0.2">
      <c r="C47" s="3" t="s">
        <v>237</v>
      </c>
      <c r="D47" s="3" t="s">
        <v>238</v>
      </c>
      <c r="E47" s="3" t="s">
        <v>239</v>
      </c>
      <c r="F47" s="3" t="s">
        <v>240</v>
      </c>
      <c r="G47" s="3" t="s">
        <v>241</v>
      </c>
      <c r="H47" s="3" t="s">
        <v>242</v>
      </c>
      <c r="I47" s="3" t="s">
        <v>243</v>
      </c>
      <c r="J47" s="3" t="s">
        <v>244</v>
      </c>
      <c r="K47" s="3" t="s">
        <v>245</v>
      </c>
      <c r="L47" s="3" t="s">
        <v>246</v>
      </c>
      <c r="M47" s="3" t="s">
        <v>247</v>
      </c>
    </row>
    <row r="48" spans="3:13" ht="12.75" x14ac:dyDescent="0.2">
      <c r="C48" s="3" t="s">
        <v>248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</row>
    <row r="49" spans="3:13" ht="12.75" x14ac:dyDescent="0.2">
      <c r="C49" s="3" t="s">
        <v>249</v>
      </c>
      <c r="D49" s="3" t="s">
        <v>250</v>
      </c>
      <c r="E49" s="3" t="s">
        <v>251</v>
      </c>
      <c r="F49" s="3" t="s">
        <v>252</v>
      </c>
      <c r="G49" s="3">
        <v>113</v>
      </c>
      <c r="H49" s="3">
        <v>141</v>
      </c>
      <c r="I49" s="3">
        <v>136</v>
      </c>
      <c r="J49" s="3">
        <v>113</v>
      </c>
      <c r="K49" s="3">
        <v>129</v>
      </c>
      <c r="L49" s="3">
        <v>142</v>
      </c>
      <c r="M49" s="3">
        <v>162</v>
      </c>
    </row>
    <row r="50" spans="3:13" ht="12.75" x14ac:dyDescent="0.2">
      <c r="C50" s="3" t="s">
        <v>253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254</v>
      </c>
      <c r="D51" s="3" t="s">
        <v>255</v>
      </c>
      <c r="E51" s="3" t="s">
        <v>256</v>
      </c>
      <c r="F51" s="3" t="s">
        <v>257</v>
      </c>
      <c r="G51" s="3" t="s">
        <v>258</v>
      </c>
      <c r="H51" s="3" t="s">
        <v>259</v>
      </c>
      <c r="I51" s="3" t="s">
        <v>260</v>
      </c>
      <c r="J51" s="3" t="s">
        <v>261</v>
      </c>
      <c r="K51" s="3" t="s">
        <v>262</v>
      </c>
      <c r="L51" s="3" t="s">
        <v>263</v>
      </c>
      <c r="M51" s="3" t="s">
        <v>264</v>
      </c>
    </row>
    <row r="52" spans="3:13" ht="12.75" x14ac:dyDescent="0.2"/>
    <row r="53" spans="3:13" ht="12.75" x14ac:dyDescent="0.2">
      <c r="C53" s="3" t="s">
        <v>265</v>
      </c>
      <c r="D53" s="3" t="s">
        <v>94</v>
      </c>
      <c r="E53" s="3" t="s">
        <v>95</v>
      </c>
      <c r="F53" s="3" t="s">
        <v>96</v>
      </c>
      <c r="G53" s="3" t="s">
        <v>97</v>
      </c>
      <c r="H53" s="3" t="s">
        <v>98</v>
      </c>
      <c r="I53" s="3" t="s">
        <v>99</v>
      </c>
      <c r="J53" s="3" t="s">
        <v>100</v>
      </c>
      <c r="K53" s="3" t="s">
        <v>101</v>
      </c>
      <c r="L53" s="3" t="s">
        <v>102</v>
      </c>
      <c r="M53" s="3" t="s">
        <v>103</v>
      </c>
    </row>
    <row r="54" spans="3:13" ht="12.75" x14ac:dyDescent="0.2"/>
    <row r="55" spans="3:13" ht="12.75" x14ac:dyDescent="0.2">
      <c r="C55" s="3" t="s">
        <v>266</v>
      </c>
      <c r="D55" s="3" t="s">
        <v>26</v>
      </c>
      <c r="E55" s="3" t="s">
        <v>27</v>
      </c>
      <c r="F55" s="3" t="s">
        <v>28</v>
      </c>
      <c r="G55" s="3" t="s">
        <v>29</v>
      </c>
      <c r="H55" s="3" t="s">
        <v>30</v>
      </c>
      <c r="I55" s="3" t="s">
        <v>31</v>
      </c>
      <c r="J55" s="3" t="s">
        <v>32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267</v>
      </c>
      <c r="D56" s="3" t="s">
        <v>268</v>
      </c>
      <c r="E56" s="3" t="s">
        <v>269</v>
      </c>
      <c r="F56" s="3" t="s">
        <v>270</v>
      </c>
      <c r="G56" s="3" t="s">
        <v>271</v>
      </c>
      <c r="H56" s="3" t="s">
        <v>272</v>
      </c>
      <c r="I56" s="3" t="s">
        <v>273</v>
      </c>
      <c r="J56" s="3" t="s">
        <v>274</v>
      </c>
      <c r="K56" s="3" t="s">
        <v>275</v>
      </c>
      <c r="L56" s="3" t="s">
        <v>276</v>
      </c>
      <c r="M56" s="3" t="s">
        <v>277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2839-A5CC-4252-8F31-360805BB46DF}">
  <dimension ref="C1:M48"/>
  <sheetViews>
    <sheetView workbookViewId="0">
      <selection activeCell="N18" sqref="N18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278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279</v>
      </c>
      <c r="D12" s="3" t="s">
        <v>280</v>
      </c>
      <c r="E12" s="3" t="s">
        <v>281</v>
      </c>
      <c r="F12" s="3" t="s">
        <v>282</v>
      </c>
      <c r="G12" s="3" t="s">
        <v>283</v>
      </c>
      <c r="H12" s="3" t="s">
        <v>284</v>
      </c>
      <c r="I12" s="3" t="s">
        <v>285</v>
      </c>
      <c r="J12" s="3" t="s">
        <v>286</v>
      </c>
      <c r="K12" s="3" t="s">
        <v>287</v>
      </c>
      <c r="L12" s="3" t="s">
        <v>288</v>
      </c>
      <c r="M12" s="3" t="s">
        <v>289</v>
      </c>
    </row>
    <row r="13" spans="3:13" x14ac:dyDescent="0.2">
      <c r="C13" s="3" t="s">
        <v>290</v>
      </c>
      <c r="D13" s="3" t="s">
        <v>291</v>
      </c>
      <c r="E13" s="3" t="s">
        <v>292</v>
      </c>
      <c r="F13" s="3" t="s">
        <v>293</v>
      </c>
      <c r="G13" s="3" t="s">
        <v>294</v>
      </c>
      <c r="H13" s="3" t="s">
        <v>295</v>
      </c>
      <c r="I13" s="3" t="s">
        <v>296</v>
      </c>
      <c r="J13" s="3" t="s">
        <v>297</v>
      </c>
      <c r="K13" s="3" t="s">
        <v>298</v>
      </c>
      <c r="L13" s="3" t="s">
        <v>299</v>
      </c>
      <c r="M13" s="3" t="s">
        <v>300</v>
      </c>
    </row>
    <row r="15" spans="3:13" x14ac:dyDescent="0.2">
      <c r="C15" s="3" t="s">
        <v>301</v>
      </c>
      <c r="D15" s="3" t="s">
        <v>302</v>
      </c>
      <c r="E15" s="3" t="s">
        <v>303</v>
      </c>
      <c r="F15" s="3" t="s">
        <v>304</v>
      </c>
      <c r="G15" s="3" t="s">
        <v>305</v>
      </c>
      <c r="H15" s="3" t="s">
        <v>306</v>
      </c>
      <c r="I15" s="3" t="s">
        <v>307</v>
      </c>
      <c r="J15" s="3" t="s">
        <v>308</v>
      </c>
      <c r="K15" s="3" t="s">
        <v>309</v>
      </c>
      <c r="L15" s="3" t="s">
        <v>310</v>
      </c>
      <c r="M15" s="3" t="s">
        <v>311</v>
      </c>
    </row>
    <row r="16" spans="3:13" x14ac:dyDescent="0.2">
      <c r="C16" s="3" t="s">
        <v>312</v>
      </c>
      <c r="D16" s="3" t="s">
        <v>313</v>
      </c>
      <c r="E16" s="3" t="s">
        <v>314</v>
      </c>
      <c r="F16" s="3" t="s">
        <v>315</v>
      </c>
      <c r="G16" s="3" t="s">
        <v>316</v>
      </c>
      <c r="H16" s="3" t="s">
        <v>317</v>
      </c>
      <c r="I16" s="3" t="s">
        <v>318</v>
      </c>
      <c r="J16" s="3" t="s">
        <v>319</v>
      </c>
      <c r="K16" s="3" t="s">
        <v>320</v>
      </c>
      <c r="L16" s="3" t="s">
        <v>321</v>
      </c>
      <c r="M16" s="3" t="s">
        <v>322</v>
      </c>
    </row>
    <row r="17" spans="3:13" x14ac:dyDescent="0.2">
      <c r="C17" s="3" t="s">
        <v>323</v>
      </c>
      <c r="D17" s="3" t="s">
        <v>324</v>
      </c>
      <c r="E17" s="3" t="s">
        <v>325</v>
      </c>
      <c r="F17" s="3" t="s">
        <v>326</v>
      </c>
      <c r="G17" s="3" t="s">
        <v>327</v>
      </c>
      <c r="H17" s="3" t="s">
        <v>328</v>
      </c>
      <c r="I17" s="3" t="s">
        <v>329</v>
      </c>
      <c r="J17" s="3" t="s">
        <v>330</v>
      </c>
      <c r="K17" s="3" t="s">
        <v>331</v>
      </c>
      <c r="L17" s="3" t="s">
        <v>330</v>
      </c>
      <c r="M17" s="3" t="s">
        <v>330</v>
      </c>
    </row>
    <row r="19" spans="3:13" x14ac:dyDescent="0.2">
      <c r="C19" s="3" t="s">
        <v>332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333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334</v>
      </c>
      <c r="D21" s="3" t="s">
        <v>335</v>
      </c>
      <c r="E21" s="3" t="s">
        <v>336</v>
      </c>
      <c r="F21" s="3" t="s">
        <v>337</v>
      </c>
      <c r="G21" s="3" t="s">
        <v>338</v>
      </c>
      <c r="H21" s="3" t="s">
        <v>339</v>
      </c>
      <c r="I21" s="3" t="s">
        <v>340</v>
      </c>
      <c r="J21" s="3" t="s">
        <v>341</v>
      </c>
      <c r="K21" s="3" t="s">
        <v>342</v>
      </c>
      <c r="L21" s="3" t="s">
        <v>343</v>
      </c>
      <c r="M21" s="3" t="s">
        <v>344</v>
      </c>
    </row>
    <row r="22" spans="3:13" x14ac:dyDescent="0.2">
      <c r="C22" s="3" t="s">
        <v>345</v>
      </c>
      <c r="D22" s="3" t="s">
        <v>346</v>
      </c>
      <c r="E22" s="3" t="s">
        <v>347</v>
      </c>
      <c r="F22" s="3" t="s">
        <v>348</v>
      </c>
      <c r="G22" s="3" t="s">
        <v>349</v>
      </c>
      <c r="H22" s="3" t="s">
        <v>350</v>
      </c>
      <c r="I22" s="3" t="s">
        <v>351</v>
      </c>
      <c r="J22" s="3" t="s">
        <v>352</v>
      </c>
      <c r="K22" s="3" t="s">
        <v>353</v>
      </c>
      <c r="L22" s="3" t="s">
        <v>354</v>
      </c>
      <c r="M22" s="3" t="s">
        <v>355</v>
      </c>
    </row>
    <row r="23" spans="3:13" x14ac:dyDescent="0.2">
      <c r="C23" s="3" t="s">
        <v>356</v>
      </c>
      <c r="D23" s="3" t="s">
        <v>357</v>
      </c>
      <c r="E23" s="3" t="s">
        <v>358</v>
      </c>
      <c r="F23" s="3" t="s">
        <v>359</v>
      </c>
      <c r="G23" s="3" t="s">
        <v>360</v>
      </c>
      <c r="H23" s="3" t="s">
        <v>361</v>
      </c>
      <c r="I23" s="3" t="s">
        <v>362</v>
      </c>
      <c r="J23" s="3" t="s">
        <v>363</v>
      </c>
      <c r="K23" s="3" t="s">
        <v>364</v>
      </c>
      <c r="L23" s="3" t="s">
        <v>365</v>
      </c>
      <c r="M23" s="3" t="s">
        <v>366</v>
      </c>
    </row>
    <row r="24" spans="3:13" x14ac:dyDescent="0.2">
      <c r="C24" s="3" t="s">
        <v>367</v>
      </c>
      <c r="D24" s="3" t="s">
        <v>368</v>
      </c>
      <c r="E24" s="3" t="s">
        <v>369</v>
      </c>
      <c r="F24" s="3" t="s">
        <v>370</v>
      </c>
      <c r="G24" s="3" t="s">
        <v>371</v>
      </c>
      <c r="H24" s="3" t="s">
        <v>372</v>
      </c>
      <c r="I24" s="3" t="s">
        <v>373</v>
      </c>
      <c r="J24" s="3" t="s">
        <v>374</v>
      </c>
      <c r="K24" s="3" t="s">
        <v>375</v>
      </c>
      <c r="L24" s="3" t="s">
        <v>376</v>
      </c>
      <c r="M24" s="3" t="s">
        <v>377</v>
      </c>
    </row>
    <row r="26" spans="3:13" x14ac:dyDescent="0.2">
      <c r="C26" s="3" t="s">
        <v>378</v>
      </c>
      <c r="D26" s="3" t="s">
        <v>379</v>
      </c>
      <c r="E26" s="3" t="s">
        <v>380</v>
      </c>
      <c r="F26" s="3" t="s">
        <v>381</v>
      </c>
      <c r="G26" s="3" t="s">
        <v>382</v>
      </c>
      <c r="H26" s="3" t="s">
        <v>383</v>
      </c>
      <c r="I26" s="3" t="s">
        <v>384</v>
      </c>
      <c r="J26" s="3" t="s">
        <v>385</v>
      </c>
      <c r="K26" s="3" t="s">
        <v>386</v>
      </c>
      <c r="L26" s="3" t="s">
        <v>387</v>
      </c>
      <c r="M26" s="3" t="s">
        <v>388</v>
      </c>
    </row>
    <row r="27" spans="3:13" x14ac:dyDescent="0.2">
      <c r="C27" s="3" t="s">
        <v>389</v>
      </c>
      <c r="D27" s="3" t="s">
        <v>390</v>
      </c>
      <c r="E27" s="3" t="s">
        <v>391</v>
      </c>
      <c r="F27" s="3" t="s">
        <v>392</v>
      </c>
      <c r="G27" s="3" t="s">
        <v>393</v>
      </c>
      <c r="H27" s="3" t="s">
        <v>394</v>
      </c>
      <c r="I27" s="3" t="s">
        <v>395</v>
      </c>
      <c r="J27" s="3" t="s">
        <v>396</v>
      </c>
      <c r="K27" s="3" t="s">
        <v>397</v>
      </c>
      <c r="L27" s="3" t="s">
        <v>398</v>
      </c>
      <c r="M27" s="3" t="s">
        <v>399</v>
      </c>
    </row>
    <row r="28" spans="3:13" x14ac:dyDescent="0.2">
      <c r="C28" s="3" t="s">
        <v>400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401</v>
      </c>
      <c r="D29" s="3" t="s">
        <v>402</v>
      </c>
      <c r="E29" s="3" t="s">
        <v>403</v>
      </c>
      <c r="F29" s="3" t="s">
        <v>404</v>
      </c>
      <c r="G29" s="3" t="s">
        <v>405</v>
      </c>
      <c r="H29" s="3" t="s">
        <v>406</v>
      </c>
      <c r="I29" s="3" t="s">
        <v>407</v>
      </c>
      <c r="J29" s="3" t="s">
        <v>408</v>
      </c>
      <c r="K29" s="3" t="s">
        <v>409</v>
      </c>
      <c r="L29" s="3" t="s">
        <v>410</v>
      </c>
      <c r="M29" s="3" t="s">
        <v>411</v>
      </c>
    </row>
    <row r="30" spans="3:13" x14ac:dyDescent="0.2">
      <c r="C30" s="3" t="s">
        <v>412</v>
      </c>
      <c r="D30" s="3" t="s">
        <v>413</v>
      </c>
      <c r="E30" s="3" t="s">
        <v>414</v>
      </c>
      <c r="F30" s="3" t="s">
        <v>415</v>
      </c>
      <c r="G30" s="3" t="s">
        <v>416</v>
      </c>
      <c r="H30" s="3" t="s">
        <v>417</v>
      </c>
      <c r="I30" s="3" t="s">
        <v>418</v>
      </c>
      <c r="J30" s="3" t="s">
        <v>419</v>
      </c>
      <c r="K30" s="3" t="s">
        <v>420</v>
      </c>
      <c r="L30" s="3" t="s">
        <v>421</v>
      </c>
      <c r="M30" s="3" t="s">
        <v>422</v>
      </c>
    </row>
    <row r="32" spans="3:13" x14ac:dyDescent="0.2">
      <c r="C32" s="3" t="s">
        <v>423</v>
      </c>
      <c r="D32" s="3" t="s">
        <v>424</v>
      </c>
      <c r="E32" s="3" t="s">
        <v>425</v>
      </c>
      <c r="F32" s="3" t="s">
        <v>426</v>
      </c>
      <c r="G32" s="3" t="s">
        <v>427</v>
      </c>
      <c r="H32" s="3">
        <v>-28</v>
      </c>
      <c r="I32" s="3">
        <v>-27</v>
      </c>
      <c r="J32" s="3">
        <v>11</v>
      </c>
      <c r="K32" s="3">
        <v>-16</v>
      </c>
      <c r="L32" s="3">
        <v>-13</v>
      </c>
      <c r="M32" s="3">
        <v>-16</v>
      </c>
    </row>
    <row r="33" spans="3:13" x14ac:dyDescent="0.2">
      <c r="C33" s="3" t="s">
        <v>428</v>
      </c>
      <c r="D33" s="3" t="s">
        <v>429</v>
      </c>
      <c r="E33" s="3" t="s">
        <v>430</v>
      </c>
      <c r="F33" s="3" t="s">
        <v>431</v>
      </c>
      <c r="G33" s="3" t="s">
        <v>432</v>
      </c>
      <c r="H33" s="3" t="s">
        <v>433</v>
      </c>
      <c r="I33" s="3" t="s">
        <v>434</v>
      </c>
      <c r="J33" s="3" t="s">
        <v>435</v>
      </c>
      <c r="K33" s="3" t="s">
        <v>436</v>
      </c>
      <c r="L33" s="3" t="s">
        <v>437</v>
      </c>
      <c r="M33" s="3" t="s">
        <v>438</v>
      </c>
    </row>
    <row r="35" spans="3:13" x14ac:dyDescent="0.2">
      <c r="C35" s="3" t="s">
        <v>439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440</v>
      </c>
      <c r="D36" s="3" t="s">
        <v>429</v>
      </c>
      <c r="E36" s="3" t="s">
        <v>430</v>
      </c>
      <c r="F36" s="3" t="s">
        <v>431</v>
      </c>
      <c r="G36" s="3" t="s">
        <v>432</v>
      </c>
      <c r="H36" s="3" t="s">
        <v>433</v>
      </c>
      <c r="I36" s="3" t="s">
        <v>434</v>
      </c>
      <c r="J36" s="3" t="s">
        <v>435</v>
      </c>
      <c r="K36" s="3" t="s">
        <v>436</v>
      </c>
      <c r="L36" s="3" t="s">
        <v>437</v>
      </c>
      <c r="M36" s="3" t="s">
        <v>438</v>
      </c>
    </row>
    <row r="38" spans="3:13" x14ac:dyDescent="0.2">
      <c r="C38" s="3" t="s">
        <v>441</v>
      </c>
      <c r="D38" s="3">
        <v>0.73</v>
      </c>
      <c r="E38" s="3">
        <v>0.54</v>
      </c>
      <c r="F38" s="3">
        <v>0.56000000000000005</v>
      </c>
      <c r="G38" s="3">
        <v>1</v>
      </c>
      <c r="H38" s="3">
        <v>1.35</v>
      </c>
      <c r="I38" s="3">
        <v>2.0099999999999998</v>
      </c>
      <c r="J38" s="3">
        <v>2.96</v>
      </c>
      <c r="K38" s="3">
        <v>1.41</v>
      </c>
      <c r="L38" s="3">
        <v>2.58</v>
      </c>
      <c r="M38" s="3">
        <v>1.05</v>
      </c>
    </row>
    <row r="39" spans="3:13" x14ac:dyDescent="0.2">
      <c r="C39" s="3" t="s">
        <v>442</v>
      </c>
      <c r="D39" s="3">
        <v>0.69</v>
      </c>
      <c r="E39" s="3">
        <v>0.52</v>
      </c>
      <c r="F39" s="3">
        <v>0.55000000000000004</v>
      </c>
      <c r="G39" s="3">
        <v>0.93</v>
      </c>
      <c r="H39" s="3">
        <v>1.33</v>
      </c>
      <c r="I39" s="3">
        <v>2.0099999999999998</v>
      </c>
      <c r="J39" s="3">
        <v>2.96</v>
      </c>
      <c r="K39" s="3">
        <v>1.41</v>
      </c>
      <c r="L39" s="3">
        <v>2.58</v>
      </c>
      <c r="M39" s="3">
        <v>1.05</v>
      </c>
    </row>
    <row r="40" spans="3:13" x14ac:dyDescent="0.2">
      <c r="C40" s="3" t="s">
        <v>443</v>
      </c>
      <c r="D40" s="3" t="s">
        <v>444</v>
      </c>
      <c r="E40" s="3" t="s">
        <v>445</v>
      </c>
      <c r="F40" s="3" t="s">
        <v>446</v>
      </c>
      <c r="G40" s="3" t="s">
        <v>447</v>
      </c>
      <c r="H40" s="3" t="s">
        <v>448</v>
      </c>
      <c r="I40" s="3" t="s">
        <v>449</v>
      </c>
      <c r="J40" s="3" t="s">
        <v>450</v>
      </c>
      <c r="K40" s="3" t="s">
        <v>451</v>
      </c>
      <c r="L40" s="3" t="s">
        <v>452</v>
      </c>
      <c r="M40" s="3" t="s">
        <v>453</v>
      </c>
    </row>
    <row r="41" spans="3:13" x14ac:dyDescent="0.2">
      <c r="C41" s="3" t="s">
        <v>454</v>
      </c>
      <c r="D41" s="3" t="s">
        <v>455</v>
      </c>
      <c r="E41" s="3" t="s">
        <v>456</v>
      </c>
      <c r="F41" s="3" t="s">
        <v>457</v>
      </c>
      <c r="G41" s="3" t="s">
        <v>458</v>
      </c>
      <c r="H41" s="3" t="s">
        <v>459</v>
      </c>
      <c r="I41" s="3" t="s">
        <v>460</v>
      </c>
      <c r="J41" s="3" t="s">
        <v>461</v>
      </c>
      <c r="K41" s="3" t="s">
        <v>451</v>
      </c>
      <c r="L41" s="3" t="s">
        <v>452</v>
      </c>
      <c r="M41" s="3" t="s">
        <v>453</v>
      </c>
    </row>
    <row r="43" spans="3:13" x14ac:dyDescent="0.2">
      <c r="C43" s="3" t="s">
        <v>462</v>
      </c>
      <c r="D43" s="3" t="s">
        <v>463</v>
      </c>
      <c r="E43" s="3" t="s">
        <v>464</v>
      </c>
      <c r="F43" s="3" t="s">
        <v>465</v>
      </c>
      <c r="G43" s="3" t="s">
        <v>466</v>
      </c>
      <c r="H43" s="3" t="s">
        <v>467</v>
      </c>
      <c r="I43" s="3" t="s">
        <v>468</v>
      </c>
      <c r="J43" s="3" t="s">
        <v>469</v>
      </c>
      <c r="K43" s="3" t="s">
        <v>470</v>
      </c>
      <c r="L43" s="3" t="s">
        <v>471</v>
      </c>
      <c r="M43" s="3" t="s">
        <v>472</v>
      </c>
    </row>
    <row r="44" spans="3:13" x14ac:dyDescent="0.2">
      <c r="C44" s="3" t="s">
        <v>473</v>
      </c>
      <c r="D44" s="3" t="s">
        <v>474</v>
      </c>
      <c r="E44" s="3" t="s">
        <v>475</v>
      </c>
      <c r="F44" s="3" t="s">
        <v>476</v>
      </c>
      <c r="G44" s="3" t="s">
        <v>477</v>
      </c>
      <c r="H44" s="3" t="s">
        <v>478</v>
      </c>
      <c r="I44" s="3" t="s">
        <v>479</v>
      </c>
      <c r="J44" s="3" t="s">
        <v>480</v>
      </c>
      <c r="K44" s="3" t="s">
        <v>481</v>
      </c>
      <c r="L44" s="3" t="s">
        <v>482</v>
      </c>
      <c r="M44" s="3" t="s">
        <v>483</v>
      </c>
    </row>
    <row r="46" spans="3:13" x14ac:dyDescent="0.2">
      <c r="C46" s="3" t="s">
        <v>484</v>
      </c>
      <c r="D46" s="3" t="s">
        <v>280</v>
      </c>
      <c r="E46" s="3" t="s">
        <v>281</v>
      </c>
      <c r="F46" s="3" t="s">
        <v>282</v>
      </c>
      <c r="G46" s="3" t="s">
        <v>283</v>
      </c>
      <c r="H46" s="3" t="s">
        <v>284</v>
      </c>
      <c r="I46" s="3" t="s">
        <v>285</v>
      </c>
      <c r="J46" s="3" t="s">
        <v>286</v>
      </c>
      <c r="K46" s="3" t="s">
        <v>287</v>
      </c>
      <c r="L46" s="3" t="s">
        <v>288</v>
      </c>
      <c r="M46" s="3" t="s">
        <v>289</v>
      </c>
    </row>
    <row r="47" spans="3:13" x14ac:dyDescent="0.2">
      <c r="C47" s="3" t="s">
        <v>485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486</v>
      </c>
      <c r="D48" s="3" t="s">
        <v>474</v>
      </c>
      <c r="E48" s="3" t="s">
        <v>475</v>
      </c>
      <c r="F48" s="3" t="s">
        <v>476</v>
      </c>
      <c r="G48" s="3" t="s">
        <v>477</v>
      </c>
      <c r="H48" s="3" t="s">
        <v>478</v>
      </c>
      <c r="I48" s="3" t="s">
        <v>479</v>
      </c>
      <c r="J48" s="3" t="s">
        <v>480</v>
      </c>
      <c r="K48" s="3" t="s">
        <v>481</v>
      </c>
      <c r="L48" s="3" t="s">
        <v>482</v>
      </c>
      <c r="M48" s="3" t="s">
        <v>483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D8F7-D082-4663-ACF5-03E908F4B1C6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487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428</v>
      </c>
      <c r="D12" s="3" t="s">
        <v>429</v>
      </c>
      <c r="E12" s="3" t="s">
        <v>430</v>
      </c>
      <c r="F12" s="3" t="s">
        <v>431</v>
      </c>
      <c r="G12" s="3" t="s">
        <v>432</v>
      </c>
      <c r="H12" s="3" t="s">
        <v>433</v>
      </c>
      <c r="I12" s="3" t="s">
        <v>434</v>
      </c>
      <c r="J12" s="3" t="s">
        <v>435</v>
      </c>
      <c r="K12" s="3" t="s">
        <v>436</v>
      </c>
      <c r="L12" s="3" t="s">
        <v>437</v>
      </c>
      <c r="M12" s="3" t="s">
        <v>438</v>
      </c>
    </row>
    <row r="13" spans="3:13" x14ac:dyDescent="0.2">
      <c r="C13" s="3" t="s">
        <v>488</v>
      </c>
      <c r="D13" s="3">
        <v>590</v>
      </c>
      <c r="E13" s="3">
        <v>644</v>
      </c>
      <c r="F13" s="3">
        <v>802</v>
      </c>
      <c r="G13" s="3">
        <v>884</v>
      </c>
      <c r="H13" s="3">
        <v>787</v>
      </c>
      <c r="I13" s="3">
        <v>859</v>
      </c>
      <c r="J13" s="3">
        <v>720</v>
      </c>
      <c r="K13" s="3">
        <v>630</v>
      </c>
      <c r="L13" s="3">
        <v>573</v>
      </c>
      <c r="M13" s="3">
        <v>573</v>
      </c>
    </row>
    <row r="14" spans="3:13" x14ac:dyDescent="0.2">
      <c r="C14" s="3" t="s">
        <v>489</v>
      </c>
      <c r="D14" s="3" t="s">
        <v>490</v>
      </c>
      <c r="E14" s="3" t="s">
        <v>491</v>
      </c>
      <c r="F14" s="3" t="s">
        <v>492</v>
      </c>
      <c r="G14" s="3" t="s">
        <v>493</v>
      </c>
      <c r="H14" s="3" t="s">
        <v>494</v>
      </c>
      <c r="I14" s="3" t="s">
        <v>495</v>
      </c>
      <c r="J14" s="3" t="s">
        <v>496</v>
      </c>
      <c r="K14" s="3" t="s">
        <v>497</v>
      </c>
      <c r="L14" s="3" t="s">
        <v>498</v>
      </c>
      <c r="M14" s="3" t="s">
        <v>499</v>
      </c>
    </row>
    <row r="15" spans="3:13" x14ac:dyDescent="0.2">
      <c r="C15" s="3" t="s">
        <v>500</v>
      </c>
      <c r="D15" s="3">
        <v>891</v>
      </c>
      <c r="E15" s="3">
        <v>844</v>
      </c>
      <c r="F15" s="3" t="s">
        <v>501</v>
      </c>
      <c r="G15" s="3" t="s">
        <v>502</v>
      </c>
      <c r="H15" s="3" t="s">
        <v>503</v>
      </c>
      <c r="I15" s="3" t="s">
        <v>504</v>
      </c>
      <c r="J15" s="3" t="s">
        <v>505</v>
      </c>
      <c r="K15" s="3" t="s">
        <v>506</v>
      </c>
      <c r="L15" s="3" t="s">
        <v>507</v>
      </c>
      <c r="M15" s="3">
        <v>-43</v>
      </c>
    </row>
    <row r="16" spans="3:13" x14ac:dyDescent="0.2">
      <c r="C16" s="3" t="s">
        <v>508</v>
      </c>
      <c r="D16" s="3" t="s">
        <v>509</v>
      </c>
      <c r="E16" s="3">
        <v>798</v>
      </c>
      <c r="F16" s="3">
        <v>-126</v>
      </c>
      <c r="G16" s="3">
        <v>-815</v>
      </c>
      <c r="H16" s="3">
        <v>540</v>
      </c>
      <c r="I16" s="3">
        <v>-670</v>
      </c>
      <c r="J16" s="3" t="s">
        <v>510</v>
      </c>
      <c r="K16" s="3" t="s">
        <v>511</v>
      </c>
      <c r="L16" s="3" t="s">
        <v>512</v>
      </c>
      <c r="M16" s="3" t="s">
        <v>513</v>
      </c>
    </row>
    <row r="17" spans="3:13" x14ac:dyDescent="0.2">
      <c r="C17" s="3" t="s">
        <v>514</v>
      </c>
      <c r="D17" s="3">
        <v>192</v>
      </c>
      <c r="E17" s="3">
        <v>430</v>
      </c>
      <c r="F17" s="3">
        <v>108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515</v>
      </c>
      <c r="D18" s="3">
        <v>-200</v>
      </c>
      <c r="E18" s="3" t="s">
        <v>516</v>
      </c>
      <c r="F18" s="3">
        <v>845</v>
      </c>
      <c r="G18" s="3" t="s">
        <v>517</v>
      </c>
      <c r="H18" s="3">
        <v>999</v>
      </c>
      <c r="I18" s="3" t="s">
        <v>518</v>
      </c>
      <c r="J18" s="3" t="s">
        <v>519</v>
      </c>
      <c r="K18" s="3">
        <v>-794</v>
      </c>
      <c r="L18" s="3">
        <v>669</v>
      </c>
      <c r="M18" s="3" t="s">
        <v>520</v>
      </c>
    </row>
    <row r="19" spans="3:13" x14ac:dyDescent="0.2">
      <c r="C19" s="3" t="s">
        <v>521</v>
      </c>
      <c r="D19" s="3" t="s">
        <v>522</v>
      </c>
      <c r="E19" s="3" t="s">
        <v>523</v>
      </c>
      <c r="F19" s="3" t="s">
        <v>524</v>
      </c>
      <c r="G19" s="3" t="s">
        <v>525</v>
      </c>
      <c r="H19" s="3" t="s">
        <v>526</v>
      </c>
      <c r="I19" s="3" t="s">
        <v>527</v>
      </c>
      <c r="J19" s="3" t="s">
        <v>528</v>
      </c>
      <c r="K19" s="3" t="s">
        <v>529</v>
      </c>
      <c r="L19" s="3" t="s">
        <v>530</v>
      </c>
      <c r="M19" s="3" t="s">
        <v>531</v>
      </c>
    </row>
    <row r="20" spans="3:13" x14ac:dyDescent="0.2">
      <c r="C20" s="3" t="s">
        <v>532</v>
      </c>
      <c r="D20" s="3" t="s">
        <v>533</v>
      </c>
      <c r="E20" s="3" t="s">
        <v>534</v>
      </c>
      <c r="F20" s="3" t="s">
        <v>535</v>
      </c>
      <c r="G20" s="3" t="s">
        <v>536</v>
      </c>
      <c r="H20" s="3" t="s">
        <v>537</v>
      </c>
      <c r="I20" s="3" t="s">
        <v>538</v>
      </c>
      <c r="J20" s="3" t="s">
        <v>539</v>
      </c>
      <c r="K20" s="3" t="s">
        <v>540</v>
      </c>
      <c r="L20" s="3" t="s">
        <v>541</v>
      </c>
      <c r="M20" s="3" t="s">
        <v>542</v>
      </c>
    </row>
    <row r="22" spans="3:13" x14ac:dyDescent="0.2">
      <c r="C22" s="3" t="s">
        <v>543</v>
      </c>
      <c r="D22" s="3" t="s">
        <v>544</v>
      </c>
      <c r="E22" s="3" t="s">
        <v>545</v>
      </c>
      <c r="F22" s="3" t="s">
        <v>546</v>
      </c>
      <c r="G22" s="3" t="s">
        <v>547</v>
      </c>
      <c r="H22" s="3" t="s">
        <v>548</v>
      </c>
      <c r="I22" s="3" t="s">
        <v>549</v>
      </c>
      <c r="J22" s="3" t="s">
        <v>550</v>
      </c>
      <c r="K22" s="3" t="s">
        <v>551</v>
      </c>
      <c r="L22" s="3" t="s">
        <v>552</v>
      </c>
      <c r="M22" s="3" t="s">
        <v>553</v>
      </c>
    </row>
    <row r="23" spans="3:13" x14ac:dyDescent="0.2">
      <c r="C23" s="3" t="s">
        <v>554</v>
      </c>
      <c r="D23" s="3" t="s">
        <v>3</v>
      </c>
      <c r="E23" s="3">
        <v>-457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555</v>
      </c>
      <c r="D24" s="3" t="s">
        <v>556</v>
      </c>
      <c r="E24" s="3" t="s">
        <v>557</v>
      </c>
      <c r="F24" s="3" t="s">
        <v>558</v>
      </c>
      <c r="G24" s="3" t="s">
        <v>559</v>
      </c>
      <c r="H24" s="3" t="s">
        <v>560</v>
      </c>
      <c r="I24" s="3" t="s">
        <v>561</v>
      </c>
      <c r="J24" s="3" t="s">
        <v>562</v>
      </c>
      <c r="K24" s="3" t="s">
        <v>563</v>
      </c>
      <c r="L24" s="3" t="s">
        <v>564</v>
      </c>
      <c r="M24" s="3" t="s">
        <v>565</v>
      </c>
    </row>
    <row r="25" spans="3:13" x14ac:dyDescent="0.2">
      <c r="C25" s="3" t="s">
        <v>566</v>
      </c>
      <c r="D25" s="3" t="s">
        <v>567</v>
      </c>
      <c r="E25" s="3" t="s">
        <v>568</v>
      </c>
      <c r="F25" s="3" t="s">
        <v>569</v>
      </c>
      <c r="G25" s="3" t="s">
        <v>570</v>
      </c>
      <c r="H25" s="3" t="s">
        <v>571</v>
      </c>
      <c r="I25" s="3" t="s">
        <v>572</v>
      </c>
      <c r="J25" s="3" t="s">
        <v>573</v>
      </c>
      <c r="K25" s="3" t="s">
        <v>574</v>
      </c>
      <c r="L25" s="3" t="s">
        <v>575</v>
      </c>
      <c r="M25" s="3" t="s">
        <v>576</v>
      </c>
    </row>
    <row r="27" spans="3:13" x14ac:dyDescent="0.2">
      <c r="C27" s="3" t="s">
        <v>577</v>
      </c>
      <c r="D27" s="3" t="s">
        <v>578</v>
      </c>
      <c r="E27" s="3" t="s">
        <v>579</v>
      </c>
      <c r="F27" s="3" t="s">
        <v>580</v>
      </c>
      <c r="G27" s="3" t="s">
        <v>581</v>
      </c>
      <c r="H27" s="3" t="s">
        <v>582</v>
      </c>
      <c r="I27" s="3" t="s">
        <v>583</v>
      </c>
      <c r="J27" s="3" t="s">
        <v>584</v>
      </c>
      <c r="K27" s="3" t="s">
        <v>585</v>
      </c>
      <c r="L27" s="3" t="s">
        <v>586</v>
      </c>
      <c r="M27" s="3" t="s">
        <v>587</v>
      </c>
    </row>
    <row r="28" spans="3:13" x14ac:dyDescent="0.2">
      <c r="C28" s="3" t="s">
        <v>588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589</v>
      </c>
      <c r="D29" s="3" t="s">
        <v>590</v>
      </c>
      <c r="E29" s="3" t="s">
        <v>591</v>
      </c>
      <c r="F29" s="3" t="s">
        <v>592</v>
      </c>
      <c r="G29" s="3" t="s">
        <v>593</v>
      </c>
      <c r="H29" s="3" t="s">
        <v>594</v>
      </c>
      <c r="I29" s="3" t="s">
        <v>595</v>
      </c>
      <c r="J29" s="3" t="s">
        <v>596</v>
      </c>
      <c r="K29" s="3" t="s">
        <v>597</v>
      </c>
      <c r="L29" s="3" t="s">
        <v>598</v>
      </c>
      <c r="M29" s="3" t="s">
        <v>599</v>
      </c>
    </row>
    <row r="30" spans="3:13" x14ac:dyDescent="0.2">
      <c r="C30" s="3" t="s">
        <v>600</v>
      </c>
      <c r="D30" s="3" t="s">
        <v>601</v>
      </c>
      <c r="E30" s="3" t="s">
        <v>602</v>
      </c>
      <c r="F30" s="3" t="s">
        <v>603</v>
      </c>
      <c r="G30" s="3" t="s">
        <v>604</v>
      </c>
      <c r="H30" s="3" t="s">
        <v>605</v>
      </c>
      <c r="I30" s="3" t="s">
        <v>606</v>
      </c>
      <c r="J30" s="3" t="s">
        <v>607</v>
      </c>
      <c r="K30" s="3" t="s">
        <v>608</v>
      </c>
      <c r="L30" s="3" t="s">
        <v>609</v>
      </c>
      <c r="M30" s="3" t="s">
        <v>610</v>
      </c>
    </row>
    <row r="31" spans="3:13" x14ac:dyDescent="0.2">
      <c r="C31" s="3" t="s">
        <v>611</v>
      </c>
      <c r="D31" s="3" t="s">
        <v>3</v>
      </c>
      <c r="E31" s="3" t="s">
        <v>3</v>
      </c>
      <c r="F31" s="3">
        <v>-241</v>
      </c>
      <c r="G31" s="3">
        <v>-427</v>
      </c>
      <c r="H31" s="3">
        <v>-520</v>
      </c>
      <c r="I31" s="3" t="s">
        <v>612</v>
      </c>
      <c r="J31" s="3" t="s">
        <v>613</v>
      </c>
      <c r="K31" s="3" t="s">
        <v>614</v>
      </c>
      <c r="L31" s="3" t="s">
        <v>615</v>
      </c>
      <c r="M31" s="3" t="s">
        <v>616</v>
      </c>
    </row>
    <row r="32" spans="3:13" x14ac:dyDescent="0.2">
      <c r="C32" s="3" t="s">
        <v>617</v>
      </c>
      <c r="D32" s="3" t="s">
        <v>618</v>
      </c>
      <c r="E32" s="3" t="s">
        <v>619</v>
      </c>
      <c r="F32" s="3" t="s">
        <v>620</v>
      </c>
      <c r="G32" s="3" t="s">
        <v>621</v>
      </c>
      <c r="H32" s="3" t="s">
        <v>622</v>
      </c>
      <c r="I32" s="3" t="s">
        <v>623</v>
      </c>
      <c r="J32" s="3" t="s">
        <v>624</v>
      </c>
      <c r="K32" s="3" t="s">
        <v>625</v>
      </c>
      <c r="L32" s="3" t="s">
        <v>626</v>
      </c>
      <c r="M32" s="3" t="s">
        <v>627</v>
      </c>
    </row>
    <row r="33" spans="3:13" x14ac:dyDescent="0.2">
      <c r="C33" s="3" t="s">
        <v>628</v>
      </c>
      <c r="D33" s="3" t="s">
        <v>629</v>
      </c>
      <c r="E33" s="3" t="s">
        <v>630</v>
      </c>
      <c r="F33" s="3" t="s">
        <v>631</v>
      </c>
      <c r="G33" s="3" t="s">
        <v>632</v>
      </c>
      <c r="H33" s="3" t="s">
        <v>633</v>
      </c>
      <c r="I33" s="3" t="s">
        <v>634</v>
      </c>
      <c r="J33" s="3" t="s">
        <v>635</v>
      </c>
      <c r="K33" s="3" t="s">
        <v>636</v>
      </c>
      <c r="L33" s="3" t="s">
        <v>637</v>
      </c>
      <c r="M33" s="3" t="s">
        <v>638</v>
      </c>
    </row>
    <row r="35" spans="3:13" x14ac:dyDescent="0.2">
      <c r="C35" s="3" t="s">
        <v>639</v>
      </c>
      <c r="D35" s="3" t="s">
        <v>640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34</v>
      </c>
    </row>
    <row r="36" spans="3:13" x14ac:dyDescent="0.2">
      <c r="C36" s="3" t="s">
        <v>641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3</v>
      </c>
    </row>
    <row r="37" spans="3:13" x14ac:dyDescent="0.2">
      <c r="C37" s="3" t="s">
        <v>642</v>
      </c>
      <c r="D37" s="3" t="s">
        <v>643</v>
      </c>
      <c r="E37" s="3" t="s">
        <v>644</v>
      </c>
      <c r="F37" s="3" t="s">
        <v>645</v>
      </c>
      <c r="G37" s="3" t="s">
        <v>646</v>
      </c>
      <c r="H37" s="3" t="s">
        <v>647</v>
      </c>
      <c r="I37" s="3" t="s">
        <v>648</v>
      </c>
      <c r="J37" s="3" t="s">
        <v>649</v>
      </c>
      <c r="K37" s="3" t="s">
        <v>650</v>
      </c>
      <c r="L37" s="3" t="s">
        <v>651</v>
      </c>
      <c r="M37" s="3" t="s">
        <v>652</v>
      </c>
    </row>
    <row r="38" spans="3:13" x14ac:dyDescent="0.2">
      <c r="C38" s="3" t="s">
        <v>653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35</v>
      </c>
    </row>
    <row r="40" spans="3:13" x14ac:dyDescent="0.2">
      <c r="C40" s="3" t="s">
        <v>654</v>
      </c>
      <c r="D40" s="3" t="s">
        <v>655</v>
      </c>
      <c r="E40" s="3" t="s">
        <v>656</v>
      </c>
      <c r="F40" s="3" t="s">
        <v>657</v>
      </c>
      <c r="G40" s="3" t="s">
        <v>658</v>
      </c>
      <c r="H40" s="3" t="s">
        <v>659</v>
      </c>
      <c r="I40" s="3" t="s">
        <v>660</v>
      </c>
      <c r="J40" s="3" t="s">
        <v>661</v>
      </c>
      <c r="K40" s="3" t="s">
        <v>662</v>
      </c>
      <c r="L40" s="3" t="s">
        <v>663</v>
      </c>
      <c r="M40" s="3" t="s">
        <v>664</v>
      </c>
    </row>
    <row r="41" spans="3:13" x14ac:dyDescent="0.2">
      <c r="C41" s="3" t="s">
        <v>665</v>
      </c>
      <c r="D41" s="3" t="s">
        <v>666</v>
      </c>
      <c r="E41" s="3" t="s">
        <v>667</v>
      </c>
      <c r="F41" s="3" t="s">
        <v>668</v>
      </c>
      <c r="G41" s="3" t="s">
        <v>669</v>
      </c>
      <c r="H41" s="3" t="s">
        <v>670</v>
      </c>
      <c r="I41" s="3" t="s">
        <v>671</v>
      </c>
      <c r="J41" s="3" t="s">
        <v>672</v>
      </c>
      <c r="K41" s="3" t="s">
        <v>673</v>
      </c>
      <c r="L41" s="3" t="s">
        <v>674</v>
      </c>
      <c r="M41" s="3" t="s">
        <v>675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DD0EF-292E-48E4-A14F-27CBF27E905B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676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677</v>
      </c>
      <c r="D12" s="3">
        <v>10.48</v>
      </c>
      <c r="E12" s="3">
        <v>10.26</v>
      </c>
      <c r="F12" s="3">
        <v>10.51</v>
      </c>
      <c r="G12" s="3">
        <v>11.94</v>
      </c>
      <c r="H12" s="3">
        <v>14.22</v>
      </c>
      <c r="I12" s="3">
        <v>15.94</v>
      </c>
      <c r="J12" s="3">
        <v>18.940000000000001</v>
      </c>
      <c r="K12" s="3">
        <v>17.11</v>
      </c>
      <c r="L12" s="3">
        <v>23.59</v>
      </c>
      <c r="M12" s="3">
        <v>16.21</v>
      </c>
    </row>
    <row r="13" spans="3:13" ht="12.75" x14ac:dyDescent="0.2">
      <c r="C13" s="3" t="s">
        <v>678</v>
      </c>
      <c r="D13" s="3" t="s">
        <v>679</v>
      </c>
      <c r="E13" s="3" t="s">
        <v>680</v>
      </c>
      <c r="F13" s="3" t="s">
        <v>681</v>
      </c>
      <c r="G13" s="3" t="s">
        <v>682</v>
      </c>
      <c r="H13" s="3" t="s">
        <v>683</v>
      </c>
      <c r="I13" s="3" t="s">
        <v>684</v>
      </c>
      <c r="J13" s="3" t="s">
        <v>685</v>
      </c>
      <c r="K13" s="3" t="s">
        <v>686</v>
      </c>
      <c r="L13" s="3" t="s">
        <v>687</v>
      </c>
      <c r="M13" s="3" t="s">
        <v>688</v>
      </c>
    </row>
    <row r="14" spans="3:13" ht="12.75" x14ac:dyDescent="0.2"/>
    <row r="15" spans="3:13" ht="12.75" x14ac:dyDescent="0.2">
      <c r="C15" s="3" t="s">
        <v>689</v>
      </c>
      <c r="D15" s="3" t="s">
        <v>690</v>
      </c>
      <c r="E15" s="3" t="s">
        <v>691</v>
      </c>
      <c r="F15" s="3" t="s">
        <v>692</v>
      </c>
      <c r="G15" s="3" t="s">
        <v>693</v>
      </c>
      <c r="H15" s="3" t="s">
        <v>694</v>
      </c>
      <c r="I15" s="3" t="s">
        <v>695</v>
      </c>
      <c r="J15" s="3" t="s">
        <v>696</v>
      </c>
      <c r="K15" s="3" t="s">
        <v>697</v>
      </c>
      <c r="L15" s="3" t="s">
        <v>698</v>
      </c>
      <c r="M15" s="3" t="s">
        <v>699</v>
      </c>
    </row>
    <row r="16" spans="3:13" ht="12.75" x14ac:dyDescent="0.2">
      <c r="C16" s="3" t="s">
        <v>700</v>
      </c>
      <c r="D16" s="3" t="s">
        <v>690</v>
      </c>
      <c r="E16" s="3" t="s">
        <v>691</v>
      </c>
      <c r="F16" s="3" t="s">
        <v>692</v>
      </c>
      <c r="G16" s="3" t="s">
        <v>693</v>
      </c>
      <c r="H16" s="3" t="s">
        <v>694</v>
      </c>
      <c r="I16" s="3" t="s">
        <v>695</v>
      </c>
      <c r="J16" s="3" t="s">
        <v>696</v>
      </c>
      <c r="K16" s="3" t="s">
        <v>697</v>
      </c>
      <c r="L16" s="3" t="s">
        <v>698</v>
      </c>
      <c r="M16" s="3" t="s">
        <v>699</v>
      </c>
    </row>
    <row r="17" spans="3:13" ht="12.75" x14ac:dyDescent="0.2">
      <c r="C17" s="3" t="s">
        <v>701</v>
      </c>
      <c r="D17" s="3" t="s">
        <v>702</v>
      </c>
      <c r="E17" s="3" t="s">
        <v>703</v>
      </c>
      <c r="F17" s="3" t="s">
        <v>704</v>
      </c>
      <c r="G17" s="3" t="s">
        <v>704</v>
      </c>
      <c r="H17" s="3" t="s">
        <v>705</v>
      </c>
      <c r="I17" s="3" t="s">
        <v>706</v>
      </c>
      <c r="J17" s="3" t="s">
        <v>707</v>
      </c>
      <c r="K17" s="3" t="s">
        <v>708</v>
      </c>
      <c r="L17" s="3" t="s">
        <v>709</v>
      </c>
      <c r="M17" s="3" t="s">
        <v>710</v>
      </c>
    </row>
    <row r="18" spans="3:13" ht="12.75" x14ac:dyDescent="0.2">
      <c r="C18" s="3" t="s">
        <v>711</v>
      </c>
      <c r="D18" s="3" t="s">
        <v>712</v>
      </c>
      <c r="E18" s="3" t="s">
        <v>704</v>
      </c>
      <c r="F18" s="3" t="s">
        <v>713</v>
      </c>
      <c r="G18" s="3" t="s">
        <v>713</v>
      </c>
      <c r="H18" s="3" t="s">
        <v>714</v>
      </c>
      <c r="I18" s="3" t="s">
        <v>715</v>
      </c>
      <c r="J18" s="3" t="s">
        <v>716</v>
      </c>
      <c r="K18" s="3" t="s">
        <v>705</v>
      </c>
      <c r="L18" s="3" t="s">
        <v>717</v>
      </c>
      <c r="M18" s="3" t="s">
        <v>718</v>
      </c>
    </row>
    <row r="19" spans="3:13" ht="12.75" x14ac:dyDescent="0.2">
      <c r="C19" s="3" t="s">
        <v>719</v>
      </c>
      <c r="D19" s="3" t="s">
        <v>720</v>
      </c>
      <c r="E19" s="3" t="s">
        <v>721</v>
      </c>
      <c r="F19" s="3" t="s">
        <v>722</v>
      </c>
      <c r="G19" s="3" t="s">
        <v>723</v>
      </c>
      <c r="H19" s="3" t="s">
        <v>724</v>
      </c>
      <c r="I19" s="3" t="s">
        <v>725</v>
      </c>
      <c r="J19" s="3" t="s">
        <v>726</v>
      </c>
      <c r="K19" s="3" t="s">
        <v>727</v>
      </c>
      <c r="L19" s="3" t="s">
        <v>728</v>
      </c>
      <c r="M19" s="3" t="s">
        <v>729</v>
      </c>
    </row>
    <row r="20" spans="3:13" ht="12.75" x14ac:dyDescent="0.2">
      <c r="C20" s="3" t="s">
        <v>730</v>
      </c>
      <c r="D20" s="3" t="s">
        <v>731</v>
      </c>
      <c r="E20" s="3" t="s">
        <v>732</v>
      </c>
      <c r="F20" s="3" t="s">
        <v>733</v>
      </c>
      <c r="G20" s="3" t="s">
        <v>734</v>
      </c>
      <c r="H20" s="3" t="s">
        <v>732</v>
      </c>
      <c r="I20" s="3" t="s">
        <v>735</v>
      </c>
      <c r="J20" s="3" t="s">
        <v>736</v>
      </c>
      <c r="K20" s="3" t="s">
        <v>737</v>
      </c>
      <c r="L20" s="3" t="s">
        <v>738</v>
      </c>
      <c r="M20" s="3" t="s">
        <v>739</v>
      </c>
    </row>
    <row r="21" spans="3:13" ht="12.75" x14ac:dyDescent="0.2">
      <c r="C21" s="3" t="s">
        <v>740</v>
      </c>
      <c r="D21" s="3" t="s">
        <v>741</v>
      </c>
      <c r="E21" s="3" t="s">
        <v>741</v>
      </c>
      <c r="F21" s="3" t="s">
        <v>741</v>
      </c>
      <c r="G21" s="3" t="s">
        <v>741</v>
      </c>
      <c r="H21" s="3" t="s">
        <v>742</v>
      </c>
      <c r="I21" s="3" t="s">
        <v>742</v>
      </c>
      <c r="J21" s="3" t="s">
        <v>743</v>
      </c>
      <c r="K21" s="3" t="s">
        <v>741</v>
      </c>
      <c r="L21" s="3" t="s">
        <v>742</v>
      </c>
      <c r="M21" s="3" t="s">
        <v>744</v>
      </c>
    </row>
    <row r="22" spans="3:13" ht="12.75" x14ac:dyDescent="0.2">
      <c r="C22" s="3" t="s">
        <v>745</v>
      </c>
      <c r="D22" s="3" t="s">
        <v>746</v>
      </c>
      <c r="E22" s="3" t="s">
        <v>747</v>
      </c>
      <c r="F22" s="3" t="s">
        <v>748</v>
      </c>
      <c r="G22" s="3" t="s">
        <v>749</v>
      </c>
      <c r="H22" s="3" t="s">
        <v>750</v>
      </c>
      <c r="I22" s="3" t="s">
        <v>751</v>
      </c>
      <c r="J22" s="3" t="s">
        <v>752</v>
      </c>
      <c r="K22" s="3" t="s">
        <v>753</v>
      </c>
      <c r="L22" s="3" t="s">
        <v>754</v>
      </c>
      <c r="M22" s="3" t="s">
        <v>755</v>
      </c>
    </row>
    <row r="23" spans="3:13" ht="12.75" x14ac:dyDescent="0.2"/>
    <row r="24" spans="3:13" ht="12.75" x14ac:dyDescent="0.2">
      <c r="C24" s="3" t="s">
        <v>756</v>
      </c>
      <c r="D24" s="3" t="s">
        <v>749</v>
      </c>
      <c r="E24" s="3" t="s">
        <v>757</v>
      </c>
      <c r="F24" s="3" t="s">
        <v>758</v>
      </c>
      <c r="G24" s="3" t="s">
        <v>759</v>
      </c>
      <c r="H24" s="3" t="s">
        <v>760</v>
      </c>
      <c r="I24" s="3" t="s">
        <v>761</v>
      </c>
      <c r="J24" s="3" t="s">
        <v>762</v>
      </c>
      <c r="K24" s="3" t="s">
        <v>763</v>
      </c>
      <c r="L24" s="3" t="s">
        <v>746</v>
      </c>
      <c r="M24" s="3" t="s">
        <v>764</v>
      </c>
    </row>
    <row r="25" spans="3:13" ht="12.75" x14ac:dyDescent="0.2">
      <c r="C25" s="3" t="s">
        <v>765</v>
      </c>
      <c r="D25" s="3" t="s">
        <v>744</v>
      </c>
      <c r="E25" s="3" t="s">
        <v>741</v>
      </c>
      <c r="F25" s="3" t="s">
        <v>741</v>
      </c>
      <c r="G25" s="3" t="s">
        <v>742</v>
      </c>
      <c r="H25" s="3" t="s">
        <v>766</v>
      </c>
      <c r="I25" s="3" t="s">
        <v>767</v>
      </c>
      <c r="J25" s="3" t="s">
        <v>766</v>
      </c>
      <c r="K25" s="3" t="s">
        <v>742</v>
      </c>
      <c r="L25" s="3" t="s">
        <v>767</v>
      </c>
      <c r="M25" s="3" t="s">
        <v>744</v>
      </c>
    </row>
    <row r="26" spans="3:13" ht="12.75" x14ac:dyDescent="0.2">
      <c r="C26" s="3" t="s">
        <v>768</v>
      </c>
      <c r="D26" s="3" t="s">
        <v>769</v>
      </c>
      <c r="E26" s="3" t="s">
        <v>770</v>
      </c>
      <c r="F26" s="3" t="s">
        <v>771</v>
      </c>
      <c r="G26" s="3" t="s">
        <v>750</v>
      </c>
      <c r="H26" s="3" t="s">
        <v>772</v>
      </c>
      <c r="I26" s="3" t="s">
        <v>773</v>
      </c>
      <c r="J26" s="3" t="s">
        <v>774</v>
      </c>
      <c r="K26" s="3" t="s">
        <v>775</v>
      </c>
      <c r="L26" s="3" t="s">
        <v>776</v>
      </c>
      <c r="M26" s="3" t="s">
        <v>777</v>
      </c>
    </row>
    <row r="27" spans="3:13" ht="12.75" x14ac:dyDescent="0.2">
      <c r="C27" s="3" t="s">
        <v>778</v>
      </c>
      <c r="D27" s="3" t="s">
        <v>779</v>
      </c>
      <c r="E27" s="3" t="s">
        <v>780</v>
      </c>
      <c r="F27" s="3" t="s">
        <v>779</v>
      </c>
      <c r="G27" s="3" t="s">
        <v>781</v>
      </c>
      <c r="H27" s="3" t="s">
        <v>782</v>
      </c>
      <c r="I27" s="3" t="s">
        <v>783</v>
      </c>
      <c r="J27" s="3" t="s">
        <v>761</v>
      </c>
      <c r="K27" s="3" t="s">
        <v>784</v>
      </c>
      <c r="L27" s="3" t="s">
        <v>785</v>
      </c>
      <c r="M27" s="3" t="s">
        <v>786</v>
      </c>
    </row>
    <row r="28" spans="3:13" ht="12.75" x14ac:dyDescent="0.2"/>
    <row r="29" spans="3:13" ht="12.75" x14ac:dyDescent="0.2">
      <c r="C29" s="3" t="s">
        <v>787</v>
      </c>
      <c r="D29" s="3">
        <v>4</v>
      </c>
      <c r="E29" s="3">
        <v>4</v>
      </c>
      <c r="F29" s="3">
        <v>3.9</v>
      </c>
      <c r="G29" s="3">
        <v>4.0999999999999996</v>
      </c>
      <c r="H29" s="3">
        <v>4.0999999999999996</v>
      </c>
      <c r="I29" s="3">
        <v>3.8</v>
      </c>
      <c r="J29" s="3">
        <v>4.5</v>
      </c>
      <c r="K29" s="3">
        <v>4.5</v>
      </c>
      <c r="L29" s="3">
        <v>4.4000000000000004</v>
      </c>
      <c r="M29" s="3">
        <v>4.3</v>
      </c>
    </row>
    <row r="30" spans="3:13" ht="12.75" x14ac:dyDescent="0.2">
      <c r="C30" s="3" t="s">
        <v>788</v>
      </c>
      <c r="D30" s="3">
        <v>3</v>
      </c>
      <c r="E30" s="3">
        <v>3</v>
      </c>
      <c r="F30" s="3">
        <v>6</v>
      </c>
      <c r="G30" s="3">
        <v>7</v>
      </c>
      <c r="H30" s="3">
        <v>6</v>
      </c>
      <c r="I30" s="3">
        <v>4</v>
      </c>
      <c r="J30" s="3">
        <v>6</v>
      </c>
      <c r="K30" s="3">
        <v>3</v>
      </c>
      <c r="L30" s="3">
        <v>4</v>
      </c>
      <c r="M30" s="3">
        <v>4</v>
      </c>
    </row>
    <row r="31" spans="3:13" ht="12.75" x14ac:dyDescent="0.2">
      <c r="C31" s="3" t="s">
        <v>789</v>
      </c>
      <c r="D31" s="3">
        <v>0.33829999999999999</v>
      </c>
      <c r="E31" s="3">
        <v>0.6</v>
      </c>
      <c r="F31" s="3">
        <v>0.6</v>
      </c>
      <c r="G31" s="3">
        <v>0.6</v>
      </c>
      <c r="H31" s="3">
        <v>0.62</v>
      </c>
      <c r="I31" s="3">
        <v>0.64</v>
      </c>
      <c r="J31" s="3">
        <v>0.66</v>
      </c>
      <c r="K31" s="3">
        <v>0.68</v>
      </c>
      <c r="L31" s="3">
        <v>0.7</v>
      </c>
      <c r="M31" s="3">
        <v>0.7</v>
      </c>
    </row>
    <row r="32" spans="3:13" ht="12.75" x14ac:dyDescent="0.2">
      <c r="C32" s="3" t="s">
        <v>790</v>
      </c>
      <c r="D32" s="3" t="s">
        <v>791</v>
      </c>
      <c r="E32" s="3" t="s">
        <v>792</v>
      </c>
      <c r="F32" s="3" t="s">
        <v>793</v>
      </c>
      <c r="G32" s="3" t="s">
        <v>794</v>
      </c>
      <c r="H32" s="3" t="s">
        <v>795</v>
      </c>
      <c r="I32" s="3" t="s">
        <v>796</v>
      </c>
      <c r="J32" s="3" t="s">
        <v>797</v>
      </c>
      <c r="K32" s="3" t="s">
        <v>798</v>
      </c>
      <c r="L32" s="3" t="s">
        <v>799</v>
      </c>
      <c r="M32" s="3" t="s">
        <v>800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964A-2D39-46DF-83A4-ACB728E30DB7}">
  <dimension ref="A3:BJ22"/>
  <sheetViews>
    <sheetView showGridLines="0" tabSelected="1" topLeftCell="X1" workbookViewId="0">
      <selection activeCell="AN21" sqref="AN21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801</v>
      </c>
      <c r="C3" s="9"/>
      <c r="D3" s="9"/>
      <c r="E3" s="9"/>
      <c r="F3" s="9"/>
      <c r="H3" s="9" t="s">
        <v>802</v>
      </c>
      <c r="I3" s="9"/>
      <c r="J3" s="9"/>
      <c r="K3" s="9"/>
      <c r="L3" s="9"/>
      <c r="N3" s="11" t="s">
        <v>803</v>
      </c>
      <c r="O3" s="11"/>
      <c r="P3" s="11"/>
      <c r="Q3" s="11"/>
      <c r="R3" s="11"/>
      <c r="S3" s="11"/>
      <c r="T3" s="11"/>
      <c r="V3" s="9" t="s">
        <v>804</v>
      </c>
      <c r="W3" s="9"/>
      <c r="X3" s="9"/>
      <c r="Y3" s="9"/>
      <c r="AA3" s="9" t="s">
        <v>805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806</v>
      </c>
      <c r="C4" s="15" t="s">
        <v>807</v>
      </c>
      <c r="D4" s="14" t="s">
        <v>808</v>
      </c>
      <c r="E4" s="15" t="s">
        <v>809</v>
      </c>
      <c r="F4" s="14" t="s">
        <v>810</v>
      </c>
      <c r="H4" s="16" t="s">
        <v>811</v>
      </c>
      <c r="I4" s="17" t="s">
        <v>812</v>
      </c>
      <c r="J4" s="16" t="s">
        <v>813</v>
      </c>
      <c r="K4" s="17" t="s">
        <v>814</v>
      </c>
      <c r="L4" s="16" t="s">
        <v>815</v>
      </c>
      <c r="N4" s="18" t="s">
        <v>816</v>
      </c>
      <c r="O4" s="19" t="s">
        <v>817</v>
      </c>
      <c r="P4" s="18" t="s">
        <v>818</v>
      </c>
      <c r="Q4" s="19" t="s">
        <v>819</v>
      </c>
      <c r="R4" s="18" t="s">
        <v>820</v>
      </c>
      <c r="S4" s="19" t="s">
        <v>821</v>
      </c>
      <c r="T4" s="18" t="s">
        <v>822</v>
      </c>
      <c r="V4" s="19" t="s">
        <v>823</v>
      </c>
      <c r="W4" s="18" t="s">
        <v>824</v>
      </c>
      <c r="X4" s="19" t="s">
        <v>825</v>
      </c>
      <c r="Y4" s="18" t="s">
        <v>826</v>
      </c>
      <c r="AA4" s="20" t="s">
        <v>462</v>
      </c>
      <c r="AB4" s="21" t="s">
        <v>701</v>
      </c>
      <c r="AC4" s="20" t="s">
        <v>711</v>
      </c>
      <c r="AD4" s="21" t="s">
        <v>730</v>
      </c>
      <c r="AE4" s="20" t="s">
        <v>740</v>
      </c>
      <c r="AF4" s="21" t="s">
        <v>745</v>
      </c>
      <c r="AG4" s="20" t="s">
        <v>756</v>
      </c>
      <c r="AH4" s="21" t="s">
        <v>765</v>
      </c>
      <c r="AI4" s="20" t="s">
        <v>789</v>
      </c>
      <c r="AJ4" s="22"/>
      <c r="AK4" s="21" t="s">
        <v>787</v>
      </c>
      <c r="AL4" s="20" t="s">
        <v>788</v>
      </c>
    </row>
    <row r="5" spans="1:62" ht="63" x14ac:dyDescent="0.2">
      <c r="A5" s="23" t="s">
        <v>827</v>
      </c>
      <c r="B5" s="18" t="s">
        <v>828</v>
      </c>
      <c r="C5" s="24" t="s">
        <v>829</v>
      </c>
      <c r="D5" s="25" t="s">
        <v>830</v>
      </c>
      <c r="E5" s="19" t="s">
        <v>831</v>
      </c>
      <c r="F5" s="18" t="s">
        <v>828</v>
      </c>
      <c r="H5" s="19" t="s">
        <v>832</v>
      </c>
      <c r="I5" s="18" t="s">
        <v>833</v>
      </c>
      <c r="J5" s="19" t="s">
        <v>834</v>
      </c>
      <c r="K5" s="18" t="s">
        <v>835</v>
      </c>
      <c r="L5" s="19" t="s">
        <v>836</v>
      </c>
      <c r="N5" s="18" t="s">
        <v>837</v>
      </c>
      <c r="O5" s="19" t="s">
        <v>838</v>
      </c>
      <c r="P5" s="18" t="s">
        <v>839</v>
      </c>
      <c r="Q5" s="19" t="s">
        <v>840</v>
      </c>
      <c r="R5" s="18" t="s">
        <v>841</v>
      </c>
      <c r="S5" s="19" t="s">
        <v>842</v>
      </c>
      <c r="T5" s="18" t="s">
        <v>843</v>
      </c>
      <c r="V5" s="19" t="s">
        <v>844</v>
      </c>
      <c r="W5" s="18" t="s">
        <v>845</v>
      </c>
      <c r="X5" s="19" t="s">
        <v>846</v>
      </c>
      <c r="Y5" s="18" t="s">
        <v>847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0.21098424764028709</v>
      </c>
      <c r="C7" s="31">
        <f>(sheet!D18-sheet!D15)/sheet!D35</f>
        <v>0.2080002512839037</v>
      </c>
      <c r="D7" s="31">
        <f>sheet!D12/sheet!D35</f>
        <v>0.14489658096838534</v>
      </c>
      <c r="E7" s="31">
        <f>Sheet2!D20/sheet!D35</f>
        <v>0.20458697825870725</v>
      </c>
      <c r="F7" s="31">
        <f>sheet!D18/sheet!D35</f>
        <v>0.21098424764028709</v>
      </c>
      <c r="G7" s="29"/>
      <c r="H7" s="32">
        <f>Sheet1!D33/sheet!D51</f>
        <v>6.5852729861272052E-2</v>
      </c>
      <c r="I7" s="32">
        <f>Sheet1!D33/Sheet1!D12</f>
        <v>0.27712253471085319</v>
      </c>
      <c r="J7" s="32">
        <f>Sheet1!D12/sheet!D27</f>
        <v>9.3670122830979016E-2</v>
      </c>
      <c r="K7" s="32">
        <f>Sheet1!D30/sheet!D27</f>
        <v>2.6710501157964046E-2</v>
      </c>
      <c r="L7" s="32">
        <f>Sheet1!D38</f>
        <v>0.73</v>
      </c>
      <c r="M7" s="29"/>
      <c r="N7" s="32">
        <f>sheet!D40/sheet!D27</f>
        <v>0.6058158572881911</v>
      </c>
      <c r="O7" s="32">
        <f>sheet!D51/sheet!D27</f>
        <v>0.3941841427118089</v>
      </c>
      <c r="P7" s="32">
        <f>sheet!D40/sheet!D51</f>
        <v>1.5368854087342316</v>
      </c>
      <c r="Q7" s="31">
        <f>Sheet1!D24/Sheet1!D26</f>
        <v>-2.385717729622586</v>
      </c>
      <c r="R7" s="31">
        <f>ABS(Sheet2!D20/(Sheet1!D26+Sheet2!D30))</f>
        <v>0.26514509027009792</v>
      </c>
      <c r="S7" s="31">
        <f>sheet!D40/Sheet1!D43</f>
        <v>11.974654318439789</v>
      </c>
      <c r="T7" s="31">
        <f>Sheet2!D20/sheet!D40</f>
        <v>4.2095239941790513E-2</v>
      </c>
      <c r="V7" s="31">
        <f>ABS(Sheet1!D15/sheet!D15)</f>
        <v>101.88070175438597</v>
      </c>
      <c r="W7" s="31">
        <f>Sheet1!D12/sheet!D14</f>
        <v>163.30261660978385</v>
      </c>
      <c r="X7" s="31">
        <f>Sheet1!D12/sheet!D27</f>
        <v>9.3670122830979016E-2</v>
      </c>
      <c r="Y7" s="31">
        <f>Sheet1!D12/(sheet!D18-sheet!D35)</f>
        <v>-0.95240085723574641</v>
      </c>
      <c r="AA7" s="17" t="str">
        <f>Sheet1!D43</f>
        <v>77,528</v>
      </c>
      <c r="AB7" s="17" t="str">
        <f>Sheet3!D17</f>
        <v>18.6x</v>
      </c>
      <c r="AC7" s="17" t="str">
        <f>Sheet3!D18</f>
        <v>18.7x</v>
      </c>
      <c r="AD7" s="17" t="str">
        <f>Sheet3!D20</f>
        <v>18.9x</v>
      </c>
      <c r="AE7" s="17" t="str">
        <f>Sheet3!D21</f>
        <v>1.0x</v>
      </c>
      <c r="AF7" s="17" t="str">
        <f>Sheet3!D22</f>
        <v>10.0x</v>
      </c>
      <c r="AG7" s="17" t="str">
        <f>Sheet3!D24</f>
        <v>10.4x</v>
      </c>
      <c r="AH7" s="17" t="str">
        <f>Sheet3!D25</f>
        <v>0.9x</v>
      </c>
      <c r="AI7" s="17">
        <f>Sheet3!D31</f>
        <v>0.33829999999999999</v>
      </c>
      <c r="AK7" s="17">
        <f>Sheet3!D29</f>
        <v>4</v>
      </c>
      <c r="AL7" s="17">
        <f>Sheet3!D30</f>
        <v>3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0.18325283802387776</v>
      </c>
      <c r="C8" s="34">
        <f>(sheet!E18-sheet!E15)/sheet!E35</f>
        <v>0.1824685729761448</v>
      </c>
      <c r="D8" s="34">
        <f>sheet!E12/sheet!E35</f>
        <v>0.106338441400167</v>
      </c>
      <c r="E8" s="34">
        <f>Sheet2!E20/sheet!E35</f>
        <v>0.29070843395247015</v>
      </c>
      <c r="F8" s="34">
        <f>sheet!E18/sheet!E35</f>
        <v>0.18325283802387776</v>
      </c>
      <c r="G8" s="29"/>
      <c r="H8" s="35">
        <f>Sheet1!E33/sheet!E51</f>
        <v>4.4926458050078243E-2</v>
      </c>
      <c r="I8" s="35">
        <f>Sheet1!E33/Sheet1!E12</f>
        <v>0.19896281643454783</v>
      </c>
      <c r="J8" s="35">
        <f>Sheet1!E12/sheet!E27</f>
        <v>8.4290859683850125E-2</v>
      </c>
      <c r="K8" s="35">
        <f>Sheet1!E30/sheet!E27</f>
        <v>1.8401517771741642E-2</v>
      </c>
      <c r="L8" s="35">
        <f>Sheet1!E38</f>
        <v>0.54</v>
      </c>
      <c r="M8" s="29"/>
      <c r="N8" s="35">
        <f>sheet!E40/sheet!E27</f>
        <v>0.62670667641561617</v>
      </c>
      <c r="O8" s="35">
        <f>sheet!E51/sheet!E27</f>
        <v>0.37329332358438383</v>
      </c>
      <c r="P8" s="35">
        <f>sheet!E40/sheet!E51</f>
        <v>1.6788585190807672</v>
      </c>
      <c r="Q8" s="34">
        <f>Sheet1!E24/Sheet1!E26</f>
        <v>-2.2137211765664468</v>
      </c>
      <c r="R8" s="34">
        <f>ABS(Sheet2!E20/(Sheet1!E26+Sheet2!E30))</f>
        <v>0.26642260279639279</v>
      </c>
      <c r="S8" s="34">
        <f>sheet!E40/Sheet1!E43</f>
        <v>14.237736911480528</v>
      </c>
      <c r="T8" s="34">
        <f>Sheet2!E20/sheet!E40</f>
        <v>4.6311584817235345E-2</v>
      </c>
      <c r="U8" s="12"/>
      <c r="V8" s="34">
        <f>ABS(Sheet1!E15/sheet!E15)</f>
        <v>452.56115107913666</v>
      </c>
      <c r="W8" s="34">
        <f>Sheet1!E12/sheet!E14</f>
        <v>175.62910798122067</v>
      </c>
      <c r="X8" s="34">
        <f>Sheet1!E12/sheet!E27</f>
        <v>8.4290859683850125E-2</v>
      </c>
      <c r="Y8" s="34">
        <f>Sheet1!E12/(sheet!E18-sheet!E35)</f>
        <v>-1.0337047603915528</v>
      </c>
      <c r="Z8" s="12"/>
      <c r="AA8" s="36" t="str">
        <f>Sheet1!E43</f>
        <v>78,141</v>
      </c>
      <c r="AB8" s="36" t="str">
        <f>Sheet3!E17</f>
        <v>19.4x</v>
      </c>
      <c r="AC8" s="36" t="str">
        <f>Sheet3!E18</f>
        <v>19.5x</v>
      </c>
      <c r="AD8" s="36" t="str">
        <f>Sheet3!E20</f>
        <v>34.2x</v>
      </c>
      <c r="AE8" s="36" t="str">
        <f>Sheet3!E21</f>
        <v>1.0x</v>
      </c>
      <c r="AF8" s="36" t="str">
        <f>Sheet3!E22</f>
        <v>10.2x</v>
      </c>
      <c r="AG8" s="36" t="str">
        <f>Sheet3!E24</f>
        <v>17.8x</v>
      </c>
      <c r="AH8" s="36" t="str">
        <f>Sheet3!E25</f>
        <v>1.0x</v>
      </c>
      <c r="AI8" s="36">
        <f>Sheet3!E31</f>
        <v>0.6</v>
      </c>
      <c r="AK8" s="36">
        <f>Sheet3!E29</f>
        <v>4</v>
      </c>
      <c r="AL8" s="36">
        <f>Sheet3!E30</f>
        <v>3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0.14035861890821422</v>
      </c>
      <c r="C9" s="31">
        <f>(sheet!F18-sheet!F15)/sheet!F35</f>
        <v>0.14019179438608576</v>
      </c>
      <c r="D9" s="31">
        <f>sheet!F12/sheet!F35</f>
        <v>7.6943774754606509E-2</v>
      </c>
      <c r="E9" s="31">
        <f>Sheet2!F20/sheet!F35</f>
        <v>0.27416802996383677</v>
      </c>
      <c r="F9" s="31">
        <f>sheet!F18/sheet!F35</f>
        <v>0.14035861890821422</v>
      </c>
      <c r="G9" s="29"/>
      <c r="H9" s="32">
        <f>Sheet1!F33/sheet!F51</f>
        <v>5.0424030537202624E-2</v>
      </c>
      <c r="I9" s="32">
        <f>Sheet1!F33/Sheet1!F12</f>
        <v>0.20556305730210755</v>
      </c>
      <c r="J9" s="32">
        <f>Sheet1!F12/sheet!F27</f>
        <v>8.9597159479735386E-2</v>
      </c>
      <c r="K9" s="32">
        <f>Sheet1!F30/sheet!F27</f>
        <v>1.908034852015375E-2</v>
      </c>
      <c r="L9" s="32">
        <f>Sheet1!F38</f>
        <v>0.56000000000000005</v>
      </c>
      <c r="M9" s="29"/>
      <c r="N9" s="32">
        <f>sheet!F40/sheet!F27</f>
        <v>0.63474030473128684</v>
      </c>
      <c r="O9" s="32">
        <f>sheet!F51/sheet!F27</f>
        <v>0.36525969526871316</v>
      </c>
      <c r="P9" s="32">
        <f>sheet!F40/sheet!F51</f>
        <v>1.737778115004786</v>
      </c>
      <c r="Q9" s="31">
        <f>Sheet1!F24/Sheet1!F26</f>
        <v>-2.06296961570572</v>
      </c>
      <c r="R9" s="31">
        <f>ABS(Sheet2!F20/(Sheet1!F26+Sheet2!F30))</f>
        <v>0.31947701762086911</v>
      </c>
      <c r="S9" s="31">
        <f>sheet!F40/Sheet1!F43</f>
        <v>13.285750939860108</v>
      </c>
      <c r="T9" s="31">
        <f>Sheet2!F20/sheet!F40</f>
        <v>4.2778526014569905E-2</v>
      </c>
      <c r="V9" s="31">
        <f>ABS(Sheet1!F15/sheet!F15)</f>
        <v>2200.7741935483873</v>
      </c>
      <c r="W9" s="31">
        <f>Sheet1!F12/sheet!F14</f>
        <v>194.57060185185185</v>
      </c>
      <c r="X9" s="31">
        <f>Sheet1!F12/sheet!F27</f>
        <v>8.9597159479735386E-2</v>
      </c>
      <c r="Y9" s="31">
        <f>Sheet1!F12/(sheet!F18-sheet!F35)</f>
        <v>-1.0523782098634047</v>
      </c>
      <c r="AA9" s="17" t="str">
        <f>Sheet1!F43</f>
        <v>89,641</v>
      </c>
      <c r="AB9" s="17" t="str">
        <f>Sheet3!F17</f>
        <v>19.5x</v>
      </c>
      <c r="AC9" s="17" t="str">
        <f>Sheet3!F18</f>
        <v>19.7x</v>
      </c>
      <c r="AD9" s="17" t="str">
        <f>Sheet3!F20</f>
        <v>49.4x</v>
      </c>
      <c r="AE9" s="17" t="str">
        <f>Sheet3!F21</f>
        <v>1.0x</v>
      </c>
      <c r="AF9" s="17" t="str">
        <f>Sheet3!F22</f>
        <v>10.3x</v>
      </c>
      <c r="AG9" s="17" t="str">
        <f>Sheet3!F24</f>
        <v>36.9x</v>
      </c>
      <c r="AH9" s="17" t="str">
        <f>Sheet3!F25</f>
        <v>1.0x</v>
      </c>
      <c r="AI9" s="17">
        <f>Sheet3!F31</f>
        <v>0.6</v>
      </c>
      <c r="AK9" s="17">
        <f>Sheet3!F29</f>
        <v>3.9</v>
      </c>
      <c r="AL9" s="17">
        <f>Sheet3!F30</f>
        <v>6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0.24649836979485271</v>
      </c>
      <c r="C10" s="34">
        <f>(sheet!G18-sheet!G15)/sheet!G35</f>
        <v>0.24587403590865806</v>
      </c>
      <c r="D10" s="34">
        <f>sheet!G12/sheet!G35</f>
        <v>0.15546544406535956</v>
      </c>
      <c r="E10" s="34">
        <f>Sheet2!G20/sheet!G35</f>
        <v>0.40367915544652488</v>
      </c>
      <c r="F10" s="34">
        <f>sheet!G18/sheet!G35</f>
        <v>0.24649836979485271</v>
      </c>
      <c r="G10" s="29"/>
      <c r="H10" s="35">
        <f>Sheet1!G33/sheet!G51</f>
        <v>9.0586382327780338E-2</v>
      </c>
      <c r="I10" s="35">
        <f>Sheet1!G33/Sheet1!G12</f>
        <v>0.38517586800834014</v>
      </c>
      <c r="J10" s="35">
        <f>Sheet1!G12/sheet!G27</f>
        <v>8.8783854956590497E-2</v>
      </c>
      <c r="K10" s="35">
        <f>Sheet1!G30/sheet!G27</f>
        <v>3.5936394106630569E-2</v>
      </c>
      <c r="L10" s="35">
        <f>Sheet1!G38</f>
        <v>1</v>
      </c>
      <c r="M10" s="29"/>
      <c r="N10" s="35">
        <f>sheet!G40/sheet!G27</f>
        <v>0.62248852951991751</v>
      </c>
      <c r="O10" s="35">
        <f>sheet!G51/sheet!G27</f>
        <v>0.37751147048008254</v>
      </c>
      <c r="P10" s="35">
        <f>sheet!G40/sheet!G51</f>
        <v>1.648926133895473</v>
      </c>
      <c r="Q10" s="34">
        <f>Sheet1!G24/Sheet1!G26</f>
        <v>-2.1502899273213862</v>
      </c>
      <c r="R10" s="34">
        <f>ABS(Sheet2!G20/(Sheet1!G26+Sheet2!G30))</f>
        <v>0.27460039638619338</v>
      </c>
      <c r="S10" s="34">
        <f>sheet!G40/Sheet1!G43</f>
        <v>13.07547548605241</v>
      </c>
      <c r="T10" s="34">
        <f>Sheet2!G20/sheet!G40</f>
        <v>5.1727607209266058E-2</v>
      </c>
      <c r="U10" s="12"/>
      <c r="V10" s="34">
        <f>ABS(Sheet1!G15/sheet!G15)</f>
        <v>705.50505050505046</v>
      </c>
      <c r="W10" s="34">
        <f>Sheet1!G12/sheet!G14</f>
        <v>174.05917159763314</v>
      </c>
      <c r="X10" s="34">
        <f>Sheet1!G12/sheet!G27</f>
        <v>8.8783854956590497E-2</v>
      </c>
      <c r="Y10" s="34">
        <f>Sheet1!G12/(sheet!G18-sheet!G35)</f>
        <v>-1.4771764784653756</v>
      </c>
      <c r="Z10" s="12"/>
      <c r="AA10" s="36" t="str">
        <f>Sheet1!G43</f>
        <v>94,640</v>
      </c>
      <c r="AB10" s="36" t="str">
        <f>Sheet3!G17</f>
        <v>19.5x</v>
      </c>
      <c r="AC10" s="36" t="str">
        <f>Sheet3!G18</f>
        <v>19.7x</v>
      </c>
      <c r="AD10" s="36" t="str">
        <f>Sheet3!G20</f>
        <v>33.6x</v>
      </c>
      <c r="AE10" s="36" t="str">
        <f>Sheet3!G21</f>
        <v>1.0x</v>
      </c>
      <c r="AF10" s="36" t="str">
        <f>Sheet3!G22</f>
        <v>10.4x</v>
      </c>
      <c r="AG10" s="36" t="str">
        <f>Sheet3!G24</f>
        <v>11.4x</v>
      </c>
      <c r="AH10" s="36" t="str">
        <f>Sheet3!G25</f>
        <v>1.1x</v>
      </c>
      <c r="AI10" s="36">
        <f>Sheet3!G31</f>
        <v>0.6</v>
      </c>
      <c r="AK10" s="36">
        <f>Sheet3!G29</f>
        <v>4.0999999999999996</v>
      </c>
      <c r="AL10" s="36">
        <f>Sheet3!G30</f>
        <v>7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0.11793326514250961</v>
      </c>
      <c r="C11" s="31">
        <f>(sheet!H18-sheet!H15)/sheet!H35</f>
        <v>0.11747712382163492</v>
      </c>
      <c r="D11" s="31">
        <f>sheet!H12/sheet!H35</f>
        <v>5.5289857075719456E-2</v>
      </c>
      <c r="E11" s="31">
        <f>Sheet2!H20/sheet!H35</f>
        <v>0.38203448244086291</v>
      </c>
      <c r="F11" s="31">
        <f>sheet!H18/sheet!H35</f>
        <v>0.11793326514250961</v>
      </c>
      <c r="G11" s="29"/>
      <c r="H11" s="32">
        <f>Sheet1!H33/sheet!H51</f>
        <v>0.10822529610776649</v>
      </c>
      <c r="I11" s="32">
        <f>Sheet1!H33/Sheet1!H12</f>
        <v>0.55642213532811968</v>
      </c>
      <c r="J11" s="32">
        <f>Sheet1!H12/sheet!H27</f>
        <v>8.14395922482163E-2</v>
      </c>
      <c r="K11" s="32">
        <f>Sheet1!H30/sheet!H27</f>
        <v>4.5326906685242793E-2</v>
      </c>
      <c r="L11" s="32">
        <f>Sheet1!H38</f>
        <v>1.35</v>
      </c>
      <c r="M11" s="29"/>
      <c r="N11" s="32">
        <f>sheet!H40/sheet!H27</f>
        <v>0.58129205048437826</v>
      </c>
      <c r="O11" s="32">
        <f>sheet!H51/sheet!H27</f>
        <v>0.41870794951562168</v>
      </c>
      <c r="P11" s="32">
        <f>sheet!H40/sheet!H51</f>
        <v>1.3882995323036988</v>
      </c>
      <c r="Q11" s="31">
        <f>Sheet1!H24/Sheet1!H26</f>
        <v>-4.4842470780870647</v>
      </c>
      <c r="R11" s="31">
        <f>ABS(Sheet2!H20/(Sheet1!H26+Sheet2!H30))</f>
        <v>0.42970118468921342</v>
      </c>
      <c r="S11" s="31">
        <f>sheet!H40/Sheet1!H43</f>
        <v>13.067551137524195</v>
      </c>
      <c r="T11" s="31">
        <f>Sheet2!H20/sheet!H40</f>
        <v>6.1716963605182924E-2</v>
      </c>
      <c r="V11" s="31">
        <f>ABS(Sheet1!H15/sheet!H15)</f>
        <v>728.85858585858591</v>
      </c>
      <c r="W11" s="31">
        <f>Sheet1!H12/sheet!H14</f>
        <v>251.63636363636363</v>
      </c>
      <c r="X11" s="31">
        <f>Sheet1!H12/sheet!H27</f>
        <v>8.14395922482163E-2</v>
      </c>
      <c r="Y11" s="31">
        <f>Sheet1!H12/(sheet!H18-sheet!H35)</f>
        <v>-0.9831907313964543</v>
      </c>
      <c r="AA11" s="17" t="str">
        <f>Sheet1!H43</f>
        <v>102,811</v>
      </c>
      <c r="AB11" s="17" t="str">
        <f>Sheet3!H17</f>
        <v>22.6x</v>
      </c>
      <c r="AC11" s="17" t="str">
        <f>Sheet3!H18</f>
        <v>22.8x</v>
      </c>
      <c r="AD11" s="17" t="str">
        <f>Sheet3!H20</f>
        <v>34.2x</v>
      </c>
      <c r="AE11" s="17" t="str">
        <f>Sheet3!H21</f>
        <v>1.1x</v>
      </c>
      <c r="AF11" s="17" t="str">
        <f>Sheet3!H22</f>
        <v>12.3x</v>
      </c>
      <c r="AG11" s="17" t="str">
        <f>Sheet3!H24</f>
        <v>16.0x</v>
      </c>
      <c r="AH11" s="17" t="str">
        <f>Sheet3!H25</f>
        <v>1.4x</v>
      </c>
      <c r="AI11" s="17">
        <f>Sheet3!H31</f>
        <v>0.62</v>
      </c>
      <c r="AK11" s="17">
        <f>Sheet3!H29</f>
        <v>4.0999999999999996</v>
      </c>
      <c r="AL11" s="17">
        <f>Sheet3!H30</f>
        <v>6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4.7509130452624233E-2</v>
      </c>
      <c r="C12" s="34">
        <f>(sheet!I18-sheet!I15)/sheet!I35</f>
        <v>4.6801263900857648E-2</v>
      </c>
      <c r="D12" s="34">
        <f>sheet!I12/sheet!I35</f>
        <v>9.7177766834913217E-3</v>
      </c>
      <c r="E12" s="34">
        <f>Sheet2!I20/sheet!I35</f>
        <v>0.23015408921170338</v>
      </c>
      <c r="F12" s="34">
        <f>sheet!I18/sheet!I35</f>
        <v>4.7509130452624233E-2</v>
      </c>
      <c r="G12" s="29"/>
      <c r="H12" s="35">
        <f>Sheet1!I33/sheet!I51</f>
        <v>0.14983018948629112</v>
      </c>
      <c r="I12" s="35">
        <f>Sheet1!I33/Sheet1!I12</f>
        <v>0.80739798270361973</v>
      </c>
      <c r="J12" s="35">
        <f>Sheet1!I12/sheet!I27</f>
        <v>7.6803405742658815E-2</v>
      </c>
      <c r="K12" s="35">
        <f>Sheet1!I30/sheet!I27</f>
        <v>6.2020474393553904E-2</v>
      </c>
      <c r="L12" s="35">
        <f>Sheet1!I38</f>
        <v>2.0099999999999998</v>
      </c>
      <c r="M12" s="29"/>
      <c r="N12" s="35">
        <f>sheet!I40/sheet!I27</f>
        <v>0.58612536582913366</v>
      </c>
      <c r="O12" s="35">
        <f>sheet!I51/sheet!I27</f>
        <v>0.4138746341708664</v>
      </c>
      <c r="P12" s="35">
        <f>sheet!I40/sheet!I51</f>
        <v>1.4161905984002738</v>
      </c>
      <c r="Q12" s="34">
        <f>Sheet1!I24/Sheet1!I26</f>
        <v>-5.8710399773712991</v>
      </c>
      <c r="R12" s="34">
        <f>ABS(Sheet2!I20/(Sheet1!I26+Sheet2!I30))</f>
        <v>0.5352220200996034</v>
      </c>
      <c r="S12" s="34">
        <f>sheet!I40/Sheet1!I43</f>
        <v>13.57788112169156</v>
      </c>
      <c r="T12" s="34">
        <f>Sheet2!I20/sheet!I40</f>
        <v>5.4207420795237084E-2</v>
      </c>
      <c r="U12" s="12"/>
      <c r="V12" s="34">
        <f>ABS(Sheet1!I15/sheet!I15)</f>
        <v>290.75</v>
      </c>
      <c r="W12" s="34">
        <f>Sheet1!I12/sheet!I14</f>
        <v>217.79518072289156</v>
      </c>
      <c r="X12" s="34">
        <f>Sheet1!I12/sheet!I27</f>
        <v>7.6803405742658815E-2</v>
      </c>
      <c r="Y12" s="34">
        <f>Sheet1!I12/(sheet!I18-sheet!I35)</f>
        <v>-0.58410253648554045</v>
      </c>
      <c r="Z12" s="12"/>
      <c r="AA12" s="36" t="str">
        <f>Sheet1!I43</f>
        <v>121,923</v>
      </c>
      <c r="AB12" s="36" t="str">
        <f>Sheet3!I17</f>
        <v>23.5x</v>
      </c>
      <c r="AC12" s="36" t="str">
        <f>Sheet3!I18</f>
        <v>23.7x</v>
      </c>
      <c r="AD12" s="36" t="str">
        <f>Sheet3!I20</f>
        <v>38.0x</v>
      </c>
      <c r="AE12" s="36" t="str">
        <f>Sheet3!I21</f>
        <v>1.1x</v>
      </c>
      <c r="AF12" s="36" t="str">
        <f>Sheet3!I22</f>
        <v>13.0x</v>
      </c>
      <c r="AG12" s="36" t="str">
        <f>Sheet3!I24</f>
        <v>8.1x</v>
      </c>
      <c r="AH12" s="36" t="str">
        <f>Sheet3!I25</f>
        <v>1.3x</v>
      </c>
      <c r="AI12" s="36">
        <f>Sheet3!I31</f>
        <v>0.64</v>
      </c>
      <c r="AK12" s="36">
        <f>Sheet3!I29</f>
        <v>3.8</v>
      </c>
      <c r="AL12" s="36">
        <f>Sheet3!I30</f>
        <v>4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0.14966396864665132</v>
      </c>
      <c r="C13" s="31">
        <f>(sheet!J18-sheet!J15)/sheet!J35</f>
        <v>0.14962948915763735</v>
      </c>
      <c r="D13" s="31">
        <f>sheet!J12/sheet!J35</f>
        <v>3.6780994905655499E-2</v>
      </c>
      <c r="E13" s="31">
        <f>Sheet2!J20/sheet!J35</f>
        <v>0.27356026583686027</v>
      </c>
      <c r="F13" s="31">
        <f>sheet!J18/sheet!J35</f>
        <v>0.14966396864665132</v>
      </c>
      <c r="G13" s="29"/>
      <c r="H13" s="32">
        <f>Sheet1!J33/sheet!J51</f>
        <v>0.1769482272163618</v>
      </c>
      <c r="I13" s="32">
        <f>Sheet1!J33/Sheet1!J12</f>
        <v>1.1658552631578947</v>
      </c>
      <c r="J13" s="32">
        <f>Sheet1!J12/sheet!J27</f>
        <v>7.195053400786959E-2</v>
      </c>
      <c r="K13" s="32">
        <f>Sheet1!J30/sheet!J27</f>
        <v>8.3880654418508324E-2</v>
      </c>
      <c r="L13" s="32">
        <f>Sheet1!J38</f>
        <v>2.96</v>
      </c>
      <c r="M13" s="29"/>
      <c r="N13" s="32">
        <f>sheet!J40/sheet!J27</f>
        <v>0.52594094849264816</v>
      </c>
      <c r="O13" s="32">
        <f>sheet!J51/sheet!J27</f>
        <v>0.47405905150735184</v>
      </c>
      <c r="P13" s="32">
        <f>sheet!J40/sheet!J51</f>
        <v>1.1094418444713352</v>
      </c>
      <c r="Q13" s="31">
        <f>Sheet1!J24/Sheet1!J26</f>
        <v>-7.8866393320728259</v>
      </c>
      <c r="R13" s="31">
        <f>ABS(Sheet2!J20/(Sheet1!J26+Sheet2!J30))</f>
        <v>0.33537169588006538</v>
      </c>
      <c r="S13" s="31">
        <f>sheet!J40/Sheet1!J43</f>
        <v>12.985536993886093</v>
      </c>
      <c r="T13" s="31">
        <f>Sheet2!J20/sheet!J40</f>
        <v>5.3555848937945127E-2</v>
      </c>
      <c r="V13" s="31">
        <f>ABS(Sheet1!J15/sheet!J15)</f>
        <v>7485.666666666667</v>
      </c>
      <c r="W13" s="31">
        <f>Sheet1!J12/sheet!J14</f>
        <v>185.50724637681159</v>
      </c>
      <c r="X13" s="31">
        <f>Sheet1!J12/sheet!J27</f>
        <v>7.195053400786959E-2</v>
      </c>
      <c r="Y13" s="31">
        <f>Sheet1!J12/(sheet!J18-sheet!J35)</f>
        <v>-0.8217743161736133</v>
      </c>
      <c r="AA13" s="17" t="str">
        <f>Sheet1!J43</f>
        <v>136,901</v>
      </c>
      <c r="AB13" s="17" t="str">
        <f>Sheet3!J17</f>
        <v>24.9x</v>
      </c>
      <c r="AC13" s="17" t="str">
        <f>Sheet3!J18</f>
        <v>25.1x</v>
      </c>
      <c r="AD13" s="17" t="str">
        <f>Sheet3!J20</f>
        <v>92.2x</v>
      </c>
      <c r="AE13" s="17" t="str">
        <f>Sheet3!J21</f>
        <v>1.2x</v>
      </c>
      <c r="AF13" s="17" t="str">
        <f>Sheet3!J22</f>
        <v>14.1x</v>
      </c>
      <c r="AG13" s="17" t="str">
        <f>Sheet3!J24</f>
        <v>9.2x</v>
      </c>
      <c r="AH13" s="17" t="str">
        <f>Sheet3!J25</f>
        <v>1.4x</v>
      </c>
      <c r="AI13" s="17">
        <f>Sheet3!J31</f>
        <v>0.66</v>
      </c>
      <c r="AK13" s="17">
        <f>Sheet3!J29</f>
        <v>4.5</v>
      </c>
      <c r="AL13" s="17">
        <f>Sheet3!J30</f>
        <v>6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8.5194005670311865E-2</v>
      </c>
      <c r="C14" s="34">
        <f>(sheet!K18-sheet!K15)/sheet!K35</f>
        <v>8.5164844066423648E-2</v>
      </c>
      <c r="D14" s="34">
        <f>sheet!K12/sheet!K35</f>
        <v>8.2818955042527342E-3</v>
      </c>
      <c r="E14" s="34">
        <f>Sheet2!K20/sheet!K35</f>
        <v>0.40020737140542728</v>
      </c>
      <c r="F14" s="34">
        <f>sheet!K18/sheet!K35</f>
        <v>8.5194005670311865E-2</v>
      </c>
      <c r="G14" s="29"/>
      <c r="H14" s="35">
        <f>Sheet1!K33/sheet!K51</f>
        <v>8.2580709376120456E-2</v>
      </c>
      <c r="I14" s="35">
        <f>Sheet1!K33/Sheet1!K12</f>
        <v>0.55664027507233227</v>
      </c>
      <c r="J14" s="35">
        <f>Sheet1!K12/sheet!K27</f>
        <v>6.9462950409896834E-2</v>
      </c>
      <c r="K14" s="35">
        <f>Sheet1!K30/sheet!K27</f>
        <v>3.8670112483318149E-2</v>
      </c>
      <c r="L14" s="35">
        <f>Sheet1!K38</f>
        <v>1.41</v>
      </c>
      <c r="M14" s="29"/>
      <c r="N14" s="35">
        <f>sheet!K40/sheet!K27</f>
        <v>0.53178077403774859</v>
      </c>
      <c r="O14" s="35">
        <f>sheet!K51/sheet!K27</f>
        <v>0.46821922596225135</v>
      </c>
      <c r="P14" s="35">
        <f>sheet!K40/sheet!K51</f>
        <v>1.1357516832950847</v>
      </c>
      <c r="Q14" s="34">
        <f>Sheet1!K24/Sheet1!K26</f>
        <v>-4.2189542483660132</v>
      </c>
      <c r="R14" s="34">
        <f>ABS(Sheet2!K20/(Sheet1!K26+Sheet2!K30))</f>
        <v>0.42913328376566073</v>
      </c>
      <c r="S14" s="34">
        <f>sheet!K40/Sheet1!K43</f>
        <v>13.33374497072063</v>
      </c>
      <c r="T14" s="34">
        <f>Sheet2!K20/sheet!K40</f>
        <v>6.1501706416664428E-2</v>
      </c>
      <c r="U14" s="12"/>
      <c r="V14" s="34">
        <f>ABS(Sheet1!K15/sheet!K15)</f>
        <v>10870.666666666666</v>
      </c>
      <c r="W14" s="34">
        <f>Sheet1!K12/sheet!K14</f>
        <v>332.06455696202534</v>
      </c>
      <c r="X14" s="34">
        <f>Sheet1!K12/sheet!K27</f>
        <v>6.9462950409896834E-2</v>
      </c>
      <c r="Y14" s="34">
        <f>Sheet1!K12/(sheet!K18-sheet!K35)</f>
        <v>-0.92915787087542323</v>
      </c>
      <c r="Z14" s="12"/>
      <c r="AA14" s="36" t="str">
        <f>Sheet1!K43</f>
        <v>150,618</v>
      </c>
      <c r="AB14" s="36" t="str">
        <f>Sheet3!K17</f>
        <v>22.5x</v>
      </c>
      <c r="AC14" s="36" t="str">
        <f>Sheet3!K18</f>
        <v>22.6x</v>
      </c>
      <c r="AD14" s="36" t="str">
        <f>Sheet3!K20</f>
        <v>42.0x</v>
      </c>
      <c r="AE14" s="36" t="str">
        <f>Sheet3!K21</f>
        <v>1.0x</v>
      </c>
      <c r="AF14" s="36" t="str">
        <f>Sheet3!K22</f>
        <v>12.9x</v>
      </c>
      <c r="AG14" s="36" t="str">
        <f>Sheet3!K24</f>
        <v>7.9x</v>
      </c>
      <c r="AH14" s="36" t="str">
        <f>Sheet3!K25</f>
        <v>1.1x</v>
      </c>
      <c r="AI14" s="36">
        <f>Sheet3!K31</f>
        <v>0.68</v>
      </c>
      <c r="AK14" s="36">
        <f>Sheet3!K29</f>
        <v>4.5</v>
      </c>
      <c r="AL14" s="36">
        <f>Sheet3!K30</f>
        <v>3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5.6128125678772643E-2</v>
      </c>
      <c r="C15" s="31">
        <f>(sheet!L18-sheet!L15)/sheet!L35</f>
        <v>5.5658248777655135E-2</v>
      </c>
      <c r="D15" s="31">
        <f>sheet!L12/sheet!L35</f>
        <v>1.4371140692669477E-2</v>
      </c>
      <c r="E15" s="31">
        <f>Sheet2!L20/sheet!L35</f>
        <v>0.31149735583423099</v>
      </c>
      <c r="F15" s="31">
        <f>sheet!L18/sheet!L35</f>
        <v>5.6128125678772643E-2</v>
      </c>
      <c r="G15" s="29"/>
      <c r="H15" s="32">
        <f>Sheet1!L33/sheet!L51</f>
        <v>0.1352205502425089</v>
      </c>
      <c r="I15" s="32">
        <f>Sheet1!L33/Sheet1!L12</f>
        <v>0.97786804394881766</v>
      </c>
      <c r="J15" s="32">
        <f>Sheet1!L12/sheet!L27</f>
        <v>6.3771006574850714E-2</v>
      </c>
      <c r="K15" s="32">
        <f>Sheet1!L30/sheet!L27</f>
        <v>6.2362468813523711E-2</v>
      </c>
      <c r="L15" s="32">
        <f>Sheet1!L38</f>
        <v>2.58</v>
      </c>
      <c r="M15" s="29"/>
      <c r="N15" s="32">
        <f>sheet!L40/sheet!L27</f>
        <v>0.5388302343973701</v>
      </c>
      <c r="O15" s="32">
        <f>sheet!L51/sheet!L27</f>
        <v>0.46116976560262984</v>
      </c>
      <c r="P15" s="32">
        <f>sheet!L40/sheet!L51</f>
        <v>1.1683988730121067</v>
      </c>
      <c r="Q15" s="31">
        <f>Sheet1!L24/Sheet1!L26</f>
        <v>-7.3522073494372666</v>
      </c>
      <c r="R15" s="31">
        <f>ABS(Sheet2!L20/(Sheet1!L26+Sheet2!L30))</f>
        <v>0.65145664820265603</v>
      </c>
      <c r="S15" s="31">
        <f>sheet!L40/Sheet1!L43</f>
        <v>14.822653616683791</v>
      </c>
      <c r="T15" s="31">
        <f>Sheet2!L20/sheet!L40</f>
        <v>5.6967910506445382E-2</v>
      </c>
      <c r="V15" s="31">
        <f>ABS(Sheet1!L15/sheet!L15)</f>
        <v>507.93396226415092</v>
      </c>
      <c r="W15" s="31">
        <f>Sheet1!L12/sheet!L14</f>
        <v>360.90976514215083</v>
      </c>
      <c r="X15" s="31">
        <f>Sheet1!L12/sheet!L27</f>
        <v>6.3771006574850714E-2</v>
      </c>
      <c r="Y15" s="31">
        <f>Sheet1!L12/(sheet!L18-sheet!L35)</f>
        <v>-0.68561821076509066</v>
      </c>
      <c r="AA15" s="17" t="str">
        <f>Sheet1!L43</f>
        <v>166,437</v>
      </c>
      <c r="AB15" s="17" t="str">
        <f>Sheet3!L17</f>
        <v>28.0x</v>
      </c>
      <c r="AC15" s="17" t="str">
        <f>Sheet3!L18</f>
        <v>28.1x</v>
      </c>
      <c r="AD15" s="17" t="str">
        <f>Sheet3!L20</f>
        <v>61.5x</v>
      </c>
      <c r="AE15" s="17" t="str">
        <f>Sheet3!L21</f>
        <v>1.1x</v>
      </c>
      <c r="AF15" s="17" t="str">
        <f>Sheet3!L22</f>
        <v>16.1x</v>
      </c>
      <c r="AG15" s="17" t="str">
        <f>Sheet3!L24</f>
        <v>10.0x</v>
      </c>
      <c r="AH15" s="17" t="str">
        <f>Sheet3!L25</f>
        <v>1.3x</v>
      </c>
      <c r="AI15" s="17">
        <f>Sheet3!L31</f>
        <v>0.7</v>
      </c>
      <c r="AK15" s="17">
        <f>Sheet3!L29</f>
        <v>4.4000000000000004</v>
      </c>
      <c r="AL15" s="17">
        <f>Sheet3!L30</f>
        <v>4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5.5336817123453404E-2</v>
      </c>
      <c r="C16" s="34">
        <f>(sheet!M18-sheet!M15)/sheet!M35</f>
        <v>4.7970219523646988E-2</v>
      </c>
      <c r="D16" s="34">
        <f>sheet!M12/sheet!M35</f>
        <v>1.4662686107946214E-2</v>
      </c>
      <c r="E16" s="34">
        <f>Sheet2!M20/sheet!M35</f>
        <v>0.20084034017431771</v>
      </c>
      <c r="F16" s="34">
        <f>sheet!M18/sheet!M35</f>
        <v>5.5336817123453404E-2</v>
      </c>
      <c r="G16" s="29"/>
      <c r="H16" s="35">
        <f>Sheet1!M33/sheet!M51</f>
        <v>5.3892723936813422E-2</v>
      </c>
      <c r="I16" s="35">
        <f>Sheet1!M33/Sheet1!M12</f>
        <v>0.37053749652193901</v>
      </c>
      <c r="J16" s="35">
        <f>Sheet1!M12/sheet!M27</f>
        <v>6.8040324887386233E-2</v>
      </c>
      <c r="K16" s="35">
        <f>Sheet1!M30/sheet!M27</f>
        <v>2.5214784145791876E-2</v>
      </c>
      <c r="L16" s="35">
        <f>Sheet1!M38</f>
        <v>1.05</v>
      </c>
      <c r="M16" s="29"/>
      <c r="N16" s="35">
        <f>sheet!M40/sheet!M27</f>
        <v>0.53219117898232959</v>
      </c>
      <c r="O16" s="35">
        <f>sheet!M51/sheet!M27</f>
        <v>0.46780882101767041</v>
      </c>
      <c r="P16" s="35">
        <f>sheet!M40/sheet!M51</f>
        <v>1.137625361199051</v>
      </c>
      <c r="Q16" s="34">
        <f>Sheet1!M24/Sheet1!M26</f>
        <v>-3.3014361078546308</v>
      </c>
      <c r="R16" s="34">
        <f>ABS(Sheet2!M20/(Sheet1!M26+Sheet2!M30))</f>
        <v>0.42642645707869758</v>
      </c>
      <c r="S16" s="34">
        <f>sheet!M40/Sheet1!M43</f>
        <v>13.345368698075236</v>
      </c>
      <c r="T16" s="34">
        <f>Sheet2!M20/sheet!M40</f>
        <v>4.8461467969015529E-2</v>
      </c>
      <c r="U16" s="12"/>
      <c r="V16" s="34">
        <f>ABS(Sheet1!M15/sheet!M15)</f>
        <v>26.524907548401131</v>
      </c>
      <c r="W16" s="34">
        <f>Sheet1!M12/sheet!M14</f>
        <v>226.93479752916951</v>
      </c>
      <c r="X16" s="34">
        <f>Sheet1!M12/sheet!M27</f>
        <v>6.8040324887386233E-2</v>
      </c>
      <c r="Y16" s="34">
        <f>Sheet1!M12/(sheet!M18-sheet!M35)</f>
        <v>-0.5608879374250425</v>
      </c>
      <c r="Z16" s="12"/>
      <c r="AA16" s="36" t="str">
        <f>Sheet1!M43</f>
        <v>193,790</v>
      </c>
      <c r="AB16" s="36" t="str">
        <f>Sheet3!M17</f>
        <v>21.7x</v>
      </c>
      <c r="AC16" s="36" t="str">
        <f>Sheet3!M18</f>
        <v>21.8x</v>
      </c>
      <c r="AD16" s="36" t="str">
        <f>Sheet3!M20</f>
        <v>59.4x</v>
      </c>
      <c r="AE16" s="36" t="str">
        <f>Sheet3!M21</f>
        <v>0.9x</v>
      </c>
      <c r="AF16" s="36" t="str">
        <f>Sheet3!M22</f>
        <v>12.6x</v>
      </c>
      <c r="AG16" s="36" t="str">
        <f>Sheet3!M24</f>
        <v>9.1x</v>
      </c>
      <c r="AH16" s="36" t="str">
        <f>Sheet3!M25</f>
        <v>0.9x</v>
      </c>
      <c r="AI16" s="36">
        <f>Sheet3!M31</f>
        <v>0.7</v>
      </c>
      <c r="AK16" s="36">
        <f>Sheet3!M29</f>
        <v>4.3</v>
      </c>
      <c r="AL16" s="36">
        <f>Sheet3!M30</f>
        <v>4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2023-05-07T18:55:37Z</dcterms:created>
  <dcterms:modified xsi:type="dcterms:W3CDTF">2023-05-07T19:10:49Z</dcterms:modified>
  <cp:category/>
  <dc:identifier/>
  <cp:version/>
</cp:coreProperties>
</file>