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1703c0c110a5f03/DBA/Thesis/العينة/Real State/"/>
    </mc:Choice>
  </mc:AlternateContent>
  <xr:revisionPtr revIDLastSave="4" documentId="8_{2C5E0476-6F1A-4E0C-B58B-31C38F25F9D8}" xr6:coauthVersionLast="47" xr6:coauthVersionMax="47" xr10:uidLastSave="{35587B9D-92FA-484C-B056-C5BFC9667068}"/>
  <bookViews>
    <workbookView xWindow="-120" yWindow="-120" windowWidth="29040" windowHeight="15720" activeTab="4" xr2:uid="{00000000-000D-0000-FFFF-FFFF00000000}"/>
  </bookViews>
  <sheets>
    <sheet name="sheet" sheetId="1" r:id="rId1"/>
    <sheet name="Sheet1" sheetId="2" r:id="rId2"/>
    <sheet name="Sheet2" sheetId="3" r:id="rId3"/>
    <sheet name="Sheet3" sheetId="4" r:id="rId4"/>
    <sheet name="Sheet4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L16" i="5" l="1"/>
  <c r="AK16" i="5"/>
  <c r="AI16" i="5"/>
  <c r="AH16" i="5"/>
  <c r="AG16" i="5"/>
  <c r="AF16" i="5"/>
  <c r="AE16" i="5"/>
  <c r="AD16" i="5"/>
  <c r="AC16" i="5"/>
  <c r="AB16" i="5"/>
  <c r="AA16" i="5"/>
  <c r="Y16" i="5"/>
  <c r="X16" i="5"/>
  <c r="W16" i="5"/>
  <c r="V16" i="5"/>
  <c r="T16" i="5"/>
  <c r="S16" i="5"/>
  <c r="R16" i="5"/>
  <c r="Q16" i="5"/>
  <c r="P16" i="5"/>
  <c r="O16" i="5"/>
  <c r="N16" i="5"/>
  <c r="L16" i="5"/>
  <c r="K16" i="5"/>
  <c r="J16" i="5"/>
  <c r="I16" i="5"/>
  <c r="H16" i="5"/>
  <c r="F16" i="5"/>
  <c r="E16" i="5"/>
  <c r="D16" i="5"/>
  <c r="C16" i="5"/>
  <c r="B16" i="5"/>
  <c r="AL15" i="5"/>
  <c r="AK15" i="5"/>
  <c r="AI15" i="5"/>
  <c r="AH15" i="5"/>
  <c r="AG15" i="5"/>
  <c r="AF15" i="5"/>
  <c r="AE15" i="5"/>
  <c r="AD15" i="5"/>
  <c r="AC15" i="5"/>
  <c r="AB15" i="5"/>
  <c r="AA15" i="5"/>
  <c r="Y15" i="5"/>
  <c r="X15" i="5"/>
  <c r="W15" i="5"/>
  <c r="V15" i="5"/>
  <c r="T15" i="5"/>
  <c r="S15" i="5"/>
  <c r="R15" i="5"/>
  <c r="Q15" i="5"/>
  <c r="P15" i="5"/>
  <c r="O15" i="5"/>
  <c r="N15" i="5"/>
  <c r="L15" i="5"/>
  <c r="K15" i="5"/>
  <c r="J15" i="5"/>
  <c r="I15" i="5"/>
  <c r="H15" i="5"/>
  <c r="F15" i="5"/>
  <c r="E15" i="5"/>
  <c r="D15" i="5"/>
  <c r="C15" i="5"/>
  <c r="B15" i="5"/>
  <c r="AL14" i="5"/>
  <c r="AK14" i="5"/>
  <c r="AI14" i="5"/>
  <c r="AH14" i="5"/>
  <c r="AG14" i="5"/>
  <c r="AF14" i="5"/>
  <c r="AE14" i="5"/>
  <c r="AD14" i="5"/>
  <c r="AC14" i="5"/>
  <c r="AB14" i="5"/>
  <c r="AA14" i="5"/>
  <c r="Y14" i="5"/>
  <c r="X14" i="5"/>
  <c r="W14" i="5"/>
  <c r="V14" i="5"/>
  <c r="T14" i="5"/>
  <c r="S14" i="5"/>
  <c r="R14" i="5"/>
  <c r="Q14" i="5"/>
  <c r="P14" i="5"/>
  <c r="O14" i="5"/>
  <c r="N14" i="5"/>
  <c r="L14" i="5"/>
  <c r="K14" i="5"/>
  <c r="J14" i="5"/>
  <c r="I14" i="5"/>
  <c r="H14" i="5"/>
  <c r="F14" i="5"/>
  <c r="E14" i="5"/>
  <c r="D14" i="5"/>
  <c r="C14" i="5"/>
  <c r="B14" i="5"/>
  <c r="AL13" i="5"/>
  <c r="AK13" i="5"/>
  <c r="AI13" i="5"/>
  <c r="AH13" i="5"/>
  <c r="AG13" i="5"/>
  <c r="AF13" i="5"/>
  <c r="AE13" i="5"/>
  <c r="AD13" i="5"/>
  <c r="AC13" i="5"/>
  <c r="AB13" i="5"/>
  <c r="AA13" i="5"/>
  <c r="Y13" i="5"/>
  <c r="X13" i="5"/>
  <c r="W13" i="5"/>
  <c r="V13" i="5"/>
  <c r="T13" i="5"/>
  <c r="S13" i="5"/>
  <c r="R13" i="5"/>
  <c r="Q13" i="5"/>
  <c r="P13" i="5"/>
  <c r="O13" i="5"/>
  <c r="N13" i="5"/>
  <c r="L13" i="5"/>
  <c r="K13" i="5"/>
  <c r="J13" i="5"/>
  <c r="I13" i="5"/>
  <c r="H13" i="5"/>
  <c r="F13" i="5"/>
  <c r="E13" i="5"/>
  <c r="D13" i="5"/>
  <c r="C13" i="5"/>
  <c r="B13" i="5"/>
  <c r="AL12" i="5"/>
  <c r="AK12" i="5"/>
  <c r="AI12" i="5"/>
  <c r="AH12" i="5"/>
  <c r="AG12" i="5"/>
  <c r="AF12" i="5"/>
  <c r="AE12" i="5"/>
  <c r="AD12" i="5"/>
  <c r="AC12" i="5"/>
  <c r="AB12" i="5"/>
  <c r="AA12" i="5"/>
  <c r="Y12" i="5"/>
  <c r="X12" i="5"/>
  <c r="W12" i="5"/>
  <c r="V12" i="5"/>
  <c r="T12" i="5"/>
  <c r="S12" i="5"/>
  <c r="R12" i="5"/>
  <c r="Q12" i="5"/>
  <c r="P12" i="5"/>
  <c r="O12" i="5"/>
  <c r="N12" i="5"/>
  <c r="L12" i="5"/>
  <c r="K12" i="5"/>
  <c r="J12" i="5"/>
  <c r="I12" i="5"/>
  <c r="H12" i="5"/>
  <c r="F12" i="5"/>
  <c r="E12" i="5"/>
  <c r="D12" i="5"/>
  <c r="C12" i="5"/>
  <c r="B12" i="5"/>
  <c r="AL11" i="5"/>
  <c r="AK11" i="5"/>
  <c r="AI11" i="5"/>
  <c r="AH11" i="5"/>
  <c r="AG11" i="5"/>
  <c r="AF11" i="5"/>
  <c r="AE11" i="5"/>
  <c r="AD11" i="5"/>
  <c r="AC11" i="5"/>
  <c r="AB11" i="5"/>
  <c r="AA11" i="5"/>
  <c r="Y11" i="5"/>
  <c r="X11" i="5"/>
  <c r="W11" i="5"/>
  <c r="V11" i="5"/>
  <c r="T11" i="5"/>
  <c r="S11" i="5"/>
  <c r="R11" i="5"/>
  <c r="Q11" i="5"/>
  <c r="P11" i="5"/>
  <c r="O11" i="5"/>
  <c r="N11" i="5"/>
  <c r="L11" i="5"/>
  <c r="K11" i="5"/>
  <c r="J11" i="5"/>
  <c r="I11" i="5"/>
  <c r="H11" i="5"/>
  <c r="F11" i="5"/>
  <c r="E11" i="5"/>
  <c r="D11" i="5"/>
  <c r="C11" i="5"/>
  <c r="B11" i="5"/>
  <c r="AL10" i="5"/>
  <c r="AK10" i="5"/>
  <c r="AI10" i="5"/>
  <c r="AH10" i="5"/>
  <c r="AG10" i="5"/>
  <c r="AF10" i="5"/>
  <c r="AE10" i="5"/>
  <c r="AD10" i="5"/>
  <c r="AC10" i="5"/>
  <c r="AB10" i="5"/>
  <c r="AA10" i="5"/>
  <c r="Y10" i="5"/>
  <c r="X10" i="5"/>
  <c r="W10" i="5"/>
  <c r="V10" i="5"/>
  <c r="T10" i="5"/>
  <c r="S10" i="5"/>
  <c r="R10" i="5"/>
  <c r="Q10" i="5"/>
  <c r="P10" i="5"/>
  <c r="O10" i="5"/>
  <c r="N10" i="5"/>
  <c r="L10" i="5"/>
  <c r="K10" i="5"/>
  <c r="J10" i="5"/>
  <c r="I10" i="5"/>
  <c r="H10" i="5"/>
  <c r="F10" i="5"/>
  <c r="E10" i="5"/>
  <c r="D10" i="5"/>
  <c r="C10" i="5"/>
  <c r="B10" i="5"/>
  <c r="AL9" i="5"/>
  <c r="AK9" i="5"/>
  <c r="AI9" i="5"/>
  <c r="AH9" i="5"/>
  <c r="AG9" i="5"/>
  <c r="AF9" i="5"/>
  <c r="AE9" i="5"/>
  <c r="AD9" i="5"/>
  <c r="AC9" i="5"/>
  <c r="AB9" i="5"/>
  <c r="AA9" i="5"/>
  <c r="Y9" i="5"/>
  <c r="X9" i="5"/>
  <c r="W9" i="5"/>
  <c r="V9" i="5"/>
  <c r="T9" i="5"/>
  <c r="S9" i="5"/>
  <c r="R9" i="5"/>
  <c r="Q9" i="5"/>
  <c r="P9" i="5"/>
  <c r="O9" i="5"/>
  <c r="N9" i="5"/>
  <c r="L9" i="5"/>
  <c r="K9" i="5"/>
  <c r="J9" i="5"/>
  <c r="I9" i="5"/>
  <c r="H9" i="5"/>
  <c r="F9" i="5"/>
  <c r="E9" i="5"/>
  <c r="D9" i="5"/>
  <c r="C9" i="5"/>
  <c r="B9" i="5"/>
  <c r="AL8" i="5"/>
  <c r="AK8" i="5"/>
  <c r="AI8" i="5"/>
  <c r="AH8" i="5"/>
  <c r="AG8" i="5"/>
  <c r="AF8" i="5"/>
  <c r="AE8" i="5"/>
  <c r="AD8" i="5"/>
  <c r="AC8" i="5"/>
  <c r="AB8" i="5"/>
  <c r="AA8" i="5"/>
  <c r="Y8" i="5"/>
  <c r="X8" i="5"/>
  <c r="W8" i="5"/>
  <c r="V8" i="5"/>
  <c r="T8" i="5"/>
  <c r="S8" i="5"/>
  <c r="R8" i="5"/>
  <c r="Q8" i="5"/>
  <c r="P8" i="5"/>
  <c r="O8" i="5"/>
  <c r="N8" i="5"/>
  <c r="L8" i="5"/>
  <c r="K8" i="5"/>
  <c r="J8" i="5"/>
  <c r="I8" i="5"/>
  <c r="H8" i="5"/>
  <c r="F8" i="5"/>
  <c r="E8" i="5"/>
  <c r="D8" i="5"/>
  <c r="C8" i="5"/>
  <c r="B8" i="5"/>
  <c r="AL7" i="5"/>
  <c r="AK7" i="5"/>
  <c r="AI7" i="5"/>
  <c r="AH7" i="5"/>
  <c r="AG7" i="5"/>
  <c r="AF7" i="5"/>
  <c r="AE7" i="5"/>
  <c r="AD7" i="5"/>
  <c r="AC7" i="5"/>
  <c r="AB7" i="5"/>
  <c r="AA7" i="5"/>
  <c r="Y7" i="5"/>
  <c r="X7" i="5"/>
  <c r="W7" i="5"/>
  <c r="V7" i="5"/>
  <c r="T7" i="5"/>
  <c r="S7" i="5"/>
  <c r="R7" i="5"/>
  <c r="Q7" i="5"/>
  <c r="P7" i="5"/>
  <c r="O7" i="5"/>
  <c r="N7" i="5"/>
  <c r="L7" i="5"/>
  <c r="K7" i="5"/>
  <c r="J7" i="5"/>
  <c r="I7" i="5"/>
  <c r="H7" i="5"/>
  <c r="F7" i="5"/>
  <c r="E7" i="5"/>
  <c r="D7" i="5"/>
  <c r="C7" i="5"/>
  <c r="B7" i="5"/>
</calcChain>
</file>

<file path=xl/sharedStrings.xml><?xml version="1.0" encoding="utf-8"?>
<sst xmlns="http://schemas.openxmlformats.org/spreadsheetml/2006/main" count="1304" uniqueCount="941">
  <si>
    <t>Brookfield Business Partners LP</t>
  </si>
  <si>
    <t>Premium Export</t>
  </si>
  <si>
    <t>Balance Sheet</t>
  </si>
  <si>
    <t/>
  </si>
  <si>
    <t>FY-9</t>
  </si>
  <si>
    <t>FY-8</t>
  </si>
  <si>
    <t>FY-7</t>
  </si>
  <si>
    <t>FY-6</t>
  </si>
  <si>
    <t>FY-5</t>
  </si>
  <si>
    <t>FY-4</t>
  </si>
  <si>
    <t>FY-3</t>
  </si>
  <si>
    <t>FY-2</t>
  </si>
  <si>
    <t>FY-1</t>
  </si>
  <si>
    <t>FY</t>
  </si>
  <si>
    <t>Period End Date</t>
  </si>
  <si>
    <t>2013-12-31</t>
  </si>
  <si>
    <t>2014-12-31</t>
  </si>
  <si>
    <t>2015-12-31</t>
  </si>
  <si>
    <t>2016-12-31</t>
  </si>
  <si>
    <t>2017-12-31</t>
  </si>
  <si>
    <t>2018-12-31</t>
  </si>
  <si>
    <t>2019-12-31</t>
  </si>
  <si>
    <t>2020-12-31</t>
  </si>
  <si>
    <t>2021-12-31</t>
  </si>
  <si>
    <t>2022-12-31</t>
  </si>
  <si>
    <t>Cash And Equivalents</t>
  </si>
  <si>
    <t>207,160.2</t>
  </si>
  <si>
    <t>188,765.41</t>
  </si>
  <si>
    <t>491,167.92</t>
  </si>
  <si>
    <t>1,409,961</t>
  </si>
  <si>
    <t>1,390,452.14</t>
  </si>
  <si>
    <t>2,660,346.02</t>
  </si>
  <si>
    <t>2,578,801.14</t>
  </si>
  <si>
    <t>3,490,248.06</t>
  </si>
  <si>
    <t>3,272,603.64</t>
  </si>
  <si>
    <t>3,885,836.5</t>
  </si>
  <si>
    <t>Short Term Investments</t>
  </si>
  <si>
    <t>70,115.76</t>
  </si>
  <si>
    <t>253,617.33</t>
  </si>
  <si>
    <t>359,357.32</t>
  </si>
  <si>
    <t>449,844.7</t>
  </si>
  <si>
    <t>260,238.33</t>
  </si>
  <si>
    <t>361,719.7</t>
  </si>
  <si>
    <t>953,091.66</t>
  </si>
  <si>
    <t>1,755,939.6</t>
  </si>
  <si>
    <t>1,770,342</t>
  </si>
  <si>
    <t>1,861,681.25</t>
  </si>
  <si>
    <t>Accounts Receivable, Net</t>
  </si>
  <si>
    <t>1,074,045.96</t>
  </si>
  <si>
    <t>1,183,547.54</t>
  </si>
  <si>
    <t>2,458,614.56</t>
  </si>
  <si>
    <t>2,701,753.84</t>
  </si>
  <si>
    <t>4,587,486.31</t>
  </si>
  <si>
    <t>6,569,648.74</t>
  </si>
  <si>
    <t>6,898,877.37</t>
  </si>
  <si>
    <t>6,099,981.48</t>
  </si>
  <si>
    <t>6,857,546.19</t>
  </si>
  <si>
    <t>9,301,636.5</t>
  </si>
  <si>
    <t>Inventory</t>
  </si>
  <si>
    <t>93,487.68</t>
  </si>
  <si>
    <t>118,123.14</t>
  </si>
  <si>
    <t>613,266.16</t>
  </si>
  <si>
    <t>307,505.78</t>
  </si>
  <si>
    <t>1,342,678.92</t>
  </si>
  <si>
    <t>2,132,098.76</t>
  </si>
  <si>
    <t>4,531,730.1</t>
  </si>
  <si>
    <t>4,702,864.32</t>
  </si>
  <si>
    <t>5,705,559.36</t>
  </si>
  <si>
    <t>7,021,584.7</t>
  </si>
  <si>
    <t>Prepaid Expenses</t>
  </si>
  <si>
    <t>28,683.72</t>
  </si>
  <si>
    <t>31,267.89</t>
  </si>
  <si>
    <t>92,961.16</t>
  </si>
  <si>
    <t>118,168.16</t>
  </si>
  <si>
    <t>295,439.65</t>
  </si>
  <si>
    <t>693,409.84</t>
  </si>
  <si>
    <t>933,614.31</t>
  </si>
  <si>
    <t>827,073</t>
  </si>
  <si>
    <t>1,102,670.16</t>
  </si>
  <si>
    <t>1,431,125.15</t>
  </si>
  <si>
    <t>Other Current Assets</t>
  </si>
  <si>
    <t>124,296.12</t>
  </si>
  <si>
    <t>113,490.86</t>
  </si>
  <si>
    <t>195,634.68</t>
  </si>
  <si>
    <t>486,100.84</t>
  </si>
  <si>
    <t>211,207.92</t>
  </si>
  <si>
    <t>933,646.32</t>
  </si>
  <si>
    <t>718,064.97</t>
  </si>
  <si>
    <t>1,565,076.6</t>
  </si>
  <si>
    <t>787,802.19</t>
  </si>
  <si>
    <t>1,291,668.3</t>
  </si>
  <si>
    <t>Total Current Assets</t>
  </si>
  <si>
    <t>1,597,789.44</t>
  </si>
  <si>
    <t>1,888,812.17</t>
  </si>
  <si>
    <t>4,211,001.8</t>
  </si>
  <si>
    <t>5,473,334.32</t>
  </si>
  <si>
    <t>8,087,503.27</t>
  </si>
  <si>
    <t>13,350,869.38</t>
  </si>
  <si>
    <t>16,614,179.55</t>
  </si>
  <si>
    <t>18,441,183.06</t>
  </si>
  <si>
    <t>19,496,523.54</t>
  </si>
  <si>
    <t>24,793,532.4</t>
  </si>
  <si>
    <t>Property Plant And Equipment, Net</t>
  </si>
  <si>
    <t>1,013,491.44</t>
  </si>
  <si>
    <t>1,244,925.25</t>
  </si>
  <si>
    <t>3,280,002.72</t>
  </si>
  <si>
    <t>2,814,550.72</t>
  </si>
  <si>
    <t>3,180,690.7</t>
  </si>
  <si>
    <t>9,482,516.06</t>
  </si>
  <si>
    <t>18,038,623.08</t>
  </si>
  <si>
    <t>17,790,976.44</t>
  </si>
  <si>
    <t>19,378,922.25</t>
  </si>
  <si>
    <t>21,518,327.35</t>
  </si>
  <si>
    <t>Real Estate Owned</t>
  </si>
  <si>
    <t/>
  </si>
  <si>
    <t>Capitalized / Purchased Software</t>
  </si>
  <si>
    <t>11,685.96</t>
  </si>
  <si>
    <t>15,054.91</t>
  </si>
  <si>
    <t>37,461.96</t>
  </si>
  <si>
    <t>110,111.24</t>
  </si>
  <si>
    <t>158,405.94</t>
  </si>
  <si>
    <t>2,828,238.56</t>
  </si>
  <si>
    <t>4,192,824.21</t>
  </si>
  <si>
    <t>4,122,640.8</t>
  </si>
  <si>
    <t>3,736,686.15</t>
  </si>
  <si>
    <t>4,948,687.25</t>
  </si>
  <si>
    <t>Long-term Investments</t>
  </si>
  <si>
    <t>213,534.36</t>
  </si>
  <si>
    <t>222,349.44</t>
  </si>
  <si>
    <t>682,640.16</t>
  </si>
  <si>
    <t>345,104.74</t>
  </si>
  <si>
    <t>1,086,212.16</t>
  </si>
  <si>
    <t>1,122,013.56</t>
  </si>
  <si>
    <t>7,526,048.04</t>
  </si>
  <si>
    <t>8,305,085.34</t>
  </si>
  <si>
    <t>8,421,769.8</t>
  </si>
  <si>
    <t>9,128,330.9</t>
  </si>
  <si>
    <t>Goodwill</t>
  </si>
  <si>
    <t>1,034,738.64</t>
  </si>
  <si>
    <t>1,021,417.74</t>
  </si>
  <si>
    <t>1,559,527.52</t>
  </si>
  <si>
    <t>1,546,928.64</t>
  </si>
  <si>
    <t>1,953,673.26</t>
  </si>
  <si>
    <t>3,290,966.78</t>
  </si>
  <si>
    <t>6,775,520.82</t>
  </si>
  <si>
    <t>6,672,570.48</t>
  </si>
  <si>
    <t>10,855,990.05</t>
  </si>
  <si>
    <t>20,957,792.05</t>
  </si>
  <si>
    <t>Other Intangibles</t>
  </si>
  <si>
    <t>182,725.92</t>
  </si>
  <si>
    <t>172,552.43</t>
  </si>
  <si>
    <t>617,428.6</t>
  </si>
  <si>
    <t>498,186.22</t>
  </si>
  <si>
    <t>3,889,745.86</t>
  </si>
  <si>
    <t>7,538,784.54</t>
  </si>
  <si>
    <t>15,009,245.91</t>
  </si>
  <si>
    <t>14,328,721.62</t>
  </si>
  <si>
    <t>18,722,631.18</t>
  </si>
  <si>
    <t>32,559,789.6</t>
  </si>
  <si>
    <t>Other Long-term Assets</t>
  </si>
  <si>
    <t>413,258.04</t>
  </si>
  <si>
    <t>536,186.41</t>
  </si>
  <si>
    <t>205,347.04</t>
  </si>
  <si>
    <t>213,508.38</t>
  </si>
  <si>
    <t>1,512,399.57</t>
  </si>
  <si>
    <t>-324,865.24</t>
  </si>
  <si>
    <t>-958,285.62</t>
  </si>
  <si>
    <t>-1,272.42</t>
  </si>
  <si>
    <t>594,329.1</t>
  </si>
  <si>
    <t>7,269,357.55</t>
  </si>
  <si>
    <t>Total Assets</t>
  </si>
  <si>
    <t>4,467,223.8</t>
  </si>
  <si>
    <t>5,101,298.35</t>
  </si>
  <si>
    <t>10,593,409.8</t>
  </si>
  <si>
    <t>11,001,724.26</t>
  </si>
  <si>
    <t>19,868,630.76</t>
  </si>
  <si>
    <t>37,288,523.64</t>
  </si>
  <si>
    <t>67,198,155.99</t>
  </si>
  <si>
    <t>69,659,905.32</t>
  </si>
  <si>
    <t>81,206,852.07</t>
  </si>
  <si>
    <t>121,175,817.1</t>
  </si>
  <si>
    <t>Accounts Payable</t>
  </si>
  <si>
    <t>760,649.76</t>
  </si>
  <si>
    <t>850,023.38</t>
  </si>
  <si>
    <t>1,759,324.64</t>
  </si>
  <si>
    <t>1,779,236.5</t>
  </si>
  <si>
    <t>1,824,182.69</t>
  </si>
  <si>
    <t>2,482,898.62</t>
  </si>
  <si>
    <t>3,790,292.31</t>
  </si>
  <si>
    <t>3,780,359.82</t>
  </si>
  <si>
    <t>4,634,502.45</t>
  </si>
  <si>
    <t>5,549,841.05</t>
  </si>
  <si>
    <t>Accrued Expenses</t>
  </si>
  <si>
    <t>193,349.52</t>
  </si>
  <si>
    <t>231,614</t>
  </si>
  <si>
    <t>599,391.36</t>
  </si>
  <si>
    <t>639,182.32</t>
  </si>
  <si>
    <t>3,031,085.09</t>
  </si>
  <si>
    <t>3,742,775.16</t>
  </si>
  <si>
    <t>3,969,483.93</t>
  </si>
  <si>
    <t>4,407,662.88</t>
  </si>
  <si>
    <t>5,374,252.5</t>
  </si>
  <si>
    <t>7,045,955.8</t>
  </si>
  <si>
    <t>Short-term Borrowings</t>
  </si>
  <si>
    <t>730,427.39</t>
  </si>
  <si>
    <t>793,053.38</t>
  </si>
  <si>
    <t>1,195,909.29</t>
  </si>
  <si>
    <t>508,968</t>
  </si>
  <si>
    <t>919,313.31</t>
  </si>
  <si>
    <t>861,112.2</t>
  </si>
  <si>
    <t>Current Portion of LT Debt</t>
  </si>
  <si>
    <t>309,146.76</t>
  </si>
  <si>
    <t>550,083.25</t>
  </si>
  <si>
    <t>709,002.28</t>
  </si>
  <si>
    <t>551,899.02</t>
  </si>
  <si>
    <t>1,037,181.75</t>
  </si>
  <si>
    <t>1,484,174.07</t>
  </si>
  <si>
    <t>2,184,745.14</t>
  </si>
  <si>
    <t>2,607,460.86</t>
  </si>
  <si>
    <t>5,088,144.1</t>
  </si>
  <si>
    <t>Current Portion of Capital Lease Obligations</t>
  </si>
  <si>
    <t>290,861.76</t>
  </si>
  <si>
    <t>282,477.24</t>
  </si>
  <si>
    <t>477,992.34</t>
  </si>
  <si>
    <t>549,703.7</t>
  </si>
  <si>
    <t>Other Current Liabilities</t>
  </si>
  <si>
    <t>230,532.12</t>
  </si>
  <si>
    <t>239,720.49</t>
  </si>
  <si>
    <t>394,044.32</t>
  </si>
  <si>
    <t>461,930.08</t>
  </si>
  <si>
    <t>530,534.18</t>
  </si>
  <si>
    <t>2,805,033.9</t>
  </si>
  <si>
    <t>3,583,832.4</t>
  </si>
  <si>
    <t>4,274,058.78</t>
  </si>
  <si>
    <t>3,578,619.9</t>
  </si>
  <si>
    <t>3,860,111.45</t>
  </si>
  <si>
    <t>Total Current Liabilities</t>
  </si>
  <si>
    <t>1,493,678.16</t>
  </si>
  <si>
    <t>1,871,441.12</t>
  </si>
  <si>
    <t>3,461,762.6</t>
  </si>
  <si>
    <t>3,432,247.92</t>
  </si>
  <si>
    <t>7,153,411.1</t>
  </si>
  <si>
    <t>12,306,659.68</t>
  </si>
  <si>
    <t>14,314,553.76</t>
  </si>
  <si>
    <t>15,438,271.86</t>
  </si>
  <si>
    <t>17,592,141.36</t>
  </si>
  <si>
    <t>22,954,868.3</t>
  </si>
  <si>
    <t>Long-term Debt</t>
  </si>
  <si>
    <t>367,576.56</t>
  </si>
  <si>
    <t>385,637.31</t>
  </si>
  <si>
    <t>2,168,631.24</t>
  </si>
  <si>
    <t>1,530,814.8</t>
  </si>
  <si>
    <t>3,067,543.6</t>
  </si>
  <si>
    <t>12,348,974.06</t>
  </si>
  <si>
    <t>27,600,703.44</t>
  </si>
  <si>
    <t>28,068,312.78</t>
  </si>
  <si>
    <t>34,160,013.42</t>
  </si>
  <si>
    <t>58,131,843.25</t>
  </si>
  <si>
    <t>Capital Leases</t>
  </si>
  <si>
    <t>3,652,652.37</t>
  </si>
  <si>
    <t>1,453,103.64</t>
  </si>
  <si>
    <t>3,741,744.27</t>
  </si>
  <si>
    <t>3,889,898.35</t>
  </si>
  <si>
    <t>Other Non-current Liabilities</t>
  </si>
  <si>
    <t>235,843.92</t>
  </si>
  <si>
    <t>371,740.47</t>
  </si>
  <si>
    <t>684,027.64</t>
  </si>
  <si>
    <t>616,354.38</t>
  </si>
  <si>
    <t>2,024,075.9</t>
  </si>
  <si>
    <t>3,768,709.78</t>
  </si>
  <si>
    <t>7,278,036.45</t>
  </si>
  <si>
    <t>10,274,791.5</t>
  </si>
  <si>
    <t>9,274,063.02</t>
  </si>
  <si>
    <t>11,198,520.45</t>
  </si>
  <si>
    <t>Total Liabilities</t>
  </si>
  <si>
    <t>2,097,098.64</t>
  </si>
  <si>
    <t>2,628,818.9</t>
  </si>
  <si>
    <t>6,314,421.48</t>
  </si>
  <si>
    <t>5,579,417.1</t>
  </si>
  <si>
    <t>12,245,030.6</t>
  </si>
  <si>
    <t>28,424,343.52</t>
  </si>
  <si>
    <t>52,845,946.02</t>
  </si>
  <si>
    <t>55,234,479.78</t>
  </si>
  <si>
    <t>64,767,962.07</t>
  </si>
  <si>
    <t>96,175,130.35</t>
  </si>
  <si>
    <t>Common Stock</t>
  </si>
  <si>
    <t>1,855,942.92</t>
  </si>
  <si>
    <t>1,974,509.35</t>
  </si>
  <si>
    <t>2,978,919.56</t>
  </si>
  <si>
    <t>1,806,092.9</t>
  </si>
  <si>
    <t>2,220,197.54</t>
  </si>
  <si>
    <t>2,410,554.68</t>
  </si>
  <si>
    <t>3,026,780.19</t>
  </si>
  <si>
    <t>2,894,755.5</t>
  </si>
  <si>
    <t>2,771,849.76</t>
  </si>
  <si>
    <t>2,862,250.3</t>
  </si>
  <si>
    <t>Additional Paid In Capital</t>
  </si>
  <si>
    <t>Retained Earnings</t>
  </si>
  <si>
    <t>2,685.64</t>
  </si>
  <si>
    <t>-86,746.11</t>
  </si>
  <si>
    <t>-323,500.26</t>
  </si>
  <si>
    <t>-281,772.33</t>
  </si>
  <si>
    <t>-299,018.7</t>
  </si>
  <si>
    <t>79,665.39</t>
  </si>
  <si>
    <t>154,350.3</t>
  </si>
  <si>
    <t>Treasury Stock</t>
  </si>
  <si>
    <t>Other Common Equity Adj</t>
  </si>
  <si>
    <t>-101,986.56</t>
  </si>
  <si>
    <t>-237,404.35</t>
  </si>
  <si>
    <t>-499,492.8</t>
  </si>
  <si>
    <t>-189,337.62</t>
  </si>
  <si>
    <t>-140,805.28</t>
  </si>
  <si>
    <t>25,934.62</t>
  </si>
  <si>
    <t>2,596.98</t>
  </si>
  <si>
    <t>-142,511.04</t>
  </si>
  <si>
    <t>-3,793.59</t>
  </si>
  <si>
    <t>-1,100,761.35</t>
  </si>
  <si>
    <t>Common Equity</t>
  </si>
  <si>
    <t>1,753,956.36</t>
  </si>
  <si>
    <t>1,737,105</t>
  </si>
  <si>
    <t>2,479,426.76</t>
  </si>
  <si>
    <t>1,619,440.92</t>
  </si>
  <si>
    <t>1,992,646.15</t>
  </si>
  <si>
    <t>2,112,989.04</t>
  </si>
  <si>
    <t>2,747,604.84</t>
  </si>
  <si>
    <t>2,453,225.76</t>
  </si>
  <si>
    <t>2,847,721.56</t>
  </si>
  <si>
    <t>1,915,839.25</t>
  </si>
  <si>
    <t>Total Preferred Equity</t>
  </si>
  <si>
    <t>Minority Interest, Total</t>
  </si>
  <si>
    <t>616,168.8</t>
  </si>
  <si>
    <t>735,374.45</t>
  </si>
  <si>
    <t>1,799,561.56</t>
  </si>
  <si>
    <t>3,802,866.24</t>
  </si>
  <si>
    <t>5,630,954.01</t>
  </si>
  <si>
    <t>6,751,191.08</t>
  </si>
  <si>
    <t>11,604,605.13</t>
  </si>
  <si>
    <t>11,972,199.78</t>
  </si>
  <si>
    <t>13,591,168.44</t>
  </si>
  <si>
    <t>23,084,847.5</t>
  </si>
  <si>
    <t>Other Equity</t>
  </si>
  <si>
    <t>Total Equity</t>
  </si>
  <si>
    <t>2,370,125.16</t>
  </si>
  <si>
    <t>2,472,479.45</t>
  </si>
  <si>
    <t>4,278,988.32</t>
  </si>
  <si>
    <t>5,422,307.16</t>
  </si>
  <si>
    <t>7,623,600.16</t>
  </si>
  <si>
    <t>8,864,180.12</t>
  </si>
  <si>
    <t>14,352,209.97</t>
  </si>
  <si>
    <t>14,425,425.54</t>
  </si>
  <si>
    <t>16,438,890</t>
  </si>
  <si>
    <t>25,000,686.75</t>
  </si>
  <si>
    <t>Total Liabilities And Equity</t>
  </si>
  <si>
    <t>Cash And Short Term Investments</t>
  </si>
  <si>
    <t>277,275.96</t>
  </si>
  <si>
    <t>442,382.74</t>
  </si>
  <si>
    <t>850,525.24</t>
  </si>
  <si>
    <t>1,859,805.7</t>
  </si>
  <si>
    <t>1,650,690.47</t>
  </si>
  <si>
    <t>3,022,065.72</t>
  </si>
  <si>
    <t>3,531,892.8</t>
  </si>
  <si>
    <t>5,246,187.66</t>
  </si>
  <si>
    <t>5,042,945.64</t>
  </si>
  <si>
    <t>5,747,517.75</t>
  </si>
  <si>
    <t>Total Debt</t>
  </si>
  <si>
    <t>676,723.32</t>
  </si>
  <si>
    <t>935,720.56</t>
  </si>
  <si>
    <t>2,877,633.52</t>
  </si>
  <si>
    <t>2,082,713.82</t>
  </si>
  <si>
    <t>4,835,152.74</t>
  </si>
  <si>
    <t>15,624,926.06</t>
  </si>
  <si>
    <t>34,224,300.93</t>
  </si>
  <si>
    <t>32,497,606.8</t>
  </si>
  <si>
    <t>41,906,524.2</t>
  </si>
  <si>
    <t>68,520,701.6</t>
  </si>
  <si>
    <t>Income Statement</t>
  </si>
  <si>
    <t>Revenue</t>
  </si>
  <si>
    <t>5,188,566.24</t>
  </si>
  <si>
    <t>5,352,599.54</t>
  </si>
  <si>
    <t>9,369,652.44</t>
  </si>
  <si>
    <t>10,688,847.2</t>
  </si>
  <si>
    <t>28,692,847.37</t>
  </si>
  <si>
    <t>50,733,576.64</t>
  </si>
  <si>
    <t>55,876,621.68</t>
  </si>
  <si>
    <t>47,887,526.7</t>
  </si>
  <si>
    <t>58,910,659.11</t>
  </si>
  <si>
    <t>77,913,052.75</t>
  </si>
  <si>
    <t>Revenue Growth (YoY)</t>
  </si>
  <si>
    <t>-0.6%</t>
  </si>
  <si>
    <t>-5.4%</t>
  </si>
  <si>
    <t>46.1%</t>
  </si>
  <si>
    <t>17.9%</t>
  </si>
  <si>
    <t>186.7%</t>
  </si>
  <si>
    <t>62.9%</t>
  </si>
  <si>
    <t>15.8%</t>
  </si>
  <si>
    <t>-12.5%</t>
  </si>
  <si>
    <t>23.8%</t>
  </si>
  <si>
    <t>23.5%</t>
  </si>
  <si>
    <t>Cost of Revenues</t>
  </si>
  <si>
    <t>-4,707,317.16</t>
  </si>
  <si>
    <t>-4,735,348.23</t>
  </si>
  <si>
    <t>-8,485,827.68</t>
  </si>
  <si>
    <t>-9,892,554.94</t>
  </si>
  <si>
    <t>-27,462,058.36</t>
  </si>
  <si>
    <t>-46,503,503.62</t>
  </si>
  <si>
    <t>-52,109,702.19</t>
  </si>
  <si>
    <t>-44,063,904.6</t>
  </si>
  <si>
    <t>-54,565,734.03</t>
  </si>
  <si>
    <t>-71,897,452.9</t>
  </si>
  <si>
    <t>Gross Profit</t>
  </si>
  <si>
    <t>481,249.08</t>
  </si>
  <si>
    <t>617,251.31</t>
  </si>
  <si>
    <t>883,824.76</t>
  </si>
  <si>
    <t>796,292.26</t>
  </si>
  <si>
    <t>1,230,789.01</t>
  </si>
  <si>
    <t>4,230,073.02</t>
  </si>
  <si>
    <t>3,766,919.49</t>
  </si>
  <si>
    <t>3,823,622.1</t>
  </si>
  <si>
    <t>4,344,925.08</t>
  </si>
  <si>
    <t>6,015,599.85</t>
  </si>
  <si>
    <t>Gross Profit Margin</t>
  </si>
  <si>
    <t>9.3%</t>
  </si>
  <si>
    <t>11.5%</t>
  </si>
  <si>
    <t>9.4%</t>
  </si>
  <si>
    <t>7.4%</t>
  </si>
  <si>
    <t>4.3%</t>
  </si>
  <si>
    <t>8.3%</t>
  </si>
  <si>
    <t>6.7%</t>
  </si>
  <si>
    <t>8.0%</t>
  </si>
  <si>
    <t>7.7%</t>
  </si>
  <si>
    <t>R&amp;D Expenses</t>
  </si>
  <si>
    <t>Selling and Marketing Expense</t>
  </si>
  <si>
    <t>General &amp; Admin Expenses</t>
  </si>
  <si>
    <t>-211,409.64</t>
  </si>
  <si>
    <t>-207,294.53</t>
  </si>
  <si>
    <t>-310,795.52</t>
  </si>
  <si>
    <t>-361,218.58</t>
  </si>
  <si>
    <t>-427,444.6</t>
  </si>
  <si>
    <t>-877,682.14</t>
  </si>
  <si>
    <t>-1,080,343.68</t>
  </si>
  <si>
    <t>-1,231,702.56</t>
  </si>
  <si>
    <t>-1,279,704.36</t>
  </si>
  <si>
    <t>-1,857,619.4</t>
  </si>
  <si>
    <t>Other Inc / (Exp)</t>
  </si>
  <si>
    <t>-15,935.4</t>
  </si>
  <si>
    <t>-188,765.41</t>
  </si>
  <si>
    <t>-34,687</t>
  </si>
  <si>
    <t>-606,954.64</t>
  </si>
  <si>
    <t>-269,038.66</t>
  </si>
  <si>
    <t>-896,791.86</t>
  </si>
  <si>
    <t>-219,444.81</t>
  </si>
  <si>
    <t>227,763.18</t>
  </si>
  <si>
    <t>1,722,289.86</t>
  </si>
  <si>
    <t>-617,401.2</t>
  </si>
  <si>
    <t>Operating Expenses</t>
  </si>
  <si>
    <t>-227,345.04</t>
  </si>
  <si>
    <t>-396,059.94</t>
  </si>
  <si>
    <t>-345,482.52</t>
  </si>
  <si>
    <t>-968,173.22</t>
  </si>
  <si>
    <t>-696,483.26</t>
  </si>
  <si>
    <t>-1,774,474</t>
  </si>
  <si>
    <t>-1,299,788.49</t>
  </si>
  <si>
    <t>-1,003,939.38</t>
  </si>
  <si>
    <t>442,585.5</t>
  </si>
  <si>
    <t>-2,475,020.6</t>
  </si>
  <si>
    <t>Operating Income</t>
  </si>
  <si>
    <t>253,904.04</t>
  </si>
  <si>
    <t>221,191.37</t>
  </si>
  <si>
    <t>538,342.24</t>
  </si>
  <si>
    <t>-171,880.96</t>
  </si>
  <si>
    <t>534,305.75</t>
  </si>
  <si>
    <t>2,455,599.02</t>
  </si>
  <si>
    <t>2,467,131</t>
  </si>
  <si>
    <t>2,819,682.72</t>
  </si>
  <si>
    <t>4,787,510.58</t>
  </si>
  <si>
    <t>3,540,579.25</t>
  </si>
  <si>
    <t>Net Interest Expenses</t>
  </si>
  <si>
    <t>-28,683.72</t>
  </si>
  <si>
    <t>-32,425.96</t>
  </si>
  <si>
    <t>-90,186.2</t>
  </si>
  <si>
    <t>-120,853.8</t>
  </si>
  <si>
    <t>-253,952.38</t>
  </si>
  <si>
    <t>-679,760.04</t>
  </si>
  <si>
    <t>-1,654,276.26</t>
  </si>
  <si>
    <t>-1,885,726.44</t>
  </si>
  <si>
    <t>-1,856,330.04</t>
  </si>
  <si>
    <t>-3,436,325.1</t>
  </si>
  <si>
    <t>EBT, Incl. Unusual Items</t>
  </si>
  <si>
    <t>225,220.32</t>
  </si>
  <si>
    <t>448,156.04</t>
  </si>
  <si>
    <t>-292,734.76</t>
  </si>
  <si>
    <t>280,353.37</t>
  </si>
  <si>
    <t>1,775,838.98</t>
  </si>
  <si>
    <t>812,854.74</t>
  </si>
  <si>
    <t>933,956.28</t>
  </si>
  <si>
    <t>2,931,180.54</t>
  </si>
  <si>
    <t>104,254.15</t>
  </si>
  <si>
    <t>Earnings of Discontinued Ops.</t>
  </si>
  <si>
    <t>Income Tax Expense</t>
  </si>
  <si>
    <t>2,124.72</t>
  </si>
  <si>
    <t>-20,845.26</t>
  </si>
  <si>
    <t>-74,923.92</t>
  </si>
  <si>
    <t>21,485.12</t>
  </si>
  <si>
    <t>-10,057.52</t>
  </si>
  <si>
    <t>-133,768.04</t>
  </si>
  <si>
    <t>-249,310.08</t>
  </si>
  <si>
    <t>-195,952.68</t>
  </si>
  <si>
    <t>-208,647.45</t>
  </si>
  <si>
    <t>376,398.1</t>
  </si>
  <si>
    <t>Net Income to Company</t>
  </si>
  <si>
    <t>227,345.04</t>
  </si>
  <si>
    <t>167,920.15</t>
  </si>
  <si>
    <t>373,232.12</t>
  </si>
  <si>
    <t>-271,249.64</t>
  </si>
  <si>
    <t>270,295.85</t>
  </si>
  <si>
    <t>1,642,070.94</t>
  </si>
  <si>
    <t>563,544.66</t>
  </si>
  <si>
    <t>738,003.6</t>
  </si>
  <si>
    <t>2,722,533.09</t>
  </si>
  <si>
    <t>480,652.25</t>
  </si>
  <si>
    <t>Minority Interest in Earnings</t>
  </si>
  <si>
    <t>-31,870.8</t>
  </si>
  <si>
    <t>-60,219.64</t>
  </si>
  <si>
    <t>-84,636.28</t>
  </si>
  <si>
    <t>228,279.4</t>
  </si>
  <si>
    <t>-343,212.87</t>
  </si>
  <si>
    <t>-1,541,062.42</t>
  </si>
  <si>
    <t>-507,709.59</t>
  </si>
  <si>
    <t>-853,793.82</t>
  </si>
  <si>
    <t>-2,396,284.35</t>
  </si>
  <si>
    <t>-406,185</t>
  </si>
  <si>
    <t>Net Income to Stockholders</t>
  </si>
  <si>
    <t>195,474.24</t>
  </si>
  <si>
    <t>107,700.51</t>
  </si>
  <si>
    <t>288,595.84</t>
  </si>
  <si>
    <t>-42,970.24</t>
  </si>
  <si>
    <t>-72,917.02</t>
  </si>
  <si>
    <t>101,008.52</t>
  </si>
  <si>
    <t>55,835.07</t>
  </si>
  <si>
    <t>-115,790.22</t>
  </si>
  <si>
    <t>326,248.74</t>
  </si>
  <si>
    <t>74,467.25</t>
  </si>
  <si>
    <t>Preferred Dividends &amp; Other Adj.</t>
  </si>
  <si>
    <t>Net Income to Common Excl Extra Items</t>
  </si>
  <si>
    <t>Basic EPS (Cont. Ops)</t>
  </si>
  <si>
    <t>Diluted EPS (Cont. Ops)</t>
  </si>
  <si>
    <t>Weighted Average Basic Shares Out.</t>
  </si>
  <si>
    <t>92,900.008</t>
  </si>
  <si>
    <t>113,500.008</t>
  </si>
  <si>
    <t>129,300.008</t>
  </si>
  <si>
    <t>140,000.008</t>
  </si>
  <si>
    <t>149,900.008</t>
  </si>
  <si>
    <t>148,000.008</t>
  </si>
  <si>
    <t>217,273.593</t>
  </si>
  <si>
    <t>Weighted Average Diluted Shares Out.</t>
  </si>
  <si>
    <t>EBITDA</t>
  </si>
  <si>
    <t>260,278.2</t>
  </si>
  <si>
    <t>398,376.08</t>
  </si>
  <si>
    <t>550,829.56</t>
  </si>
  <si>
    <t>409,560.1</t>
  </si>
  <si>
    <t>763,114.33</t>
  </si>
  <si>
    <t>3,263,667.18</t>
  </si>
  <si>
    <t>5,029,051.77</t>
  </si>
  <si>
    <t>5,346,708.84</t>
  </si>
  <si>
    <t>5,314,819.59</t>
  </si>
  <si>
    <t>7,606,491.1</t>
  </si>
  <si>
    <t>EBIT</t>
  </si>
  <si>
    <t>127,483.2</t>
  </si>
  <si>
    <t>228,139.79</t>
  </si>
  <si>
    <t>194,247.2</t>
  </si>
  <si>
    <t>25,513.58</t>
  </si>
  <si>
    <t>296,696.84</t>
  </si>
  <si>
    <t>2,242,662.14</t>
  </si>
  <si>
    <t>2,686,575.81</t>
  </si>
  <si>
    <t>2,591,919.54</t>
  </si>
  <si>
    <t>3,065,220.72</t>
  </si>
  <si>
    <t>4,157,980.45</t>
  </si>
  <si>
    <t>Revenue (Reported)</t>
  </si>
  <si>
    <t>Operating Income (Reported)</t>
  </si>
  <si>
    <t>Operating Income (Adjusted)</t>
  </si>
  <si>
    <t>Cash Flow Statement</t>
  </si>
  <si>
    <t>Depreciation &amp; Amortization (CF)</t>
  </si>
  <si>
    <t>132,795</t>
  </si>
  <si>
    <t>170,236.29</t>
  </si>
  <si>
    <t>356,582.36</t>
  </si>
  <si>
    <t>384,046.52</t>
  </si>
  <si>
    <t>466,417.49</t>
  </si>
  <si>
    <t>1,021,005.04</t>
  </si>
  <si>
    <t>2,342,475.96</t>
  </si>
  <si>
    <t>2,754,789.3</t>
  </si>
  <si>
    <t>2,582,170.26</t>
  </si>
  <si>
    <t>3,906,145.75</t>
  </si>
  <si>
    <t>Amortization of Deferred Charges (CF)</t>
  </si>
  <si>
    <t>304,751.73</t>
  </si>
  <si>
    <t>507,731.25</t>
  </si>
  <si>
    <t>Stock-Based Comp</t>
  </si>
  <si>
    <t>Change In Accounts Receivable</t>
  </si>
  <si>
    <t>-75,427.56</t>
  </si>
  <si>
    <t>-116,965.07</t>
  </si>
  <si>
    <t>-715,939.68</t>
  </si>
  <si>
    <t>-73,855.1</t>
  </si>
  <si>
    <t>-653,738.8</t>
  </si>
  <si>
    <t>-15,014.78</t>
  </si>
  <si>
    <t>-90,894.3</t>
  </si>
  <si>
    <t>694,741.32</t>
  </si>
  <si>
    <t>-864,938.52</t>
  </si>
  <si>
    <t>-1,425,709.35</t>
  </si>
  <si>
    <t>Change In Inventories</t>
  </si>
  <si>
    <t>24,434.28</t>
  </si>
  <si>
    <t>-18,529.12</t>
  </si>
  <si>
    <t>72,148.96</t>
  </si>
  <si>
    <t>80,569.2</t>
  </si>
  <si>
    <t>-325,612.21</t>
  </si>
  <si>
    <t>208,841.94</t>
  </si>
  <si>
    <t>101,282.22</t>
  </si>
  <si>
    <t>576,406.26</t>
  </si>
  <si>
    <t>-624,677.82</t>
  </si>
  <si>
    <t>-851,634.55</t>
  </si>
  <si>
    <t>Change in Other Net Operating Assets</t>
  </si>
  <si>
    <t>-16,997.76</t>
  </si>
  <si>
    <t>-11,580.7</t>
  </si>
  <si>
    <t>-169,272.56</t>
  </si>
  <si>
    <t>-165,166.86</t>
  </si>
  <si>
    <t>232,580.15</t>
  </si>
  <si>
    <t>-121,483.22</t>
  </si>
  <si>
    <t>-14,283.39</t>
  </si>
  <si>
    <t>67,438.26</t>
  </si>
  <si>
    <t>11,380.77</t>
  </si>
  <si>
    <t>-259,958.4</t>
  </si>
  <si>
    <t>Other Operating Activities</t>
  </si>
  <si>
    <t>-59,492.16</t>
  </si>
  <si>
    <t>247,826.98</t>
  </si>
  <si>
    <t>628,528.44</t>
  </si>
  <si>
    <t>124,882.26</t>
  </si>
  <si>
    <t>265,267.09</t>
  </si>
  <si>
    <t>636,080.68</t>
  </si>
  <si>
    <t>414,218.31</t>
  </si>
  <si>
    <t>1,372,941.18</t>
  </si>
  <si>
    <t>405,914.13</t>
  </si>
  <si>
    <t>-582,198.5</t>
  </si>
  <si>
    <t>Cash from Operations</t>
  </si>
  <si>
    <t>200,786.04</t>
  </si>
  <si>
    <t>378,688.89</t>
  </si>
  <si>
    <t>460,643.36</t>
  </si>
  <si>
    <t>-88,003.3</t>
  </si>
  <si>
    <t>1,830,438.18</t>
  </si>
  <si>
    <t>2,808,633.87</t>
  </si>
  <si>
    <t>5,350,526.1</t>
  </si>
  <si>
    <t>2,140,849.29</t>
  </si>
  <si>
    <t>1,368,843.45</t>
  </si>
  <si>
    <t>Capital Expenditures</t>
  </si>
  <si>
    <t>-296,398.44</t>
  </si>
  <si>
    <t>-229,297.86</t>
  </si>
  <si>
    <t>-192,859.72</t>
  </si>
  <si>
    <t>-193,366.08</t>
  </si>
  <si>
    <t>-301,725.6</t>
  </si>
  <si>
    <t>-743,914.1</t>
  </si>
  <si>
    <t>-1,564,680.45</t>
  </si>
  <si>
    <t>-1,787,750.1</t>
  </si>
  <si>
    <t>-1,833,568.5</t>
  </si>
  <si>
    <t>-2,366,704.6</t>
  </si>
  <si>
    <t>Cash Acquisitions</t>
  </si>
  <si>
    <t>15,935.4</t>
  </si>
  <si>
    <t>-24,319.47</t>
  </si>
  <si>
    <t>-2,047,920.48</t>
  </si>
  <si>
    <t>-84,597.66</t>
  </si>
  <si>
    <t>-2,096,992.92</t>
  </si>
  <si>
    <t>-4,670,961.56</t>
  </si>
  <si>
    <t>-24,019,468.02</t>
  </si>
  <si>
    <t>128,514.42</t>
  </si>
  <si>
    <t>-11,309,956.32</t>
  </si>
  <si>
    <t>-23,213,472.75</t>
  </si>
  <si>
    <t>Other Investing Activities</t>
  </si>
  <si>
    <t>-312,333.84</t>
  </si>
  <si>
    <t>-156,339.45</t>
  </si>
  <si>
    <t>-664,602.92</t>
  </si>
  <si>
    <t>149,053.02</t>
  </si>
  <si>
    <t>393,500.47</t>
  </si>
  <si>
    <t>-43,679.36</t>
  </si>
  <si>
    <t>2,290,536.36</t>
  </si>
  <si>
    <t>-1,310,592.6</t>
  </si>
  <si>
    <t>1,856,330.04</t>
  </si>
  <si>
    <t>232,879.4</t>
  </si>
  <si>
    <t>Cash from Investing</t>
  </si>
  <si>
    <t>-592,796.88</t>
  </si>
  <si>
    <t>-409,956.78</t>
  </si>
  <si>
    <t>-2,905,383.12</t>
  </si>
  <si>
    <t>-128,910.72</t>
  </si>
  <si>
    <t>-2,005,218.05</t>
  </si>
  <si>
    <t>-5,458,555.02</t>
  </si>
  <si>
    <t>-23,293,612.11</t>
  </si>
  <si>
    <t>-2,969,828.28</t>
  </si>
  <si>
    <t>-11,287,194.78</t>
  </si>
  <si>
    <t>-25,347,297.95</t>
  </si>
  <si>
    <t>Dividends Paid (Ex Special Dividends)</t>
  </si>
  <si>
    <t>-151,917.48</t>
  </si>
  <si>
    <t>-228,139.79</t>
  </si>
  <si>
    <t>-638,240.8</t>
  </si>
  <si>
    <t>-22,827.94</t>
  </si>
  <si>
    <t>-18,857.85</t>
  </si>
  <si>
    <t>-21,839.68</t>
  </si>
  <si>
    <t>-23,372.82</t>
  </si>
  <si>
    <t>-25,448.4</t>
  </si>
  <si>
    <t>-25,290.6</t>
  </si>
  <si>
    <t>-25,725.05</t>
  </si>
  <si>
    <t>Special Dividend Paid</t>
  </si>
  <si>
    <t>Long-Term Debt Issued</t>
  </si>
  <si>
    <t>196,536.6</t>
  </si>
  <si>
    <t>345,104.86</t>
  </si>
  <si>
    <t>2,244,942.64</t>
  </si>
  <si>
    <t>636,496.68</t>
  </si>
  <si>
    <t>2,582,268.26</t>
  </si>
  <si>
    <t>9,363,762.8</t>
  </si>
  <si>
    <t>22,379,475.15</t>
  </si>
  <si>
    <t>7,981,890.66</t>
  </si>
  <si>
    <t>16,756,287.03</t>
  </si>
  <si>
    <t>34,486,460.45</t>
  </si>
  <si>
    <t>Long-Term Debt Repaid</t>
  </si>
  <si>
    <t>-134,919.72</t>
  </si>
  <si>
    <t>-179,500.85</t>
  </si>
  <si>
    <t>-761,726.52</t>
  </si>
  <si>
    <t>-1,353,562.56</t>
  </si>
  <si>
    <t>-1,690,920.55</t>
  </si>
  <si>
    <t>-3,194,053.2</t>
  </si>
  <si>
    <t>-5,206,944.9</t>
  </si>
  <si>
    <t>-8,984,557.62</t>
  </si>
  <si>
    <t>-8,120,811.66</t>
  </si>
  <si>
    <t>-15,968,486.3</t>
  </si>
  <si>
    <t>Repurchase of Common Stock</t>
  </si>
  <si>
    <t>-71,255.52</t>
  </si>
  <si>
    <t>-104,955.99</t>
  </si>
  <si>
    <t>-105,608.1</t>
  </si>
  <si>
    <t>Other Financing Activities</t>
  </si>
  <si>
    <t>460,001.88</t>
  </si>
  <si>
    <t>64,851.92</t>
  </si>
  <si>
    <t>1,889,747.76</t>
  </si>
  <si>
    <t>1,526,786.34</t>
  </si>
  <si>
    <t>1,281,076.61</t>
  </si>
  <si>
    <t>-1,287,176.14</t>
  </si>
  <si>
    <t>3,529,295.82</t>
  </si>
  <si>
    <t>-271,025.46</t>
  </si>
  <si>
    <t>426,146.61</t>
  </si>
  <si>
    <t>6,079,235.5</t>
  </si>
  <si>
    <t>Cash from Financing</t>
  </si>
  <si>
    <t>369,701.28</t>
  </si>
  <si>
    <t>2,316.14</t>
  </si>
  <si>
    <t>2,734,723.08</t>
  </si>
  <si>
    <t>786,892.52</t>
  </si>
  <si>
    <t>2,153,566.47</t>
  </si>
  <si>
    <t>4,860,693.78</t>
  </si>
  <si>
    <t>20,678,453.25</t>
  </si>
  <si>
    <t>-1,370,396.34</t>
  </si>
  <si>
    <t>8,931,375.39</t>
  </si>
  <si>
    <t>24,465,876.5</t>
  </si>
  <si>
    <t>Beginning Cash (CF)</t>
  </si>
  <si>
    <t>220,281.75</t>
  </si>
  <si>
    <t>Foreign Exchange Rate Adjustments</t>
  </si>
  <si>
    <t>-5,311.8</t>
  </si>
  <si>
    <t>-8,106.49</t>
  </si>
  <si>
    <t>-24,974.64</t>
  </si>
  <si>
    <t>-20,142.3</t>
  </si>
  <si>
    <t>10,057.52</t>
  </si>
  <si>
    <t>-81,898.8</t>
  </si>
  <si>
    <t>-12,984.9</t>
  </si>
  <si>
    <t>-47,079.54</t>
  </si>
  <si>
    <t>18,967.95</t>
  </si>
  <si>
    <t>Additions / Reductions</t>
  </si>
  <si>
    <t>-7,809.75</t>
  </si>
  <si>
    <t>-10,288.3</t>
  </si>
  <si>
    <t>327,377.15</t>
  </si>
  <si>
    <t>938,935.38</t>
  </si>
  <si>
    <t>-29,566.38</t>
  </si>
  <si>
    <t>1,351,792.68</t>
  </si>
  <si>
    <t>-68,559.98</t>
  </si>
  <si>
    <t>958,526.46</t>
  </si>
  <si>
    <t>-236,612.37</t>
  </si>
  <si>
    <t>718,840.96</t>
  </si>
  <si>
    <t>Ending Cash (CF)</t>
  </si>
  <si>
    <t>Levered Free Cash Flow</t>
  </si>
  <si>
    <t>-95,612.4</t>
  </si>
  <si>
    <t>149,391.03</t>
  </si>
  <si>
    <t>267,783.64</t>
  </si>
  <si>
    <t>114,139.7</t>
  </si>
  <si>
    <t>-389,728.9</t>
  </si>
  <si>
    <t>1,086,524.08</t>
  </si>
  <si>
    <t>1,243,953.42</t>
  </si>
  <si>
    <t>3,562,776</t>
  </si>
  <si>
    <t>307,280.79</t>
  </si>
  <si>
    <t>-997,861.15</t>
  </si>
  <si>
    <t>Cash Interest Paid</t>
  </si>
  <si>
    <t>12,748.32</t>
  </si>
  <si>
    <t>12,738.77</t>
  </si>
  <si>
    <t>63,824.08</t>
  </si>
  <si>
    <t>99,368.68</t>
  </si>
  <si>
    <t>129,490.57</t>
  </si>
  <si>
    <t>622,430.88</t>
  </si>
  <si>
    <t>1,401,070.71</t>
  </si>
  <si>
    <t>Valuation Ratios</t>
  </si>
  <si>
    <t>Price Close (Split Adjusted)</t>
  </si>
  <si>
    <t>Market Cap</t>
  </si>
  <si>
    <t>2,153,792.881</t>
  </si>
  <si>
    <t>3,740,383.738</t>
  </si>
  <si>
    <t>3,575,209.12</t>
  </si>
  <si>
    <t>5,381,470.166</t>
  </si>
  <si>
    <t>4,763,254.294</t>
  </si>
  <si>
    <t>5,728,071.154</t>
  </si>
  <si>
    <t>4,398,856.972</t>
  </si>
  <si>
    <t>Total Enterprise Value (TEV)</t>
  </si>
  <si>
    <t>6,696,552.941</t>
  </si>
  <si>
    <t>11,622,965.038</t>
  </si>
  <si>
    <t>23,725,043.88</t>
  </si>
  <si>
    <t>43,855,728.866</t>
  </si>
  <si>
    <t>39,060,062.974</t>
  </si>
  <si>
    <t>39,957,633.724</t>
  </si>
  <si>
    <t>80,576,145.822</t>
  </si>
  <si>
    <t>Enterprise Value (EV)</t>
  </si>
  <si>
    <t>NA</t>
  </si>
  <si>
    <t>6,178,224.421</t>
  </si>
  <si>
    <t>10,677,558.158</t>
  </si>
  <si>
    <t>22,650,804.62</t>
  </si>
  <si>
    <t>41,859,949.736</t>
  </si>
  <si>
    <t>31,209,231.574</t>
  </si>
  <si>
    <t>31,183,060.054</t>
  </si>
  <si>
    <t>77,978,812.666</t>
  </si>
  <si>
    <t>EV/EBITDA</t>
  </si>
  <si>
    <t>15.0x</t>
  </si>
  <si>
    <t>18.8x</t>
  </si>
  <si>
    <t>9.1x</t>
  </si>
  <si>
    <t>9.3x</t>
  </si>
  <si>
    <t>6.6x</t>
  </si>
  <si>
    <t>6.1x</t>
  </si>
  <si>
    <t>10.3x</t>
  </si>
  <si>
    <t>EV / EBIT</t>
  </si>
  <si>
    <t>158.7x</t>
  </si>
  <si>
    <t>62.4x</t>
  </si>
  <si>
    <t>13.1x</t>
  </si>
  <si>
    <t>16.3x</t>
  </si>
  <si>
    <t>12.5x</t>
  </si>
  <si>
    <t>10.5x</t>
  </si>
  <si>
    <t>EV / LTM EBITDA - CAPEX</t>
  </si>
  <si>
    <t>32.4x</t>
  </si>
  <si>
    <t>34.0x</t>
  </si>
  <si>
    <t>11.8x</t>
  </si>
  <si>
    <t>13.3x</t>
  </si>
  <si>
    <t>10.9x</t>
  </si>
  <si>
    <t>9.5x</t>
  </si>
  <si>
    <t>14.9x</t>
  </si>
  <si>
    <t>EV / Free Cash Flow</t>
  </si>
  <si>
    <t>NM</t>
  </si>
  <si>
    <t>12.8x</t>
  </si>
  <si>
    <t>19.6x</t>
  </si>
  <si>
    <t>91.5x</t>
  </si>
  <si>
    <t>15.1x</t>
  </si>
  <si>
    <t>9.7x</t>
  </si>
  <si>
    <t>9.8x</t>
  </si>
  <si>
    <t>24.4x</t>
  </si>
  <si>
    <t>EV / Invested Capital</t>
  </si>
  <si>
    <t>0.9x</t>
  </si>
  <si>
    <t>1.0x</t>
  </si>
  <si>
    <t>EV / Revenue</t>
  </si>
  <si>
    <t>0.6x</t>
  </si>
  <si>
    <t>0.5x</t>
  </si>
  <si>
    <t>0.8x</t>
  </si>
  <si>
    <t>P/E Ratio</t>
  </si>
  <si>
    <t>8.9x</t>
  </si>
  <si>
    <t>185.9x</t>
  </si>
  <si>
    <t>-34.9x</t>
  </si>
  <si>
    <t>-19.4x</t>
  </si>
  <si>
    <t>14.1x</t>
  </si>
  <si>
    <t>65.5x</t>
  </si>
  <si>
    <t>Price/Book</t>
  </si>
  <si>
    <t>0.0x</t>
  </si>
  <si>
    <t>1.6x</t>
  </si>
  <si>
    <t>1.8x</t>
  </si>
  <si>
    <t>1.7x</t>
  </si>
  <si>
    <t>1.9x</t>
  </si>
  <si>
    <t>2.2x</t>
  </si>
  <si>
    <t>2.1x</t>
  </si>
  <si>
    <t>2.5x</t>
  </si>
  <si>
    <t>Price / Operating Cash Flow</t>
  </si>
  <si>
    <t>4.6x</t>
  </si>
  <si>
    <t>28.3x</t>
  </si>
  <si>
    <t>10.7x</t>
  </si>
  <si>
    <t>1.3x</t>
  </si>
  <si>
    <t>1.2x</t>
  </si>
  <si>
    <t>3.6x</t>
  </si>
  <si>
    <t>Price / LTM Sales</t>
  </si>
  <si>
    <t>0.2x</t>
  </si>
  <si>
    <t>0.1x</t>
  </si>
  <si>
    <t>Altman Z-Score</t>
  </si>
  <si>
    <t>Piotroski Score</t>
  </si>
  <si>
    <t>Dividend Per Share</t>
  </si>
  <si>
    <t>Dividend Yield</t>
  </si>
  <si>
    <t>0.0%</t>
  </si>
  <si>
    <t>Liquidity Ratios</t>
  </si>
  <si>
    <t>Profitability Ratios</t>
  </si>
  <si>
    <t>Solvency Ratios</t>
  </si>
  <si>
    <t>Efficiency Ratios</t>
  </si>
  <si>
    <t>Other Ratios</t>
  </si>
  <si>
    <t>Current ratio</t>
  </si>
  <si>
    <t>Quick Ratio</t>
  </si>
  <si>
    <t>Cash ratio</t>
  </si>
  <si>
    <t>Operating cash flow ratio</t>
  </si>
  <si>
    <t>Working capital ratio</t>
  </si>
  <si>
    <t>Return On Equity (ROE)</t>
  </si>
  <si>
    <t>Net profit margin</t>
  </si>
  <si>
    <t>Sales turnover ratio</t>
  </si>
  <si>
    <t>Return On Assets (ROA)</t>
  </si>
  <si>
    <t>EPS</t>
  </si>
  <si>
    <t>Debt-to-assets ratio</t>
  </si>
  <si>
    <t>Equity Ratio</t>
  </si>
  <si>
    <t>Debt to equity ratio</t>
  </si>
  <si>
    <t>Interest coverage ratio</t>
  </si>
  <si>
    <t>The Long-Term Debt Coverage Ratio</t>
  </si>
  <si>
    <t>Total debt to EBITDA ratio</t>
  </si>
  <si>
    <t>Cash flow to debt ratio</t>
  </si>
  <si>
    <t>Inventory turnover ratio</t>
  </si>
  <si>
    <t>Receivables turnover ratio</t>
  </si>
  <si>
    <t>Asset Turnover Ratio</t>
  </si>
  <si>
    <t>Working capital turnover ratio</t>
  </si>
  <si>
    <t>Years</t>
  </si>
  <si>
    <t>Current assets / Current liabilities</t>
  </si>
  <si>
    <t>Current assets – Inventories / Current liabilities</t>
  </si>
  <si>
    <t>Cash and Cash equivalents / Current Liabilities</t>
  </si>
  <si>
    <t>Operating cash flow / Current liabilities</t>
  </si>
  <si>
    <t>Net income / Shareholder’s equity</t>
  </si>
  <si>
    <t>Net income / Sales</t>
  </si>
  <si>
    <t>Net Sales / Average Total Assets</t>
  </si>
  <si>
    <t>Net Income / Total Assets</t>
  </si>
  <si>
    <t>(Net income - Preferred dividends) / Average common shares outstanding</t>
  </si>
  <si>
    <t>Total liabilities / Total assets</t>
  </si>
  <si>
    <t>Total Equity / Total Assets</t>
  </si>
  <si>
    <t>Total liabilities / Shareholder’s equity</t>
  </si>
  <si>
    <t>Operating income / Interest expenses</t>
  </si>
  <si>
    <t>Operating Cash Flow / Long-Term Debt Payments</t>
  </si>
  <si>
    <t>Total Debt / EBITDA</t>
  </si>
  <si>
    <t>Operating Cash Flow / Total Debt</t>
  </si>
  <si>
    <t>Cost of goods / Average inventory</t>
  </si>
  <si>
    <t>Net credit sales / Average accounts receivable</t>
  </si>
  <si>
    <t>Net Sales / Total Assets</t>
  </si>
  <si>
    <t>Net Sales / Average Working Capital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</si>
</sst>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3" x14ac:knownFonts="1">
    <font>
      <sz val="10"/>
      <color rgb="FF000000"/>
      <name val="Arial"/>
    </font>
    <font>
      <b/>
      <sz val="20"/>
      <color rgb="FF1551C3"/>
      <name val="Arial"/>
      <family val="2"/>
    </font>
    <font>
      <b/>
      <sz val="10"/>
      <color rgb="FF434343"/>
      <name val="Arial"/>
      <family val="2"/>
    </font>
    <font>
      <b/>
      <sz val="11"/>
      <color rgb="FF1551C3"/>
      <name val="Arial"/>
      <family val="2"/>
    </font>
    <font>
      <sz val="11"/>
      <name val="Arial"/>
      <family val="2"/>
    </font>
    <font>
      <sz val="10"/>
      <color rgb="FF434343"/>
      <name val="Arial"/>
      <family val="2"/>
    </font>
    <font>
      <sz val="12"/>
      <color rgb="FF000000"/>
      <name val="Arial"/>
      <family val="2"/>
    </font>
    <font>
      <b/>
      <sz val="14"/>
      <color rgb="FF000000"/>
      <name val="Arial"/>
      <family val="2"/>
    </font>
    <font>
      <b/>
      <sz val="12"/>
      <color rgb="FF000000"/>
      <name val="Arial"/>
      <family val="2"/>
    </font>
    <font>
      <b/>
      <sz val="14"/>
      <name val="Arial"/>
      <family val="2"/>
    </font>
    <font>
      <b/>
      <sz val="14"/>
      <color theme="1"/>
      <name val="Calibri"/>
      <family val="2"/>
      <scheme val="minor"/>
    </font>
    <font>
      <b/>
      <sz val="12"/>
      <color rgb="FF434343"/>
      <name val="Arial"/>
      <family val="2"/>
    </font>
    <font>
      <b/>
      <sz val="11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8F8F8"/>
        <bgColor rgb="FFF8F8F8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5F5F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0" borderId="0" xfId="0" applyFont="1"/>
    <xf numFmtId="0" fontId="4" fillId="2" borderId="0" xfId="0" applyFont="1" applyFill="1"/>
    <xf numFmtId="0" fontId="5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/>
    <xf numFmtId="0" fontId="3" fillId="2" borderId="0" xfId="0" applyFont="1" applyFill="1"/>
    <xf numFmtId="0" fontId="4" fillId="2" borderId="0" xfId="0" applyFont="1" applyFill="1"/>
    <xf numFmtId="0" fontId="6" fillId="0" borderId="0" xfId="0" applyFont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6" fillId="4" borderId="0" xfId="0" applyFont="1" applyFill="1"/>
    <xf numFmtId="0" fontId="6" fillId="0" borderId="0" xfId="0" applyFont="1"/>
    <xf numFmtId="0" fontId="10" fillId="4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11" fillId="4" borderId="2" xfId="0" applyFont="1" applyFill="1" applyBorder="1" applyAlignment="1">
      <alignment horizontal="center" vertical="center" wrapText="1"/>
    </xf>
    <xf numFmtId="0" fontId="11" fillId="5" borderId="2" xfId="0" applyFont="1" applyFill="1" applyBorder="1" applyAlignment="1">
      <alignment horizontal="center" vertical="center" wrapText="1"/>
    </xf>
    <xf numFmtId="0" fontId="6" fillId="4" borderId="0" xfId="0" applyFont="1" applyFill="1" applyAlignment="1">
      <alignment wrapText="1"/>
    </xf>
    <xf numFmtId="0" fontId="7" fillId="6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/>
    <xf numFmtId="0" fontId="6" fillId="5" borderId="1" xfId="0" applyFont="1" applyFill="1" applyBorder="1"/>
    <xf numFmtId="0" fontId="6" fillId="4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4" fontId="8" fillId="4" borderId="1" xfId="0" applyNumberFormat="1" applyFont="1" applyFill="1" applyBorder="1" applyAlignment="1">
      <alignment horizontal="center" vertical="center"/>
    </xf>
    <xf numFmtId="164" fontId="8" fillId="4" borderId="1" xfId="0" applyNumberFormat="1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4" fontId="8" fillId="7" borderId="1" xfId="0" applyNumberFormat="1" applyFont="1" applyFill="1" applyBorder="1" applyAlignment="1">
      <alignment horizontal="center" vertical="center"/>
    </xf>
    <xf numFmtId="164" fontId="8" fillId="7" borderId="1" xfId="0" applyNumberFormat="1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6" fillId="7" borderId="0" xfId="0" applyFont="1" applyFill="1"/>
    <xf numFmtId="0" fontId="11" fillId="4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590550</xdr:colOff>
      <xdr:row>55</xdr:row>
      <xdr:rowOff>66675</xdr:rowOff>
    </xdr:to>
    <xdr:sp macro="" textlink="">
      <xdr:nvSpPr>
        <xdr:cNvPr id="1025" name="Text Box 1" hidden="1">
          <a:extLst>
            <a:ext uri="{FF2B5EF4-FFF2-40B4-BE49-F238E27FC236}">
              <a16:creationId xmlns:a16="http://schemas.microsoft.com/office/drawing/2014/main" id="{AEC36E38-1A1F-FD2F-CDC4-FA7F868CB591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M56"/>
  <sheetViews>
    <sheetView showGridLines="0" workbookViewId="0"/>
  </sheetViews>
  <sheetFormatPr defaultColWidth="15" defaultRowHeight="15" customHeight="1" x14ac:dyDescent="0.2"/>
  <cols>
    <col min="1" max="2" width="2" customWidth="1"/>
    <col min="3" max="3" width="25" customWidth="1"/>
  </cols>
  <sheetData>
    <row r="1" spans="3:13" ht="13.5" customHeight="1" x14ac:dyDescent="0.2"/>
    <row r="2" spans="3:13" ht="33" customHeight="1" x14ac:dyDescent="0.4">
      <c r="C2" s="4" t="s">
        <v>0</v>
      </c>
      <c r="D2" s="5"/>
      <c r="E2" s="5"/>
    </row>
    <row r="3" spans="3:13" ht="12.75" x14ac:dyDescent="0.2">
      <c r="C3" s="1" t="s">
        <v>1</v>
      </c>
    </row>
    <row r="4" spans="3:13" ht="12.75" x14ac:dyDescent="0.2"/>
    <row r="5" spans="3:13" ht="12.75" x14ac:dyDescent="0.2"/>
    <row r="6" spans="3:13" x14ac:dyDescent="0.25">
      <c r="C6" s="6" t="s">
        <v>2</v>
      </c>
      <c r="D6" s="7"/>
      <c r="E6" s="2"/>
      <c r="F6" s="2"/>
      <c r="G6" s="2"/>
      <c r="H6" s="2"/>
      <c r="I6" s="2"/>
      <c r="J6" s="2"/>
      <c r="K6" s="2"/>
      <c r="L6" s="2"/>
    </row>
    <row r="7" spans="3:13" ht="12.75" x14ac:dyDescent="0.2"/>
    <row r="8" spans="3:13" ht="33" customHeight="1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9" spans="3:13" ht="12.75" x14ac:dyDescent="0.2"/>
    <row r="10" spans="3:13" ht="12.75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1" spans="3:13" ht="12.75" x14ac:dyDescent="0.2"/>
    <row r="12" spans="3:13" ht="12.75" x14ac:dyDescent="0.2">
      <c r="C12" s="3" t="s">
        <v>25</v>
      </c>
      <c r="D12" s="3" t="s">
        <v>26</v>
      </c>
      <c r="E12" s="3" t="s">
        <v>27</v>
      </c>
      <c r="F12" s="3" t="s">
        <v>28</v>
      </c>
      <c r="G12" s="3" t="s">
        <v>29</v>
      </c>
      <c r="H12" s="3" t="s">
        <v>30</v>
      </c>
      <c r="I12" s="3" t="s">
        <v>31</v>
      </c>
      <c r="J12" s="3" t="s">
        <v>32</v>
      </c>
      <c r="K12" s="3" t="s">
        <v>33</v>
      </c>
      <c r="L12" s="3" t="s">
        <v>34</v>
      </c>
      <c r="M12" s="3" t="s">
        <v>35</v>
      </c>
    </row>
    <row r="13" spans="3:13" ht="12.75" x14ac:dyDescent="0.2">
      <c r="C13" s="3" t="s">
        <v>36</v>
      </c>
      <c r="D13" s="3" t="s">
        <v>37</v>
      </c>
      <c r="E13" s="3" t="s">
        <v>38</v>
      </c>
      <c r="F13" s="3" t="s">
        <v>39</v>
      </c>
      <c r="G13" s="3" t="s">
        <v>40</v>
      </c>
      <c r="H13" s="3" t="s">
        <v>41</v>
      </c>
      <c r="I13" s="3" t="s">
        <v>42</v>
      </c>
      <c r="J13" s="3" t="s">
        <v>43</v>
      </c>
      <c r="K13" s="3" t="s">
        <v>44</v>
      </c>
      <c r="L13" s="3" t="s">
        <v>45</v>
      </c>
      <c r="M13" s="3" t="s">
        <v>46</v>
      </c>
    </row>
    <row r="14" spans="3:13" ht="12.75" x14ac:dyDescent="0.2">
      <c r="C14" s="3" t="s">
        <v>47</v>
      </c>
      <c r="D14" s="3" t="s">
        <v>48</v>
      </c>
      <c r="E14" s="3" t="s">
        <v>49</v>
      </c>
      <c r="F14" s="3" t="s">
        <v>50</v>
      </c>
      <c r="G14" s="3" t="s">
        <v>51</v>
      </c>
      <c r="H14" s="3" t="s">
        <v>52</v>
      </c>
      <c r="I14" s="3" t="s">
        <v>53</v>
      </c>
      <c r="J14" s="3" t="s">
        <v>54</v>
      </c>
      <c r="K14" s="3" t="s">
        <v>55</v>
      </c>
      <c r="L14" s="3" t="s">
        <v>56</v>
      </c>
      <c r="M14" s="3" t="s">
        <v>57</v>
      </c>
    </row>
    <row r="15" spans="3:13" ht="12.75" x14ac:dyDescent="0.2">
      <c r="C15" s="3" t="s">
        <v>58</v>
      </c>
      <c r="D15" s="3" t="s">
        <v>59</v>
      </c>
      <c r="E15" s="3" t="s">
        <v>60</v>
      </c>
      <c r="F15" s="3" t="s">
        <v>61</v>
      </c>
      <c r="G15" s="3" t="s">
        <v>62</v>
      </c>
      <c r="H15" s="3" t="s">
        <v>63</v>
      </c>
      <c r="I15" s="3" t="s">
        <v>64</v>
      </c>
      <c r="J15" s="3" t="s">
        <v>65</v>
      </c>
      <c r="K15" s="3" t="s">
        <v>66</v>
      </c>
      <c r="L15" s="3" t="s">
        <v>67</v>
      </c>
      <c r="M15" s="3" t="s">
        <v>68</v>
      </c>
    </row>
    <row r="16" spans="3:13" ht="12.75" x14ac:dyDescent="0.2">
      <c r="C16" s="3" t="s">
        <v>69</v>
      </c>
      <c r="D16" s="3" t="s">
        <v>70</v>
      </c>
      <c r="E16" s="3" t="s">
        <v>71</v>
      </c>
      <c r="F16" s="3" t="s">
        <v>72</v>
      </c>
      <c r="G16" s="3" t="s">
        <v>73</v>
      </c>
      <c r="H16" s="3" t="s">
        <v>74</v>
      </c>
      <c r="I16" s="3" t="s">
        <v>75</v>
      </c>
      <c r="J16" s="3" t="s">
        <v>76</v>
      </c>
      <c r="K16" s="3" t="s">
        <v>77</v>
      </c>
      <c r="L16" s="3" t="s">
        <v>78</v>
      </c>
      <c r="M16" s="3" t="s">
        <v>79</v>
      </c>
    </row>
    <row r="17" spans="3:13" ht="12.75" x14ac:dyDescent="0.2">
      <c r="C17" s="3" t="s">
        <v>80</v>
      </c>
      <c r="D17" s="3" t="s">
        <v>81</v>
      </c>
      <c r="E17" s="3" t="s">
        <v>82</v>
      </c>
      <c r="F17" s="3" t="s">
        <v>83</v>
      </c>
      <c r="G17" s="3" t="s">
        <v>84</v>
      </c>
      <c r="H17" s="3" t="s">
        <v>85</v>
      </c>
      <c r="I17" s="3" t="s">
        <v>86</v>
      </c>
      <c r="J17" s="3" t="s">
        <v>87</v>
      </c>
      <c r="K17" s="3" t="s">
        <v>88</v>
      </c>
      <c r="L17" s="3" t="s">
        <v>89</v>
      </c>
      <c r="M17" s="3" t="s">
        <v>90</v>
      </c>
    </row>
    <row r="18" spans="3:13" ht="12.75" x14ac:dyDescent="0.2">
      <c r="C18" s="3" t="s">
        <v>91</v>
      </c>
      <c r="D18" s="3" t="s">
        <v>92</v>
      </c>
      <c r="E18" s="3" t="s">
        <v>93</v>
      </c>
      <c r="F18" s="3" t="s">
        <v>94</v>
      </c>
      <c r="G18" s="3" t="s">
        <v>95</v>
      </c>
      <c r="H18" s="3" t="s">
        <v>96</v>
      </c>
      <c r="I18" s="3" t="s">
        <v>97</v>
      </c>
      <c r="J18" s="3" t="s">
        <v>98</v>
      </c>
      <c r="K18" s="3" t="s">
        <v>99</v>
      </c>
      <c r="L18" s="3" t="s">
        <v>100</v>
      </c>
      <c r="M18" s="3" t="s">
        <v>101</v>
      </c>
    </row>
    <row r="19" spans="3:13" ht="12.75" x14ac:dyDescent="0.2"/>
    <row r="20" spans="3:13" ht="12.75" x14ac:dyDescent="0.2">
      <c r="C20" s="3" t="s">
        <v>102</v>
      </c>
      <c r="D20" s="3" t="s">
        <v>103</v>
      </c>
      <c r="E20" s="3" t="s">
        <v>104</v>
      </c>
      <c r="F20" s="3" t="s">
        <v>105</v>
      </c>
      <c r="G20" s="3" t="s">
        <v>106</v>
      </c>
      <c r="H20" s="3" t="s">
        <v>107</v>
      </c>
      <c r="I20" s="3" t="s">
        <v>108</v>
      </c>
      <c r="J20" s="3" t="s">
        <v>109</v>
      </c>
      <c r="K20" s="3" t="s">
        <v>110</v>
      </c>
      <c r="L20" s="3" t="s">
        <v>111</v>
      </c>
      <c r="M20" s="3" t="s">
        <v>112</v>
      </c>
    </row>
    <row r="21" spans="3:13" ht="12.75" x14ac:dyDescent="0.2">
      <c r="C21" s="3" t="s">
        <v>113</v>
      </c>
      <c r="D21" s="3" t="s">
        <v>114</v>
      </c>
      <c r="E21" s="3" t="s">
        <v>114</v>
      </c>
      <c r="F21" s="3" t="s">
        <v>114</v>
      </c>
      <c r="G21" s="3" t="s">
        <v>114</v>
      </c>
      <c r="H21" s="3" t="s">
        <v>114</v>
      </c>
      <c r="I21" s="3" t="s">
        <v>114</v>
      </c>
      <c r="J21" s="3" t="s">
        <v>114</v>
      </c>
      <c r="K21" s="3" t="s">
        <v>114</v>
      </c>
      <c r="L21" s="3" t="s">
        <v>114</v>
      </c>
      <c r="M21" s="3" t="s">
        <v>114</v>
      </c>
    </row>
    <row r="22" spans="3:13" ht="12.75" x14ac:dyDescent="0.2">
      <c r="C22" s="3" t="s">
        <v>115</v>
      </c>
      <c r="D22" s="3" t="s">
        <v>116</v>
      </c>
      <c r="E22" s="3" t="s">
        <v>117</v>
      </c>
      <c r="F22" s="3" t="s">
        <v>118</v>
      </c>
      <c r="G22" s="3" t="s">
        <v>119</v>
      </c>
      <c r="H22" s="3" t="s">
        <v>120</v>
      </c>
      <c r="I22" s="3" t="s">
        <v>121</v>
      </c>
      <c r="J22" s="3" t="s">
        <v>122</v>
      </c>
      <c r="K22" s="3" t="s">
        <v>123</v>
      </c>
      <c r="L22" s="3" t="s">
        <v>124</v>
      </c>
      <c r="M22" s="3" t="s">
        <v>125</v>
      </c>
    </row>
    <row r="23" spans="3:13" ht="12.75" x14ac:dyDescent="0.2">
      <c r="C23" s="3" t="s">
        <v>126</v>
      </c>
      <c r="D23" s="3" t="s">
        <v>127</v>
      </c>
      <c r="E23" s="3" t="s">
        <v>128</v>
      </c>
      <c r="F23" s="3" t="s">
        <v>129</v>
      </c>
      <c r="G23" s="3" t="s">
        <v>130</v>
      </c>
      <c r="H23" s="3" t="s">
        <v>131</v>
      </c>
      <c r="I23" s="3" t="s">
        <v>132</v>
      </c>
      <c r="J23" s="3" t="s">
        <v>133</v>
      </c>
      <c r="K23" s="3" t="s">
        <v>134</v>
      </c>
      <c r="L23" s="3" t="s">
        <v>135</v>
      </c>
      <c r="M23" s="3" t="s">
        <v>136</v>
      </c>
    </row>
    <row r="24" spans="3:13" ht="12.75" x14ac:dyDescent="0.2">
      <c r="C24" s="3" t="s">
        <v>137</v>
      </c>
      <c r="D24" s="3" t="s">
        <v>138</v>
      </c>
      <c r="E24" s="3" t="s">
        <v>139</v>
      </c>
      <c r="F24" s="3" t="s">
        <v>140</v>
      </c>
      <c r="G24" s="3" t="s">
        <v>141</v>
      </c>
      <c r="H24" s="3" t="s">
        <v>142</v>
      </c>
      <c r="I24" s="3" t="s">
        <v>143</v>
      </c>
      <c r="J24" s="3" t="s">
        <v>144</v>
      </c>
      <c r="K24" s="3" t="s">
        <v>145</v>
      </c>
      <c r="L24" s="3" t="s">
        <v>146</v>
      </c>
      <c r="M24" s="3" t="s">
        <v>147</v>
      </c>
    </row>
    <row r="25" spans="3:13" ht="12.75" x14ac:dyDescent="0.2">
      <c r="C25" s="3" t="s">
        <v>148</v>
      </c>
      <c r="D25" s="3" t="s">
        <v>149</v>
      </c>
      <c r="E25" s="3" t="s">
        <v>150</v>
      </c>
      <c r="F25" s="3" t="s">
        <v>151</v>
      </c>
      <c r="G25" s="3" t="s">
        <v>152</v>
      </c>
      <c r="H25" s="3" t="s">
        <v>153</v>
      </c>
      <c r="I25" s="3" t="s">
        <v>154</v>
      </c>
      <c r="J25" s="3" t="s">
        <v>155</v>
      </c>
      <c r="K25" s="3" t="s">
        <v>156</v>
      </c>
      <c r="L25" s="3" t="s">
        <v>157</v>
      </c>
      <c r="M25" s="3" t="s">
        <v>158</v>
      </c>
    </row>
    <row r="26" spans="3:13" ht="12.75" x14ac:dyDescent="0.2">
      <c r="C26" s="3" t="s">
        <v>159</v>
      </c>
      <c r="D26" s="3" t="s">
        <v>160</v>
      </c>
      <c r="E26" s="3" t="s">
        <v>161</v>
      </c>
      <c r="F26" s="3" t="s">
        <v>162</v>
      </c>
      <c r="G26" s="3" t="s">
        <v>163</v>
      </c>
      <c r="H26" s="3" t="s">
        <v>164</v>
      </c>
      <c r="I26" s="3" t="s">
        <v>165</v>
      </c>
      <c r="J26" s="3" t="s">
        <v>166</v>
      </c>
      <c r="K26" s="3" t="s">
        <v>167</v>
      </c>
      <c r="L26" s="3" t="s">
        <v>168</v>
      </c>
      <c r="M26" s="3" t="s">
        <v>169</v>
      </c>
    </row>
    <row r="27" spans="3:13" ht="12.75" x14ac:dyDescent="0.2">
      <c r="C27" s="3" t="s">
        <v>170</v>
      </c>
      <c r="D27" s="3" t="s">
        <v>171</v>
      </c>
      <c r="E27" s="3" t="s">
        <v>172</v>
      </c>
      <c r="F27" s="3" t="s">
        <v>173</v>
      </c>
      <c r="G27" s="3" t="s">
        <v>174</v>
      </c>
      <c r="H27" s="3" t="s">
        <v>175</v>
      </c>
      <c r="I27" s="3" t="s">
        <v>176</v>
      </c>
      <c r="J27" s="3" t="s">
        <v>177</v>
      </c>
      <c r="K27" s="3" t="s">
        <v>178</v>
      </c>
      <c r="L27" s="3" t="s">
        <v>179</v>
      </c>
      <c r="M27" s="3" t="s">
        <v>180</v>
      </c>
    </row>
    <row r="28" spans="3:13" ht="12.75" x14ac:dyDescent="0.2"/>
    <row r="29" spans="3:13" ht="12.75" x14ac:dyDescent="0.2">
      <c r="C29" s="3" t="s">
        <v>181</v>
      </c>
      <c r="D29" s="3" t="s">
        <v>182</v>
      </c>
      <c r="E29" s="3" t="s">
        <v>183</v>
      </c>
      <c r="F29" s="3" t="s">
        <v>184</v>
      </c>
      <c r="G29" s="3" t="s">
        <v>185</v>
      </c>
      <c r="H29" s="3" t="s">
        <v>186</v>
      </c>
      <c r="I29" s="3" t="s">
        <v>187</v>
      </c>
      <c r="J29" s="3" t="s">
        <v>188</v>
      </c>
      <c r="K29" s="3" t="s">
        <v>189</v>
      </c>
      <c r="L29" s="3" t="s">
        <v>190</v>
      </c>
      <c r="M29" s="3" t="s">
        <v>191</v>
      </c>
    </row>
    <row r="30" spans="3:13" ht="12.75" x14ac:dyDescent="0.2">
      <c r="C30" s="3" t="s">
        <v>192</v>
      </c>
      <c r="D30" s="3" t="s">
        <v>193</v>
      </c>
      <c r="E30" s="3" t="s">
        <v>194</v>
      </c>
      <c r="F30" s="3" t="s">
        <v>195</v>
      </c>
      <c r="G30" s="3" t="s">
        <v>196</v>
      </c>
      <c r="H30" s="3" t="s">
        <v>197</v>
      </c>
      <c r="I30" s="3" t="s">
        <v>198</v>
      </c>
      <c r="J30" s="3" t="s">
        <v>199</v>
      </c>
      <c r="K30" s="3" t="s">
        <v>200</v>
      </c>
      <c r="L30" s="3" t="s">
        <v>201</v>
      </c>
      <c r="M30" s="3" t="s">
        <v>202</v>
      </c>
    </row>
    <row r="31" spans="3:13" ht="12.75" x14ac:dyDescent="0.2">
      <c r="C31" s="3" t="s">
        <v>203</v>
      </c>
      <c r="D31" s="3" t="s">
        <v>114</v>
      </c>
      <c r="E31" s="3" t="s">
        <v>114</v>
      </c>
      <c r="F31" s="3" t="s">
        <v>114</v>
      </c>
      <c r="G31" s="3" t="s">
        <v>114</v>
      </c>
      <c r="H31" s="3" t="s">
        <v>204</v>
      </c>
      <c r="I31" s="3" t="s">
        <v>205</v>
      </c>
      <c r="J31" s="3" t="s">
        <v>206</v>
      </c>
      <c r="K31" s="3" t="s">
        <v>207</v>
      </c>
      <c r="L31" s="3" t="s">
        <v>208</v>
      </c>
      <c r="M31" s="3" t="s">
        <v>209</v>
      </c>
    </row>
    <row r="32" spans="3:13" ht="12.75" x14ac:dyDescent="0.2">
      <c r="C32" s="3" t="s">
        <v>210</v>
      </c>
      <c r="D32" s="3" t="s">
        <v>211</v>
      </c>
      <c r="E32" s="3" t="s">
        <v>212</v>
      </c>
      <c r="F32" s="3" t="s">
        <v>213</v>
      </c>
      <c r="G32" s="3" t="s">
        <v>214</v>
      </c>
      <c r="H32" s="3" t="s">
        <v>215</v>
      </c>
      <c r="I32" s="3" t="s">
        <v>187</v>
      </c>
      <c r="J32" s="3" t="s">
        <v>216</v>
      </c>
      <c r="K32" s="3" t="s">
        <v>217</v>
      </c>
      <c r="L32" s="3" t="s">
        <v>218</v>
      </c>
      <c r="M32" s="3" t="s">
        <v>219</v>
      </c>
    </row>
    <row r="33" spans="3:13" ht="12.75" x14ac:dyDescent="0.2">
      <c r="C33" s="3" t="s">
        <v>220</v>
      </c>
      <c r="D33" s="3" t="s">
        <v>114</v>
      </c>
      <c r="E33" s="3" t="s">
        <v>114</v>
      </c>
      <c r="F33" s="3" t="s">
        <v>114</v>
      </c>
      <c r="G33" s="3" t="s">
        <v>114</v>
      </c>
      <c r="H33" s="3" t="s">
        <v>114</v>
      </c>
      <c r="I33" s="3" t="s">
        <v>114</v>
      </c>
      <c r="J33" s="3" t="s">
        <v>221</v>
      </c>
      <c r="K33" s="3" t="s">
        <v>222</v>
      </c>
      <c r="L33" s="3" t="s">
        <v>223</v>
      </c>
      <c r="M33" s="3" t="s">
        <v>224</v>
      </c>
    </row>
    <row r="34" spans="3:13" ht="12.75" x14ac:dyDescent="0.2">
      <c r="C34" s="3" t="s">
        <v>225</v>
      </c>
      <c r="D34" s="3" t="s">
        <v>226</v>
      </c>
      <c r="E34" s="3" t="s">
        <v>227</v>
      </c>
      <c r="F34" s="3" t="s">
        <v>228</v>
      </c>
      <c r="G34" s="3" t="s">
        <v>229</v>
      </c>
      <c r="H34" s="3" t="s">
        <v>230</v>
      </c>
      <c r="I34" s="3" t="s">
        <v>231</v>
      </c>
      <c r="J34" s="3" t="s">
        <v>232</v>
      </c>
      <c r="K34" s="3" t="s">
        <v>233</v>
      </c>
      <c r="L34" s="3" t="s">
        <v>234</v>
      </c>
      <c r="M34" s="3" t="s">
        <v>235</v>
      </c>
    </row>
    <row r="35" spans="3:13" ht="12.75" x14ac:dyDescent="0.2">
      <c r="C35" s="3" t="s">
        <v>236</v>
      </c>
      <c r="D35" s="3" t="s">
        <v>237</v>
      </c>
      <c r="E35" s="3" t="s">
        <v>238</v>
      </c>
      <c r="F35" s="3" t="s">
        <v>239</v>
      </c>
      <c r="G35" s="3" t="s">
        <v>240</v>
      </c>
      <c r="H35" s="3" t="s">
        <v>241</v>
      </c>
      <c r="I35" s="3" t="s">
        <v>242</v>
      </c>
      <c r="J35" s="3" t="s">
        <v>243</v>
      </c>
      <c r="K35" s="3" t="s">
        <v>244</v>
      </c>
      <c r="L35" s="3" t="s">
        <v>245</v>
      </c>
      <c r="M35" s="3" t="s">
        <v>246</v>
      </c>
    </row>
    <row r="36" spans="3:13" ht="12.75" x14ac:dyDescent="0.2"/>
    <row r="37" spans="3:13" ht="12.75" x14ac:dyDescent="0.2">
      <c r="C37" s="3" t="s">
        <v>247</v>
      </c>
      <c r="D37" s="3" t="s">
        <v>248</v>
      </c>
      <c r="E37" s="3" t="s">
        <v>249</v>
      </c>
      <c r="F37" s="3" t="s">
        <v>250</v>
      </c>
      <c r="G37" s="3" t="s">
        <v>251</v>
      </c>
      <c r="H37" s="3" t="s">
        <v>252</v>
      </c>
      <c r="I37" s="3" t="s">
        <v>253</v>
      </c>
      <c r="J37" s="3" t="s">
        <v>254</v>
      </c>
      <c r="K37" s="3" t="s">
        <v>255</v>
      </c>
      <c r="L37" s="3" t="s">
        <v>256</v>
      </c>
      <c r="M37" s="3" t="s">
        <v>257</v>
      </c>
    </row>
    <row r="38" spans="3:13" ht="12.75" x14ac:dyDescent="0.2">
      <c r="C38" s="3" t="s">
        <v>258</v>
      </c>
      <c r="D38" s="3" t="s">
        <v>114</v>
      </c>
      <c r="E38" s="3" t="s">
        <v>114</v>
      </c>
      <c r="F38" s="3" t="s">
        <v>114</v>
      </c>
      <c r="G38" s="3" t="s">
        <v>114</v>
      </c>
      <c r="H38" s="3" t="s">
        <v>114</v>
      </c>
      <c r="I38" s="3" t="s">
        <v>114</v>
      </c>
      <c r="J38" s="3" t="s">
        <v>259</v>
      </c>
      <c r="K38" s="3" t="s">
        <v>260</v>
      </c>
      <c r="L38" s="3" t="s">
        <v>261</v>
      </c>
      <c r="M38" s="3" t="s">
        <v>262</v>
      </c>
    </row>
    <row r="39" spans="3:13" ht="12.75" x14ac:dyDescent="0.2">
      <c r="C39" s="3" t="s">
        <v>263</v>
      </c>
      <c r="D39" s="3" t="s">
        <v>264</v>
      </c>
      <c r="E39" s="3" t="s">
        <v>265</v>
      </c>
      <c r="F39" s="3" t="s">
        <v>266</v>
      </c>
      <c r="G39" s="3" t="s">
        <v>267</v>
      </c>
      <c r="H39" s="3" t="s">
        <v>268</v>
      </c>
      <c r="I39" s="3" t="s">
        <v>269</v>
      </c>
      <c r="J39" s="3" t="s">
        <v>270</v>
      </c>
      <c r="K39" s="3" t="s">
        <v>271</v>
      </c>
      <c r="L39" s="3" t="s">
        <v>272</v>
      </c>
      <c r="M39" s="3" t="s">
        <v>273</v>
      </c>
    </row>
    <row r="40" spans="3:13" ht="12.75" x14ac:dyDescent="0.2">
      <c r="C40" s="3" t="s">
        <v>274</v>
      </c>
      <c r="D40" s="3" t="s">
        <v>275</v>
      </c>
      <c r="E40" s="3" t="s">
        <v>276</v>
      </c>
      <c r="F40" s="3" t="s">
        <v>277</v>
      </c>
      <c r="G40" s="3" t="s">
        <v>278</v>
      </c>
      <c r="H40" s="3" t="s">
        <v>279</v>
      </c>
      <c r="I40" s="3" t="s">
        <v>280</v>
      </c>
      <c r="J40" s="3" t="s">
        <v>281</v>
      </c>
      <c r="K40" s="3" t="s">
        <v>282</v>
      </c>
      <c r="L40" s="3" t="s">
        <v>283</v>
      </c>
      <c r="M40" s="3" t="s">
        <v>284</v>
      </c>
    </row>
    <row r="41" spans="3:13" ht="12.75" x14ac:dyDescent="0.2"/>
    <row r="42" spans="3:13" ht="12.75" x14ac:dyDescent="0.2">
      <c r="C42" s="3" t="s">
        <v>285</v>
      </c>
      <c r="D42" s="3" t="s">
        <v>286</v>
      </c>
      <c r="E42" s="3" t="s">
        <v>287</v>
      </c>
      <c r="F42" s="3" t="s">
        <v>288</v>
      </c>
      <c r="G42" s="3" t="s">
        <v>289</v>
      </c>
      <c r="H42" s="3" t="s">
        <v>290</v>
      </c>
      <c r="I42" s="3" t="s">
        <v>291</v>
      </c>
      <c r="J42" s="3" t="s">
        <v>292</v>
      </c>
      <c r="K42" s="3" t="s">
        <v>293</v>
      </c>
      <c r="L42" s="3" t="s">
        <v>294</v>
      </c>
      <c r="M42" s="3" t="s">
        <v>295</v>
      </c>
    </row>
    <row r="43" spans="3:13" ht="12.75" x14ac:dyDescent="0.2">
      <c r="C43" s="3" t="s">
        <v>296</v>
      </c>
      <c r="D43" s="3" t="s">
        <v>114</v>
      </c>
      <c r="E43" s="3" t="s">
        <v>114</v>
      </c>
      <c r="F43" s="3" t="s">
        <v>114</v>
      </c>
      <c r="G43" s="3" t="s">
        <v>114</v>
      </c>
      <c r="H43" s="3" t="s">
        <v>114</v>
      </c>
      <c r="I43" s="3" t="s">
        <v>114</v>
      </c>
      <c r="J43" s="3" t="s">
        <v>114</v>
      </c>
      <c r="K43" s="3" t="s">
        <v>114</v>
      </c>
      <c r="L43" s="3" t="s">
        <v>114</v>
      </c>
      <c r="M43" s="3" t="s">
        <v>114</v>
      </c>
    </row>
    <row r="44" spans="3:13" ht="12.75" x14ac:dyDescent="0.2">
      <c r="C44" s="3" t="s">
        <v>297</v>
      </c>
      <c r="D44" s="3" t="s">
        <v>114</v>
      </c>
      <c r="E44" s="3" t="s">
        <v>114</v>
      </c>
      <c r="F44" s="3" t="s">
        <v>114</v>
      </c>
      <c r="G44" s="3" t="s">
        <v>298</v>
      </c>
      <c r="H44" s="3" t="s">
        <v>299</v>
      </c>
      <c r="I44" s="3" t="s">
        <v>300</v>
      </c>
      <c r="J44" s="3" t="s">
        <v>301</v>
      </c>
      <c r="K44" s="3" t="s">
        <v>302</v>
      </c>
      <c r="L44" s="3" t="s">
        <v>303</v>
      </c>
      <c r="M44" s="3" t="s">
        <v>304</v>
      </c>
    </row>
    <row r="45" spans="3:13" ht="12.75" x14ac:dyDescent="0.2">
      <c r="C45" s="3" t="s">
        <v>305</v>
      </c>
      <c r="D45" s="3" t="s">
        <v>114</v>
      </c>
      <c r="E45" s="3" t="s">
        <v>114</v>
      </c>
      <c r="F45" s="3" t="s">
        <v>114</v>
      </c>
      <c r="G45" s="3" t="s">
        <v>114</v>
      </c>
      <c r="H45" s="3" t="s">
        <v>114</v>
      </c>
      <c r="I45" s="3" t="s">
        <v>114</v>
      </c>
      <c r="J45" s="3" t="s">
        <v>114</v>
      </c>
      <c r="K45" s="3" t="s">
        <v>114</v>
      </c>
      <c r="L45" s="3" t="s">
        <v>114</v>
      </c>
      <c r="M45" s="3" t="s">
        <v>114</v>
      </c>
    </row>
    <row r="46" spans="3:13" ht="12.75" x14ac:dyDescent="0.2">
      <c r="C46" s="3" t="s">
        <v>306</v>
      </c>
      <c r="D46" s="3" t="s">
        <v>307</v>
      </c>
      <c r="E46" s="3" t="s">
        <v>308</v>
      </c>
      <c r="F46" s="3" t="s">
        <v>309</v>
      </c>
      <c r="G46" s="3" t="s">
        <v>310</v>
      </c>
      <c r="H46" s="3" t="s">
        <v>311</v>
      </c>
      <c r="I46" s="3" t="s">
        <v>312</v>
      </c>
      <c r="J46" s="3" t="s">
        <v>313</v>
      </c>
      <c r="K46" s="3" t="s">
        <v>314</v>
      </c>
      <c r="L46" s="3" t="s">
        <v>315</v>
      </c>
      <c r="M46" s="3" t="s">
        <v>316</v>
      </c>
    </row>
    <row r="47" spans="3:13" ht="12.75" x14ac:dyDescent="0.2">
      <c r="C47" s="3" t="s">
        <v>317</v>
      </c>
      <c r="D47" s="3" t="s">
        <v>318</v>
      </c>
      <c r="E47" s="3" t="s">
        <v>319</v>
      </c>
      <c r="F47" s="3" t="s">
        <v>320</v>
      </c>
      <c r="G47" s="3" t="s">
        <v>321</v>
      </c>
      <c r="H47" s="3" t="s">
        <v>322</v>
      </c>
      <c r="I47" s="3" t="s">
        <v>323</v>
      </c>
      <c r="J47" s="3" t="s">
        <v>324</v>
      </c>
      <c r="K47" s="3" t="s">
        <v>325</v>
      </c>
      <c r="L47" s="3" t="s">
        <v>326</v>
      </c>
      <c r="M47" s="3" t="s">
        <v>327</v>
      </c>
    </row>
    <row r="48" spans="3:13" ht="12.75" x14ac:dyDescent="0.2">
      <c r="C48" s="3" t="s">
        <v>328</v>
      </c>
      <c r="D48" s="3" t="s">
        <v>114</v>
      </c>
      <c r="E48" s="3" t="s">
        <v>114</v>
      </c>
      <c r="F48" s="3" t="s">
        <v>114</v>
      </c>
      <c r="G48" s="3" t="s">
        <v>114</v>
      </c>
      <c r="H48" s="3" t="s">
        <v>114</v>
      </c>
      <c r="I48" s="3" t="s">
        <v>114</v>
      </c>
      <c r="J48" s="3" t="s">
        <v>114</v>
      </c>
      <c r="K48" s="3" t="s">
        <v>114</v>
      </c>
      <c r="L48" s="3" t="s">
        <v>114</v>
      </c>
      <c r="M48" s="3" t="s">
        <v>114</v>
      </c>
    </row>
    <row r="49" spans="3:13" ht="12.75" x14ac:dyDescent="0.2">
      <c r="C49" s="3" t="s">
        <v>329</v>
      </c>
      <c r="D49" s="3" t="s">
        <v>330</v>
      </c>
      <c r="E49" s="3" t="s">
        <v>331</v>
      </c>
      <c r="F49" s="3" t="s">
        <v>332</v>
      </c>
      <c r="G49" s="3" t="s">
        <v>333</v>
      </c>
      <c r="H49" s="3" t="s">
        <v>334</v>
      </c>
      <c r="I49" s="3" t="s">
        <v>335</v>
      </c>
      <c r="J49" s="3" t="s">
        <v>336</v>
      </c>
      <c r="K49" s="3" t="s">
        <v>337</v>
      </c>
      <c r="L49" s="3" t="s">
        <v>338</v>
      </c>
      <c r="M49" s="3" t="s">
        <v>339</v>
      </c>
    </row>
    <row r="50" spans="3:13" ht="12.75" x14ac:dyDescent="0.2">
      <c r="C50" s="3" t="s">
        <v>340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</row>
    <row r="51" spans="3:13" ht="12.75" x14ac:dyDescent="0.2">
      <c r="C51" s="3" t="s">
        <v>341</v>
      </c>
      <c r="D51" s="3" t="s">
        <v>342</v>
      </c>
      <c r="E51" s="3" t="s">
        <v>343</v>
      </c>
      <c r="F51" s="3" t="s">
        <v>344</v>
      </c>
      <c r="G51" s="3" t="s">
        <v>345</v>
      </c>
      <c r="H51" s="3" t="s">
        <v>346</v>
      </c>
      <c r="I51" s="3" t="s">
        <v>347</v>
      </c>
      <c r="J51" s="3" t="s">
        <v>348</v>
      </c>
      <c r="K51" s="3" t="s">
        <v>349</v>
      </c>
      <c r="L51" s="3" t="s">
        <v>350</v>
      </c>
      <c r="M51" s="3" t="s">
        <v>351</v>
      </c>
    </row>
    <row r="52" spans="3:13" ht="12.75" x14ac:dyDescent="0.2"/>
    <row r="53" spans="3:13" ht="12.75" x14ac:dyDescent="0.2">
      <c r="C53" s="3" t="s">
        <v>352</v>
      </c>
      <c r="D53" s="3" t="s">
        <v>171</v>
      </c>
      <c r="E53" s="3" t="s">
        <v>172</v>
      </c>
      <c r="F53" s="3" t="s">
        <v>173</v>
      </c>
      <c r="G53" s="3" t="s">
        <v>174</v>
      </c>
      <c r="H53" s="3" t="s">
        <v>175</v>
      </c>
      <c r="I53" s="3" t="s">
        <v>176</v>
      </c>
      <c r="J53" s="3" t="s">
        <v>177</v>
      </c>
      <c r="K53" s="3" t="s">
        <v>178</v>
      </c>
      <c r="L53" s="3" t="s">
        <v>179</v>
      </c>
      <c r="M53" s="3" t="s">
        <v>180</v>
      </c>
    </row>
    <row r="54" spans="3:13" ht="12.75" x14ac:dyDescent="0.2"/>
    <row r="55" spans="3:13" ht="12.75" x14ac:dyDescent="0.2">
      <c r="C55" s="3" t="s">
        <v>353</v>
      </c>
      <c r="D55" s="3" t="s">
        <v>354</v>
      </c>
      <c r="E55" s="3" t="s">
        <v>355</v>
      </c>
      <c r="F55" s="3" t="s">
        <v>356</v>
      </c>
      <c r="G55" s="3" t="s">
        <v>357</v>
      </c>
      <c r="H55" s="3" t="s">
        <v>358</v>
      </c>
      <c r="I55" s="3" t="s">
        <v>359</v>
      </c>
      <c r="J55" s="3" t="s">
        <v>360</v>
      </c>
      <c r="K55" s="3" t="s">
        <v>361</v>
      </c>
      <c r="L55" s="3" t="s">
        <v>362</v>
      </c>
      <c r="M55" s="3" t="s">
        <v>363</v>
      </c>
    </row>
    <row r="56" spans="3:13" ht="12.75" x14ac:dyDescent="0.2">
      <c r="C56" s="3" t="s">
        <v>364</v>
      </c>
      <c r="D56" s="3" t="s">
        <v>365</v>
      </c>
      <c r="E56" s="3" t="s">
        <v>366</v>
      </c>
      <c r="F56" s="3" t="s">
        <v>367</v>
      </c>
      <c r="G56" s="3" t="s">
        <v>368</v>
      </c>
      <c r="H56" s="3" t="s">
        <v>369</v>
      </c>
      <c r="I56" s="3" t="s">
        <v>370</v>
      </c>
      <c r="J56" s="3" t="s">
        <v>371</v>
      </c>
      <c r="K56" s="3" t="s">
        <v>372</v>
      </c>
      <c r="L56" s="3" t="s">
        <v>373</v>
      </c>
      <c r="M56" s="3" t="s">
        <v>374</v>
      </c>
    </row>
  </sheetData>
  <mergeCells count="2">
    <mergeCell ref="C2:E2"/>
    <mergeCell ref="C6:D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523CC-2801-40E1-8FD2-4898C7761AD0}">
  <dimension ref="C1:M48"/>
  <sheetViews>
    <sheetView workbookViewId="0">
      <selection sqref="A1:XFD1048576"/>
    </sheetView>
  </sheetViews>
  <sheetFormatPr defaultColWidth="15" defaultRowHeight="12.75" x14ac:dyDescent="0.2"/>
  <cols>
    <col min="1" max="2" width="2" customWidth="1"/>
    <col min="3" max="3" width="25" customWidth="1"/>
  </cols>
  <sheetData>
    <row r="1" spans="3:13" ht="13.5" customHeight="1" x14ac:dyDescent="0.2"/>
    <row r="2" spans="3:13" ht="26.25" x14ac:dyDescent="0.4">
      <c r="C2" s="4" t="s">
        <v>0</v>
      </c>
      <c r="D2" s="5"/>
      <c r="E2" s="5"/>
    </row>
    <row r="3" spans="3:13" x14ac:dyDescent="0.2">
      <c r="C3" s="1" t="s">
        <v>1</v>
      </c>
    </row>
    <row r="6" spans="3:13" ht="15" x14ac:dyDescent="0.25">
      <c r="C6" s="6" t="s">
        <v>375</v>
      </c>
      <c r="D6" s="7"/>
      <c r="E6" s="2"/>
      <c r="F6" s="2"/>
      <c r="G6" s="2"/>
      <c r="H6" s="2"/>
      <c r="I6" s="2"/>
      <c r="J6" s="2"/>
      <c r="K6" s="2"/>
      <c r="L6" s="2"/>
    </row>
    <row r="8" spans="3:13" ht="33" customHeight="1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10" spans="3:13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2" spans="3:13" x14ac:dyDescent="0.2">
      <c r="C12" s="3" t="s">
        <v>376</v>
      </c>
      <c r="D12" s="3" t="s">
        <v>377</v>
      </c>
      <c r="E12" s="3" t="s">
        <v>378</v>
      </c>
      <c r="F12" s="3" t="s">
        <v>379</v>
      </c>
      <c r="G12" s="3" t="s">
        <v>380</v>
      </c>
      <c r="H12" s="3" t="s">
        <v>381</v>
      </c>
      <c r="I12" s="3" t="s">
        <v>382</v>
      </c>
      <c r="J12" s="3" t="s">
        <v>383</v>
      </c>
      <c r="K12" s="3" t="s">
        <v>384</v>
      </c>
      <c r="L12" s="3" t="s">
        <v>385</v>
      </c>
      <c r="M12" s="3" t="s">
        <v>386</v>
      </c>
    </row>
    <row r="13" spans="3:13" x14ac:dyDescent="0.2">
      <c r="C13" s="3" t="s">
        <v>387</v>
      </c>
      <c r="D13" s="3" t="s">
        <v>388</v>
      </c>
      <c r="E13" s="3" t="s">
        <v>389</v>
      </c>
      <c r="F13" s="3" t="s">
        <v>390</v>
      </c>
      <c r="G13" s="3" t="s">
        <v>391</v>
      </c>
      <c r="H13" s="3" t="s">
        <v>392</v>
      </c>
      <c r="I13" s="3" t="s">
        <v>393</v>
      </c>
      <c r="J13" s="3" t="s">
        <v>394</v>
      </c>
      <c r="K13" s="3" t="s">
        <v>395</v>
      </c>
      <c r="L13" s="3" t="s">
        <v>396</v>
      </c>
      <c r="M13" s="3" t="s">
        <v>397</v>
      </c>
    </row>
    <row r="15" spans="3:13" x14ac:dyDescent="0.2">
      <c r="C15" s="3" t="s">
        <v>398</v>
      </c>
      <c r="D15" s="3" t="s">
        <v>399</v>
      </c>
      <c r="E15" s="3" t="s">
        <v>400</v>
      </c>
      <c r="F15" s="3" t="s">
        <v>401</v>
      </c>
      <c r="G15" s="3" t="s">
        <v>402</v>
      </c>
      <c r="H15" s="3" t="s">
        <v>403</v>
      </c>
      <c r="I15" s="3" t="s">
        <v>404</v>
      </c>
      <c r="J15" s="3" t="s">
        <v>405</v>
      </c>
      <c r="K15" s="3" t="s">
        <v>406</v>
      </c>
      <c r="L15" s="3" t="s">
        <v>407</v>
      </c>
      <c r="M15" s="3" t="s">
        <v>408</v>
      </c>
    </row>
    <row r="16" spans="3:13" x14ac:dyDescent="0.2">
      <c r="C16" s="3" t="s">
        <v>409</v>
      </c>
      <c r="D16" s="3" t="s">
        <v>410</v>
      </c>
      <c r="E16" s="3" t="s">
        <v>411</v>
      </c>
      <c r="F16" s="3" t="s">
        <v>412</v>
      </c>
      <c r="G16" s="3" t="s">
        <v>413</v>
      </c>
      <c r="H16" s="3" t="s">
        <v>414</v>
      </c>
      <c r="I16" s="3" t="s">
        <v>415</v>
      </c>
      <c r="J16" s="3" t="s">
        <v>416</v>
      </c>
      <c r="K16" s="3" t="s">
        <v>417</v>
      </c>
      <c r="L16" s="3" t="s">
        <v>418</v>
      </c>
      <c r="M16" s="3" t="s">
        <v>419</v>
      </c>
    </row>
    <row r="17" spans="3:13" x14ac:dyDescent="0.2">
      <c r="C17" s="3" t="s">
        <v>420</v>
      </c>
      <c r="D17" s="3" t="s">
        <v>421</v>
      </c>
      <c r="E17" s="3" t="s">
        <v>422</v>
      </c>
      <c r="F17" s="3" t="s">
        <v>423</v>
      </c>
      <c r="G17" s="3" t="s">
        <v>424</v>
      </c>
      <c r="H17" s="3" t="s">
        <v>425</v>
      </c>
      <c r="I17" s="3" t="s">
        <v>426</v>
      </c>
      <c r="J17" s="3" t="s">
        <v>427</v>
      </c>
      <c r="K17" s="3" t="s">
        <v>428</v>
      </c>
      <c r="L17" s="3" t="s">
        <v>424</v>
      </c>
      <c r="M17" s="3" t="s">
        <v>429</v>
      </c>
    </row>
    <row r="19" spans="3:13" x14ac:dyDescent="0.2">
      <c r="C19" s="3" t="s">
        <v>430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</row>
    <row r="20" spans="3:13" x14ac:dyDescent="0.2">
      <c r="C20" s="3" t="s">
        <v>431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</row>
    <row r="21" spans="3:13" x14ac:dyDescent="0.2">
      <c r="C21" s="3" t="s">
        <v>432</v>
      </c>
      <c r="D21" s="3" t="s">
        <v>433</v>
      </c>
      <c r="E21" s="3" t="s">
        <v>434</v>
      </c>
      <c r="F21" s="3" t="s">
        <v>435</v>
      </c>
      <c r="G21" s="3" t="s">
        <v>436</v>
      </c>
      <c r="H21" s="3" t="s">
        <v>437</v>
      </c>
      <c r="I21" s="3" t="s">
        <v>438</v>
      </c>
      <c r="J21" s="3" t="s">
        <v>439</v>
      </c>
      <c r="K21" s="3" t="s">
        <v>440</v>
      </c>
      <c r="L21" s="3" t="s">
        <v>441</v>
      </c>
      <c r="M21" s="3" t="s">
        <v>442</v>
      </c>
    </row>
    <row r="22" spans="3:13" x14ac:dyDescent="0.2">
      <c r="C22" s="3" t="s">
        <v>443</v>
      </c>
      <c r="D22" s="3" t="s">
        <v>444</v>
      </c>
      <c r="E22" s="3" t="s">
        <v>445</v>
      </c>
      <c r="F22" s="3" t="s">
        <v>446</v>
      </c>
      <c r="G22" s="3" t="s">
        <v>447</v>
      </c>
      <c r="H22" s="3" t="s">
        <v>448</v>
      </c>
      <c r="I22" s="3" t="s">
        <v>449</v>
      </c>
      <c r="J22" s="3" t="s">
        <v>450</v>
      </c>
      <c r="K22" s="3" t="s">
        <v>451</v>
      </c>
      <c r="L22" s="3" t="s">
        <v>452</v>
      </c>
      <c r="M22" s="3" t="s">
        <v>453</v>
      </c>
    </row>
    <row r="23" spans="3:13" x14ac:dyDescent="0.2">
      <c r="C23" s="3" t="s">
        <v>454</v>
      </c>
      <c r="D23" s="3" t="s">
        <v>455</v>
      </c>
      <c r="E23" s="3" t="s">
        <v>456</v>
      </c>
      <c r="F23" s="3" t="s">
        <v>457</v>
      </c>
      <c r="G23" s="3" t="s">
        <v>458</v>
      </c>
      <c r="H23" s="3" t="s">
        <v>459</v>
      </c>
      <c r="I23" s="3" t="s">
        <v>460</v>
      </c>
      <c r="J23" s="3" t="s">
        <v>461</v>
      </c>
      <c r="K23" s="3" t="s">
        <v>462</v>
      </c>
      <c r="L23" s="3" t="s">
        <v>463</v>
      </c>
      <c r="M23" s="3" t="s">
        <v>464</v>
      </c>
    </row>
    <row r="24" spans="3:13" x14ac:dyDescent="0.2">
      <c r="C24" s="3" t="s">
        <v>465</v>
      </c>
      <c r="D24" s="3" t="s">
        <v>466</v>
      </c>
      <c r="E24" s="3" t="s">
        <v>467</v>
      </c>
      <c r="F24" s="3" t="s">
        <v>468</v>
      </c>
      <c r="G24" s="3" t="s">
        <v>469</v>
      </c>
      <c r="H24" s="3" t="s">
        <v>470</v>
      </c>
      <c r="I24" s="3" t="s">
        <v>471</v>
      </c>
      <c r="J24" s="3" t="s">
        <v>472</v>
      </c>
      <c r="K24" s="3" t="s">
        <v>473</v>
      </c>
      <c r="L24" s="3" t="s">
        <v>474</v>
      </c>
      <c r="M24" s="3" t="s">
        <v>475</v>
      </c>
    </row>
    <row r="26" spans="3:13" x14ac:dyDescent="0.2">
      <c r="C26" s="3" t="s">
        <v>476</v>
      </c>
      <c r="D26" s="3" t="s">
        <v>477</v>
      </c>
      <c r="E26" s="3" t="s">
        <v>478</v>
      </c>
      <c r="F26" s="3" t="s">
        <v>479</v>
      </c>
      <c r="G26" s="3" t="s">
        <v>480</v>
      </c>
      <c r="H26" s="3" t="s">
        <v>481</v>
      </c>
      <c r="I26" s="3" t="s">
        <v>482</v>
      </c>
      <c r="J26" s="3" t="s">
        <v>483</v>
      </c>
      <c r="K26" s="3" t="s">
        <v>484</v>
      </c>
      <c r="L26" s="3" t="s">
        <v>485</v>
      </c>
      <c r="M26" s="3" t="s">
        <v>486</v>
      </c>
    </row>
    <row r="27" spans="3:13" x14ac:dyDescent="0.2">
      <c r="C27" s="3" t="s">
        <v>487</v>
      </c>
      <c r="D27" s="3" t="s">
        <v>488</v>
      </c>
      <c r="E27" s="3" t="s">
        <v>27</v>
      </c>
      <c r="F27" s="3" t="s">
        <v>489</v>
      </c>
      <c r="G27" s="3" t="s">
        <v>490</v>
      </c>
      <c r="H27" s="3" t="s">
        <v>491</v>
      </c>
      <c r="I27" s="3" t="s">
        <v>492</v>
      </c>
      <c r="J27" s="3" t="s">
        <v>493</v>
      </c>
      <c r="K27" s="3" t="s">
        <v>494</v>
      </c>
      <c r="L27" s="3" t="s">
        <v>495</v>
      </c>
      <c r="M27" s="3" t="s">
        <v>496</v>
      </c>
    </row>
    <row r="28" spans="3:13" x14ac:dyDescent="0.2">
      <c r="C28" s="3" t="s">
        <v>497</v>
      </c>
      <c r="D28" s="3" t="s">
        <v>3</v>
      </c>
      <c r="E28" s="3" t="s">
        <v>3</v>
      </c>
      <c r="F28" s="3" t="s">
        <v>3</v>
      </c>
      <c r="G28" s="3" t="s">
        <v>3</v>
      </c>
      <c r="H28" s="3" t="s">
        <v>3</v>
      </c>
      <c r="I28" s="3" t="s">
        <v>3</v>
      </c>
      <c r="J28" s="3" t="s">
        <v>3</v>
      </c>
      <c r="K28" s="3" t="s">
        <v>3</v>
      </c>
      <c r="L28" s="3" t="s">
        <v>3</v>
      </c>
      <c r="M28" s="3" t="s">
        <v>3</v>
      </c>
    </row>
    <row r="29" spans="3:13" x14ac:dyDescent="0.2">
      <c r="C29" s="3" t="s">
        <v>498</v>
      </c>
      <c r="D29" s="3" t="s">
        <v>499</v>
      </c>
      <c r="E29" s="3" t="s">
        <v>500</v>
      </c>
      <c r="F29" s="3" t="s">
        <v>501</v>
      </c>
      <c r="G29" s="3" t="s">
        <v>502</v>
      </c>
      <c r="H29" s="3" t="s">
        <v>503</v>
      </c>
      <c r="I29" s="3" t="s">
        <v>504</v>
      </c>
      <c r="J29" s="3" t="s">
        <v>505</v>
      </c>
      <c r="K29" s="3" t="s">
        <v>506</v>
      </c>
      <c r="L29" s="3" t="s">
        <v>507</v>
      </c>
      <c r="M29" s="3" t="s">
        <v>508</v>
      </c>
    </row>
    <row r="30" spans="3:13" x14ac:dyDescent="0.2">
      <c r="C30" s="3" t="s">
        <v>509</v>
      </c>
      <c r="D30" s="3" t="s">
        <v>510</v>
      </c>
      <c r="E30" s="3" t="s">
        <v>511</v>
      </c>
      <c r="F30" s="3" t="s">
        <v>512</v>
      </c>
      <c r="G30" s="3" t="s">
        <v>513</v>
      </c>
      <c r="H30" s="3" t="s">
        <v>514</v>
      </c>
      <c r="I30" s="3" t="s">
        <v>515</v>
      </c>
      <c r="J30" s="3" t="s">
        <v>516</v>
      </c>
      <c r="K30" s="3" t="s">
        <v>517</v>
      </c>
      <c r="L30" s="3" t="s">
        <v>518</v>
      </c>
      <c r="M30" s="3" t="s">
        <v>519</v>
      </c>
    </row>
    <row r="32" spans="3:13" x14ac:dyDescent="0.2">
      <c r="C32" s="3" t="s">
        <v>520</v>
      </c>
      <c r="D32" s="3" t="s">
        <v>521</v>
      </c>
      <c r="E32" s="3" t="s">
        <v>522</v>
      </c>
      <c r="F32" s="3" t="s">
        <v>523</v>
      </c>
      <c r="G32" s="3" t="s">
        <v>524</v>
      </c>
      <c r="H32" s="3" t="s">
        <v>525</v>
      </c>
      <c r="I32" s="3" t="s">
        <v>526</v>
      </c>
      <c r="J32" s="3" t="s">
        <v>527</v>
      </c>
      <c r="K32" s="3" t="s">
        <v>528</v>
      </c>
      <c r="L32" s="3" t="s">
        <v>529</v>
      </c>
      <c r="M32" s="3" t="s">
        <v>530</v>
      </c>
    </row>
    <row r="33" spans="3:13" x14ac:dyDescent="0.2">
      <c r="C33" s="3" t="s">
        <v>531</v>
      </c>
      <c r="D33" s="3" t="s">
        <v>532</v>
      </c>
      <c r="E33" s="3" t="s">
        <v>533</v>
      </c>
      <c r="F33" s="3" t="s">
        <v>534</v>
      </c>
      <c r="G33" s="3" t="s">
        <v>535</v>
      </c>
      <c r="H33" s="3" t="s">
        <v>536</v>
      </c>
      <c r="I33" s="3" t="s">
        <v>537</v>
      </c>
      <c r="J33" s="3" t="s">
        <v>538</v>
      </c>
      <c r="K33" s="3" t="s">
        <v>539</v>
      </c>
      <c r="L33" s="3" t="s">
        <v>540</v>
      </c>
      <c r="M33" s="3" t="s">
        <v>541</v>
      </c>
    </row>
    <row r="35" spans="3:13" x14ac:dyDescent="0.2">
      <c r="C35" s="3" t="s">
        <v>542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</row>
    <row r="36" spans="3:13" x14ac:dyDescent="0.2">
      <c r="C36" s="3" t="s">
        <v>543</v>
      </c>
      <c r="D36" s="3" t="s">
        <v>532</v>
      </c>
      <c r="E36" s="3" t="s">
        <v>533</v>
      </c>
      <c r="F36" s="3" t="s">
        <v>534</v>
      </c>
      <c r="G36" s="3" t="s">
        <v>535</v>
      </c>
      <c r="H36" s="3" t="s">
        <v>536</v>
      </c>
      <c r="I36" s="3" t="s">
        <v>537</v>
      </c>
      <c r="J36" s="3" t="s">
        <v>538</v>
      </c>
      <c r="K36" s="3" t="s">
        <v>539</v>
      </c>
      <c r="L36" s="3" t="s">
        <v>540</v>
      </c>
      <c r="M36" s="3" t="s">
        <v>541</v>
      </c>
    </row>
    <row r="38" spans="3:13" x14ac:dyDescent="0.2">
      <c r="C38" s="3" t="s">
        <v>544</v>
      </c>
      <c r="D38" s="3" t="s">
        <v>3</v>
      </c>
      <c r="E38" s="3" t="s">
        <v>3</v>
      </c>
      <c r="F38" s="3" t="s">
        <v>3</v>
      </c>
      <c r="G38" s="3">
        <v>-0.46</v>
      </c>
      <c r="H38" s="3">
        <v>-0.64</v>
      </c>
      <c r="I38" s="3">
        <v>0.78</v>
      </c>
      <c r="J38" s="3">
        <v>0.4</v>
      </c>
      <c r="K38" s="3">
        <v>-0.77</v>
      </c>
      <c r="L38" s="3">
        <v>2.2000000000000002</v>
      </c>
      <c r="M38" s="3">
        <v>0.34</v>
      </c>
    </row>
    <row r="39" spans="3:13" x14ac:dyDescent="0.2">
      <c r="C39" s="3" t="s">
        <v>545</v>
      </c>
      <c r="D39" s="3" t="s">
        <v>3</v>
      </c>
      <c r="E39" s="3" t="s">
        <v>3</v>
      </c>
      <c r="F39" s="3" t="s">
        <v>3</v>
      </c>
      <c r="G39" s="3">
        <v>-0.46</v>
      </c>
      <c r="H39" s="3">
        <v>-0.64</v>
      </c>
      <c r="I39" s="3">
        <v>0.78</v>
      </c>
      <c r="J39" s="3">
        <v>0.4</v>
      </c>
      <c r="K39" s="3">
        <v>-0.77</v>
      </c>
      <c r="L39" s="3">
        <v>2.2000000000000002</v>
      </c>
      <c r="M39" s="3">
        <v>0.34</v>
      </c>
    </row>
    <row r="40" spans="3:13" x14ac:dyDescent="0.2">
      <c r="C40" s="3" t="s">
        <v>546</v>
      </c>
      <c r="D40" s="3" t="s">
        <v>3</v>
      </c>
      <c r="E40" s="3" t="s">
        <v>3</v>
      </c>
      <c r="F40" s="3" t="s">
        <v>3</v>
      </c>
      <c r="G40" s="3" t="s">
        <v>547</v>
      </c>
      <c r="H40" s="3" t="s">
        <v>548</v>
      </c>
      <c r="I40" s="3" t="s">
        <v>549</v>
      </c>
      <c r="J40" s="3" t="s">
        <v>550</v>
      </c>
      <c r="K40" s="3" t="s">
        <v>551</v>
      </c>
      <c r="L40" s="3" t="s">
        <v>552</v>
      </c>
      <c r="M40" s="3" t="s">
        <v>553</v>
      </c>
    </row>
    <row r="41" spans="3:13" x14ac:dyDescent="0.2">
      <c r="C41" s="3" t="s">
        <v>554</v>
      </c>
      <c r="D41" s="3" t="s">
        <v>3</v>
      </c>
      <c r="E41" s="3" t="s">
        <v>3</v>
      </c>
      <c r="F41" s="3" t="s">
        <v>3</v>
      </c>
      <c r="G41" s="3" t="s">
        <v>547</v>
      </c>
      <c r="H41" s="3" t="s">
        <v>548</v>
      </c>
      <c r="I41" s="3" t="s">
        <v>549</v>
      </c>
      <c r="J41" s="3" t="s">
        <v>550</v>
      </c>
      <c r="K41" s="3" t="s">
        <v>551</v>
      </c>
      <c r="L41" s="3" t="s">
        <v>552</v>
      </c>
      <c r="M41" s="3" t="s">
        <v>553</v>
      </c>
    </row>
    <row r="43" spans="3:13" x14ac:dyDescent="0.2">
      <c r="C43" s="3" t="s">
        <v>555</v>
      </c>
      <c r="D43" s="3" t="s">
        <v>556</v>
      </c>
      <c r="E43" s="3" t="s">
        <v>557</v>
      </c>
      <c r="F43" s="3" t="s">
        <v>558</v>
      </c>
      <c r="G43" s="3" t="s">
        <v>559</v>
      </c>
      <c r="H43" s="3" t="s">
        <v>560</v>
      </c>
      <c r="I43" s="3" t="s">
        <v>561</v>
      </c>
      <c r="J43" s="3" t="s">
        <v>562</v>
      </c>
      <c r="K43" s="3" t="s">
        <v>563</v>
      </c>
      <c r="L43" s="3" t="s">
        <v>564</v>
      </c>
      <c r="M43" s="3" t="s">
        <v>565</v>
      </c>
    </row>
    <row r="44" spans="3:13" x14ac:dyDescent="0.2">
      <c r="C44" s="3" t="s">
        <v>566</v>
      </c>
      <c r="D44" s="3" t="s">
        <v>567</v>
      </c>
      <c r="E44" s="3" t="s">
        <v>568</v>
      </c>
      <c r="F44" s="3" t="s">
        <v>569</v>
      </c>
      <c r="G44" s="3" t="s">
        <v>570</v>
      </c>
      <c r="H44" s="3" t="s">
        <v>571</v>
      </c>
      <c r="I44" s="3" t="s">
        <v>572</v>
      </c>
      <c r="J44" s="3" t="s">
        <v>573</v>
      </c>
      <c r="K44" s="3" t="s">
        <v>574</v>
      </c>
      <c r="L44" s="3" t="s">
        <v>575</v>
      </c>
      <c r="M44" s="3" t="s">
        <v>576</v>
      </c>
    </row>
    <row r="46" spans="3:13" x14ac:dyDescent="0.2">
      <c r="C46" s="3" t="s">
        <v>577</v>
      </c>
      <c r="D46" s="3" t="s">
        <v>377</v>
      </c>
      <c r="E46" s="3" t="s">
        <v>378</v>
      </c>
      <c r="F46" s="3" t="s">
        <v>379</v>
      </c>
      <c r="G46" s="3" t="s">
        <v>380</v>
      </c>
      <c r="H46" s="3" t="s">
        <v>381</v>
      </c>
      <c r="I46" s="3" t="s">
        <v>382</v>
      </c>
      <c r="J46" s="3" t="s">
        <v>383</v>
      </c>
      <c r="K46" s="3" t="s">
        <v>384</v>
      </c>
      <c r="L46" s="3" t="s">
        <v>385</v>
      </c>
      <c r="M46" s="3" t="s">
        <v>386</v>
      </c>
    </row>
    <row r="47" spans="3:13" x14ac:dyDescent="0.2">
      <c r="C47" s="3" t="s">
        <v>578</v>
      </c>
      <c r="D47" s="3" t="s">
        <v>3</v>
      </c>
      <c r="E47" s="3" t="s">
        <v>3</v>
      </c>
      <c r="F47" s="3" t="s">
        <v>3</v>
      </c>
      <c r="G47" s="3" t="s">
        <v>3</v>
      </c>
      <c r="H47" s="3" t="s">
        <v>3</v>
      </c>
      <c r="I47" s="3" t="s">
        <v>3</v>
      </c>
      <c r="J47" s="3" t="s">
        <v>3</v>
      </c>
      <c r="K47" s="3" t="s">
        <v>3</v>
      </c>
      <c r="L47" s="3" t="s">
        <v>3</v>
      </c>
      <c r="M47" s="3" t="s">
        <v>3</v>
      </c>
    </row>
    <row r="48" spans="3:13" x14ac:dyDescent="0.2">
      <c r="C48" s="3" t="s">
        <v>579</v>
      </c>
      <c r="D48" s="3" t="s">
        <v>567</v>
      </c>
      <c r="E48" s="3" t="s">
        <v>568</v>
      </c>
      <c r="F48" s="3" t="s">
        <v>569</v>
      </c>
      <c r="G48" s="3" t="s">
        <v>570</v>
      </c>
      <c r="H48" s="3" t="s">
        <v>571</v>
      </c>
      <c r="I48" s="3" t="s">
        <v>572</v>
      </c>
      <c r="J48" s="3" t="s">
        <v>573</v>
      </c>
      <c r="K48" s="3" t="s">
        <v>574</v>
      </c>
      <c r="L48" s="3" t="s">
        <v>575</v>
      </c>
      <c r="M48" s="3" t="s">
        <v>576</v>
      </c>
    </row>
  </sheetData>
  <mergeCells count="2">
    <mergeCell ref="C2:E2"/>
    <mergeCell ref="C6:D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56A3A-D92B-4976-B0BB-E5FA08D0FDF0}">
  <dimension ref="C1:M41"/>
  <sheetViews>
    <sheetView workbookViewId="0">
      <selection sqref="A1:XFD1048576"/>
    </sheetView>
  </sheetViews>
  <sheetFormatPr defaultColWidth="15" defaultRowHeight="12.75" x14ac:dyDescent="0.2"/>
  <cols>
    <col min="1" max="2" width="2" customWidth="1"/>
    <col min="3" max="3" width="25" customWidth="1"/>
  </cols>
  <sheetData>
    <row r="1" spans="3:13" ht="13.5" customHeight="1" x14ac:dyDescent="0.2"/>
    <row r="2" spans="3:13" ht="26.25" x14ac:dyDescent="0.4">
      <c r="C2" s="4" t="s">
        <v>0</v>
      </c>
      <c r="D2" s="5"/>
      <c r="E2" s="5"/>
    </row>
    <row r="3" spans="3:13" x14ac:dyDescent="0.2">
      <c r="C3" s="1" t="s">
        <v>1</v>
      </c>
    </row>
    <row r="6" spans="3:13" ht="15" x14ac:dyDescent="0.25">
      <c r="C6" s="6" t="s">
        <v>580</v>
      </c>
      <c r="D6" s="7"/>
      <c r="E6" s="2"/>
      <c r="F6" s="2"/>
      <c r="G6" s="2"/>
      <c r="H6" s="2"/>
      <c r="I6" s="2"/>
      <c r="J6" s="2"/>
      <c r="K6" s="2"/>
      <c r="L6" s="2"/>
    </row>
    <row r="8" spans="3:13" ht="33" customHeight="1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10" spans="3:13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2" spans="3:13" x14ac:dyDescent="0.2">
      <c r="C12" s="3" t="s">
        <v>531</v>
      </c>
      <c r="D12" s="3" t="s">
        <v>532</v>
      </c>
      <c r="E12" s="3" t="s">
        <v>533</v>
      </c>
      <c r="F12" s="3" t="s">
        <v>534</v>
      </c>
      <c r="G12" s="3" t="s">
        <v>535</v>
      </c>
      <c r="H12" s="3" t="s">
        <v>536</v>
      </c>
      <c r="I12" s="3" t="s">
        <v>537</v>
      </c>
      <c r="J12" s="3" t="s">
        <v>538</v>
      </c>
      <c r="K12" s="3" t="s">
        <v>539</v>
      </c>
      <c r="L12" s="3" t="s">
        <v>540</v>
      </c>
      <c r="M12" s="3" t="s">
        <v>541</v>
      </c>
    </row>
    <row r="13" spans="3:13" x14ac:dyDescent="0.2">
      <c r="C13" s="3" t="s">
        <v>581</v>
      </c>
      <c r="D13" s="3" t="s">
        <v>582</v>
      </c>
      <c r="E13" s="3" t="s">
        <v>583</v>
      </c>
      <c r="F13" s="3" t="s">
        <v>584</v>
      </c>
      <c r="G13" s="3" t="s">
        <v>585</v>
      </c>
      <c r="H13" s="3" t="s">
        <v>586</v>
      </c>
      <c r="I13" s="3" t="s">
        <v>587</v>
      </c>
      <c r="J13" s="3" t="s">
        <v>588</v>
      </c>
      <c r="K13" s="3" t="s">
        <v>589</v>
      </c>
      <c r="L13" s="3" t="s">
        <v>590</v>
      </c>
      <c r="M13" s="3" t="s">
        <v>591</v>
      </c>
    </row>
    <row r="14" spans="3:13" x14ac:dyDescent="0.2">
      <c r="C14" s="3" t="s">
        <v>592</v>
      </c>
      <c r="D14" s="3" t="s">
        <v>3</v>
      </c>
      <c r="E14" s="3" t="s">
        <v>3</v>
      </c>
      <c r="F14" s="3" t="s">
        <v>3</v>
      </c>
      <c r="G14" s="3" t="s">
        <v>3</v>
      </c>
      <c r="H14" s="3" t="s">
        <v>3</v>
      </c>
      <c r="I14" s="3" t="s">
        <v>3</v>
      </c>
      <c r="J14" s="3" t="s">
        <v>3</v>
      </c>
      <c r="K14" s="3" t="s">
        <v>3</v>
      </c>
      <c r="L14" s="3" t="s">
        <v>593</v>
      </c>
      <c r="M14" s="3" t="s">
        <v>594</v>
      </c>
    </row>
    <row r="15" spans="3:13" x14ac:dyDescent="0.2">
      <c r="C15" s="3" t="s">
        <v>595</v>
      </c>
      <c r="D15" s="3" t="s">
        <v>3</v>
      </c>
      <c r="E15" s="3" t="s">
        <v>3</v>
      </c>
      <c r="F15" s="3" t="s">
        <v>3</v>
      </c>
      <c r="G15" s="3" t="s">
        <v>3</v>
      </c>
      <c r="H15" s="3" t="s">
        <v>3</v>
      </c>
      <c r="I15" s="3" t="s">
        <v>3</v>
      </c>
      <c r="J15" s="3" t="s">
        <v>3</v>
      </c>
      <c r="K15" s="3" t="s">
        <v>3</v>
      </c>
      <c r="L15" s="3" t="s">
        <v>3</v>
      </c>
      <c r="M15" s="3" t="s">
        <v>3</v>
      </c>
    </row>
    <row r="16" spans="3:13" x14ac:dyDescent="0.2">
      <c r="C16" s="3" t="s">
        <v>596</v>
      </c>
      <c r="D16" s="3" t="s">
        <v>597</v>
      </c>
      <c r="E16" s="3" t="s">
        <v>598</v>
      </c>
      <c r="F16" s="3" t="s">
        <v>599</v>
      </c>
      <c r="G16" s="3" t="s">
        <v>600</v>
      </c>
      <c r="H16" s="3" t="s">
        <v>601</v>
      </c>
      <c r="I16" s="3" t="s">
        <v>602</v>
      </c>
      <c r="J16" s="3" t="s">
        <v>603</v>
      </c>
      <c r="K16" s="3" t="s">
        <v>604</v>
      </c>
      <c r="L16" s="3" t="s">
        <v>605</v>
      </c>
      <c r="M16" s="3" t="s">
        <v>606</v>
      </c>
    </row>
    <row r="17" spans="3:13" x14ac:dyDescent="0.2">
      <c r="C17" s="3" t="s">
        <v>607</v>
      </c>
      <c r="D17" s="3" t="s">
        <v>608</v>
      </c>
      <c r="E17" s="3" t="s">
        <v>609</v>
      </c>
      <c r="F17" s="3" t="s">
        <v>610</v>
      </c>
      <c r="G17" s="3" t="s">
        <v>611</v>
      </c>
      <c r="H17" s="3" t="s">
        <v>612</v>
      </c>
      <c r="I17" s="3" t="s">
        <v>613</v>
      </c>
      <c r="J17" s="3" t="s">
        <v>614</v>
      </c>
      <c r="K17" s="3" t="s">
        <v>615</v>
      </c>
      <c r="L17" s="3" t="s">
        <v>616</v>
      </c>
      <c r="M17" s="3" t="s">
        <v>617</v>
      </c>
    </row>
    <row r="18" spans="3:13" x14ac:dyDescent="0.2">
      <c r="C18" s="3" t="s">
        <v>618</v>
      </c>
      <c r="D18" s="3" t="s">
        <v>619</v>
      </c>
      <c r="E18" s="3" t="s">
        <v>620</v>
      </c>
      <c r="F18" s="3" t="s">
        <v>621</v>
      </c>
      <c r="G18" s="3" t="s">
        <v>622</v>
      </c>
      <c r="H18" s="3" t="s">
        <v>623</v>
      </c>
      <c r="I18" s="3" t="s">
        <v>624</v>
      </c>
      <c r="J18" s="3" t="s">
        <v>625</v>
      </c>
      <c r="K18" s="3" t="s">
        <v>626</v>
      </c>
      <c r="L18" s="3" t="s">
        <v>627</v>
      </c>
      <c r="M18" s="3" t="s">
        <v>628</v>
      </c>
    </row>
    <row r="19" spans="3:13" x14ac:dyDescent="0.2">
      <c r="C19" s="3" t="s">
        <v>629</v>
      </c>
      <c r="D19" s="3" t="s">
        <v>630</v>
      </c>
      <c r="E19" s="3" t="s">
        <v>631</v>
      </c>
      <c r="F19" s="3" t="s">
        <v>632</v>
      </c>
      <c r="G19" s="3" t="s">
        <v>633</v>
      </c>
      <c r="H19" s="3" t="s">
        <v>634</v>
      </c>
      <c r="I19" s="3" t="s">
        <v>635</v>
      </c>
      <c r="J19" s="3" t="s">
        <v>636</v>
      </c>
      <c r="K19" s="3" t="s">
        <v>637</v>
      </c>
      <c r="L19" s="3" t="s">
        <v>638</v>
      </c>
      <c r="M19" s="3" t="s">
        <v>639</v>
      </c>
    </row>
    <row r="20" spans="3:13" x14ac:dyDescent="0.2">
      <c r="C20" s="3" t="s">
        <v>640</v>
      </c>
      <c r="D20" s="3" t="s">
        <v>641</v>
      </c>
      <c r="E20" s="3" t="s">
        <v>642</v>
      </c>
      <c r="F20" s="3" t="s">
        <v>643</v>
      </c>
      <c r="G20" s="3" t="s">
        <v>62</v>
      </c>
      <c r="H20" s="3" t="s">
        <v>644</v>
      </c>
      <c r="I20" s="3" t="s">
        <v>645</v>
      </c>
      <c r="J20" s="3" t="s">
        <v>646</v>
      </c>
      <c r="K20" s="3" t="s">
        <v>647</v>
      </c>
      <c r="L20" s="3" t="s">
        <v>648</v>
      </c>
      <c r="M20" s="3" t="s">
        <v>649</v>
      </c>
    </row>
    <row r="22" spans="3:13" x14ac:dyDescent="0.2">
      <c r="C22" s="3" t="s">
        <v>650</v>
      </c>
      <c r="D22" s="3" t="s">
        <v>651</v>
      </c>
      <c r="E22" s="3" t="s">
        <v>652</v>
      </c>
      <c r="F22" s="3" t="s">
        <v>653</v>
      </c>
      <c r="G22" s="3" t="s">
        <v>654</v>
      </c>
      <c r="H22" s="3" t="s">
        <v>655</v>
      </c>
      <c r="I22" s="3" t="s">
        <v>656</v>
      </c>
      <c r="J22" s="3" t="s">
        <v>657</v>
      </c>
      <c r="K22" s="3" t="s">
        <v>658</v>
      </c>
      <c r="L22" s="3" t="s">
        <v>659</v>
      </c>
      <c r="M22" s="3" t="s">
        <v>660</v>
      </c>
    </row>
    <row r="23" spans="3:13" x14ac:dyDescent="0.2">
      <c r="C23" s="3" t="s">
        <v>661</v>
      </c>
      <c r="D23" s="3" t="s">
        <v>662</v>
      </c>
      <c r="E23" s="3" t="s">
        <v>663</v>
      </c>
      <c r="F23" s="3" t="s">
        <v>664</v>
      </c>
      <c r="G23" s="3" t="s">
        <v>665</v>
      </c>
      <c r="H23" s="3" t="s">
        <v>666</v>
      </c>
      <c r="I23" s="3" t="s">
        <v>667</v>
      </c>
      <c r="J23" s="3" t="s">
        <v>668</v>
      </c>
      <c r="K23" s="3" t="s">
        <v>669</v>
      </c>
      <c r="L23" s="3" t="s">
        <v>670</v>
      </c>
      <c r="M23" s="3" t="s">
        <v>671</v>
      </c>
    </row>
    <row r="24" spans="3:13" x14ac:dyDescent="0.2">
      <c r="C24" s="3" t="s">
        <v>672</v>
      </c>
      <c r="D24" s="3" t="s">
        <v>673</v>
      </c>
      <c r="E24" s="3" t="s">
        <v>674</v>
      </c>
      <c r="F24" s="3" t="s">
        <v>675</v>
      </c>
      <c r="G24" s="3" t="s">
        <v>676</v>
      </c>
      <c r="H24" s="3" t="s">
        <v>677</v>
      </c>
      <c r="I24" s="3" t="s">
        <v>678</v>
      </c>
      <c r="J24" s="3" t="s">
        <v>679</v>
      </c>
      <c r="K24" s="3" t="s">
        <v>680</v>
      </c>
      <c r="L24" s="3" t="s">
        <v>681</v>
      </c>
      <c r="M24" s="3" t="s">
        <v>682</v>
      </c>
    </row>
    <row r="25" spans="3:13" x14ac:dyDescent="0.2">
      <c r="C25" s="3" t="s">
        <v>683</v>
      </c>
      <c r="D25" s="3" t="s">
        <v>684</v>
      </c>
      <c r="E25" s="3" t="s">
        <v>685</v>
      </c>
      <c r="F25" s="3" t="s">
        <v>686</v>
      </c>
      <c r="G25" s="3" t="s">
        <v>687</v>
      </c>
      <c r="H25" s="3" t="s">
        <v>688</v>
      </c>
      <c r="I25" s="3" t="s">
        <v>689</v>
      </c>
      <c r="J25" s="3" t="s">
        <v>690</v>
      </c>
      <c r="K25" s="3" t="s">
        <v>691</v>
      </c>
      <c r="L25" s="3" t="s">
        <v>692</v>
      </c>
      <c r="M25" s="3" t="s">
        <v>693</v>
      </c>
    </row>
    <row r="27" spans="3:13" x14ac:dyDescent="0.2">
      <c r="C27" s="3" t="s">
        <v>694</v>
      </c>
      <c r="D27" s="3" t="s">
        <v>695</v>
      </c>
      <c r="E27" s="3" t="s">
        <v>696</v>
      </c>
      <c r="F27" s="3" t="s">
        <v>697</v>
      </c>
      <c r="G27" s="3" t="s">
        <v>698</v>
      </c>
      <c r="H27" s="3" t="s">
        <v>699</v>
      </c>
      <c r="I27" s="3" t="s">
        <v>700</v>
      </c>
      <c r="J27" s="3" t="s">
        <v>701</v>
      </c>
      <c r="K27" s="3" t="s">
        <v>702</v>
      </c>
      <c r="L27" s="3" t="s">
        <v>703</v>
      </c>
      <c r="M27" s="3" t="s">
        <v>704</v>
      </c>
    </row>
    <row r="28" spans="3:13" x14ac:dyDescent="0.2">
      <c r="C28" s="3" t="s">
        <v>705</v>
      </c>
      <c r="D28" s="3" t="s">
        <v>3</v>
      </c>
      <c r="E28" s="3" t="s">
        <v>3</v>
      </c>
      <c r="F28" s="3" t="s">
        <v>3</v>
      </c>
      <c r="G28" s="3" t="s">
        <v>3</v>
      </c>
      <c r="H28" s="3" t="s">
        <v>3</v>
      </c>
      <c r="I28" s="3" t="s">
        <v>3</v>
      </c>
      <c r="J28" s="3" t="s">
        <v>3</v>
      </c>
      <c r="K28" s="3" t="s">
        <v>3</v>
      </c>
      <c r="L28" s="3" t="s">
        <v>3</v>
      </c>
      <c r="M28" s="3" t="s">
        <v>3</v>
      </c>
    </row>
    <row r="29" spans="3:13" x14ac:dyDescent="0.2">
      <c r="C29" s="3" t="s">
        <v>706</v>
      </c>
      <c r="D29" s="3" t="s">
        <v>707</v>
      </c>
      <c r="E29" s="3" t="s">
        <v>708</v>
      </c>
      <c r="F29" s="3" t="s">
        <v>709</v>
      </c>
      <c r="G29" s="3" t="s">
        <v>710</v>
      </c>
      <c r="H29" s="3" t="s">
        <v>711</v>
      </c>
      <c r="I29" s="3" t="s">
        <v>712</v>
      </c>
      <c r="J29" s="3" t="s">
        <v>713</v>
      </c>
      <c r="K29" s="3" t="s">
        <v>714</v>
      </c>
      <c r="L29" s="3" t="s">
        <v>715</v>
      </c>
      <c r="M29" s="3" t="s">
        <v>716</v>
      </c>
    </row>
    <row r="30" spans="3:13" x14ac:dyDescent="0.2">
      <c r="C30" s="3" t="s">
        <v>717</v>
      </c>
      <c r="D30" s="3" t="s">
        <v>718</v>
      </c>
      <c r="E30" s="3" t="s">
        <v>719</v>
      </c>
      <c r="F30" s="3" t="s">
        <v>720</v>
      </c>
      <c r="G30" s="3" t="s">
        <v>721</v>
      </c>
      <c r="H30" s="3" t="s">
        <v>722</v>
      </c>
      <c r="I30" s="3" t="s">
        <v>723</v>
      </c>
      <c r="J30" s="3" t="s">
        <v>724</v>
      </c>
      <c r="K30" s="3" t="s">
        <v>725</v>
      </c>
      <c r="L30" s="3" t="s">
        <v>726</v>
      </c>
      <c r="M30" s="3" t="s">
        <v>727</v>
      </c>
    </row>
    <row r="31" spans="3:13" x14ac:dyDescent="0.2">
      <c r="C31" s="3" t="s">
        <v>728</v>
      </c>
      <c r="D31" s="3" t="s">
        <v>3</v>
      </c>
      <c r="E31" s="3" t="s">
        <v>3</v>
      </c>
      <c r="F31" s="3" t="s">
        <v>3</v>
      </c>
      <c r="G31" s="3" t="s">
        <v>3</v>
      </c>
      <c r="H31" s="3" t="s">
        <v>3</v>
      </c>
      <c r="I31" s="3" t="s">
        <v>3</v>
      </c>
      <c r="J31" s="3" t="s">
        <v>3</v>
      </c>
      <c r="K31" s="3" t="s">
        <v>729</v>
      </c>
      <c r="L31" s="3" t="s">
        <v>730</v>
      </c>
      <c r="M31" s="3" t="s">
        <v>731</v>
      </c>
    </row>
    <row r="32" spans="3:13" x14ac:dyDescent="0.2">
      <c r="C32" s="3" t="s">
        <v>732</v>
      </c>
      <c r="D32" s="3" t="s">
        <v>733</v>
      </c>
      <c r="E32" s="3" t="s">
        <v>734</v>
      </c>
      <c r="F32" s="3" t="s">
        <v>735</v>
      </c>
      <c r="G32" s="3" t="s">
        <v>736</v>
      </c>
      <c r="H32" s="3" t="s">
        <v>737</v>
      </c>
      <c r="I32" s="3" t="s">
        <v>738</v>
      </c>
      <c r="J32" s="3" t="s">
        <v>739</v>
      </c>
      <c r="K32" s="3" t="s">
        <v>740</v>
      </c>
      <c r="L32" s="3" t="s">
        <v>741</v>
      </c>
      <c r="M32" s="3" t="s">
        <v>742</v>
      </c>
    </row>
    <row r="33" spans="3:13" x14ac:dyDescent="0.2">
      <c r="C33" s="3" t="s">
        <v>743</v>
      </c>
      <c r="D33" s="3" t="s">
        <v>744</v>
      </c>
      <c r="E33" s="3" t="s">
        <v>745</v>
      </c>
      <c r="F33" s="3" t="s">
        <v>746</v>
      </c>
      <c r="G33" s="3" t="s">
        <v>747</v>
      </c>
      <c r="H33" s="3" t="s">
        <v>748</v>
      </c>
      <c r="I33" s="3" t="s">
        <v>749</v>
      </c>
      <c r="J33" s="3" t="s">
        <v>750</v>
      </c>
      <c r="K33" s="3" t="s">
        <v>751</v>
      </c>
      <c r="L33" s="3" t="s">
        <v>752</v>
      </c>
      <c r="M33" s="3" t="s">
        <v>753</v>
      </c>
    </row>
    <row r="35" spans="3:13" x14ac:dyDescent="0.2">
      <c r="C35" s="3" t="s">
        <v>754</v>
      </c>
      <c r="D35" s="3" t="s">
        <v>755</v>
      </c>
      <c r="E35" s="3" t="s">
        <v>26</v>
      </c>
      <c r="F35" s="3" t="s">
        <v>27</v>
      </c>
      <c r="G35" s="3" t="s">
        <v>28</v>
      </c>
      <c r="H35" s="3" t="s">
        <v>29</v>
      </c>
      <c r="I35" s="3" t="s">
        <v>30</v>
      </c>
      <c r="J35" s="3" t="s">
        <v>31</v>
      </c>
      <c r="K35" s="3" t="s">
        <v>32</v>
      </c>
      <c r="L35" s="3" t="s">
        <v>33</v>
      </c>
      <c r="M35" s="3" t="s">
        <v>34</v>
      </c>
    </row>
    <row r="36" spans="3:13" x14ac:dyDescent="0.2">
      <c r="C36" s="3" t="s">
        <v>756</v>
      </c>
      <c r="D36" s="3" t="s">
        <v>757</v>
      </c>
      <c r="E36" s="3" t="s">
        <v>758</v>
      </c>
      <c r="F36" s="3" t="s">
        <v>759</v>
      </c>
      <c r="G36" s="3" t="s">
        <v>760</v>
      </c>
      <c r="H36" s="3" t="s">
        <v>761</v>
      </c>
      <c r="I36" s="3" t="s">
        <v>762</v>
      </c>
      <c r="J36" s="3" t="s">
        <v>763</v>
      </c>
      <c r="K36" s="3" t="s">
        <v>764</v>
      </c>
      <c r="L36" s="3" t="s">
        <v>765</v>
      </c>
      <c r="M36" s="3" t="s">
        <v>731</v>
      </c>
    </row>
    <row r="37" spans="3:13" x14ac:dyDescent="0.2">
      <c r="C37" s="3" t="s">
        <v>766</v>
      </c>
      <c r="D37" s="3" t="s">
        <v>767</v>
      </c>
      <c r="E37" s="3" t="s">
        <v>768</v>
      </c>
      <c r="F37" s="3" t="s">
        <v>769</v>
      </c>
      <c r="G37" s="3" t="s">
        <v>770</v>
      </c>
      <c r="H37" s="3" t="s">
        <v>771</v>
      </c>
      <c r="I37" s="3" t="s">
        <v>772</v>
      </c>
      <c r="J37" s="3" t="s">
        <v>773</v>
      </c>
      <c r="K37" s="3" t="s">
        <v>774</v>
      </c>
      <c r="L37" s="3" t="s">
        <v>775</v>
      </c>
      <c r="M37" s="3" t="s">
        <v>776</v>
      </c>
    </row>
    <row r="38" spans="3:13" x14ac:dyDescent="0.2">
      <c r="C38" s="3" t="s">
        <v>777</v>
      </c>
      <c r="D38" s="3" t="s">
        <v>26</v>
      </c>
      <c r="E38" s="3" t="s">
        <v>27</v>
      </c>
      <c r="F38" s="3" t="s">
        <v>28</v>
      </c>
      <c r="G38" s="3" t="s">
        <v>29</v>
      </c>
      <c r="H38" s="3" t="s">
        <v>30</v>
      </c>
      <c r="I38" s="3" t="s">
        <v>31</v>
      </c>
      <c r="J38" s="3" t="s">
        <v>32</v>
      </c>
      <c r="K38" s="3" t="s">
        <v>33</v>
      </c>
      <c r="L38" s="3" t="s">
        <v>34</v>
      </c>
      <c r="M38" s="3" t="s">
        <v>35</v>
      </c>
    </row>
    <row r="40" spans="3:13" x14ac:dyDescent="0.2">
      <c r="C40" s="3" t="s">
        <v>778</v>
      </c>
      <c r="D40" s="3" t="s">
        <v>779</v>
      </c>
      <c r="E40" s="3" t="s">
        <v>780</v>
      </c>
      <c r="F40" s="3" t="s">
        <v>781</v>
      </c>
      <c r="G40" s="3" t="s">
        <v>782</v>
      </c>
      <c r="H40" s="3" t="s">
        <v>783</v>
      </c>
      <c r="I40" s="3" t="s">
        <v>784</v>
      </c>
      <c r="J40" s="3" t="s">
        <v>785</v>
      </c>
      <c r="K40" s="3" t="s">
        <v>786</v>
      </c>
      <c r="L40" s="3" t="s">
        <v>787</v>
      </c>
      <c r="M40" s="3" t="s">
        <v>788</v>
      </c>
    </row>
    <row r="41" spans="3:13" x14ac:dyDescent="0.2">
      <c r="C41" s="3" t="s">
        <v>789</v>
      </c>
      <c r="D41" s="3" t="s">
        <v>790</v>
      </c>
      <c r="E41" s="3" t="s">
        <v>791</v>
      </c>
      <c r="F41" s="3" t="s">
        <v>792</v>
      </c>
      <c r="G41" s="3" t="s">
        <v>793</v>
      </c>
      <c r="H41" s="3" t="s">
        <v>794</v>
      </c>
      <c r="I41" s="3" t="s">
        <v>795</v>
      </c>
      <c r="J41" s="3" t="s">
        <v>796</v>
      </c>
      <c r="K41" s="3" t="s">
        <v>3</v>
      </c>
      <c r="L41" s="3" t="s">
        <v>3</v>
      </c>
      <c r="M41" s="3" t="s">
        <v>3</v>
      </c>
    </row>
  </sheetData>
  <mergeCells count="2">
    <mergeCell ref="C2:E2"/>
    <mergeCell ref="C6:D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0A1EF-E38F-4E73-B5F3-BE126AB723E2}">
  <dimension ref="C1:M32"/>
  <sheetViews>
    <sheetView workbookViewId="0">
      <selection sqref="A1:XFD1048576"/>
    </sheetView>
  </sheetViews>
  <sheetFormatPr defaultColWidth="15" defaultRowHeight="15" customHeight="1" x14ac:dyDescent="0.2"/>
  <cols>
    <col min="1" max="2" width="2" customWidth="1"/>
    <col min="3" max="3" width="25" customWidth="1"/>
  </cols>
  <sheetData>
    <row r="1" spans="3:13" ht="13.5" customHeight="1" x14ac:dyDescent="0.2"/>
    <row r="2" spans="3:13" ht="26.25" x14ac:dyDescent="0.4">
      <c r="C2" s="4" t="s">
        <v>0</v>
      </c>
      <c r="D2" s="5"/>
      <c r="E2" s="5"/>
    </row>
    <row r="3" spans="3:13" ht="12.75" x14ac:dyDescent="0.2">
      <c r="C3" s="1" t="s">
        <v>1</v>
      </c>
    </row>
    <row r="4" spans="3:13" ht="12.75" x14ac:dyDescent="0.2"/>
    <row r="5" spans="3:13" ht="12.75" x14ac:dyDescent="0.2"/>
    <row r="6" spans="3:13" x14ac:dyDescent="0.25">
      <c r="C6" s="6" t="s">
        <v>797</v>
      </c>
      <c r="D6" s="7"/>
      <c r="E6" s="2"/>
      <c r="F6" s="2"/>
      <c r="G6" s="2"/>
      <c r="H6" s="2"/>
      <c r="I6" s="2"/>
      <c r="J6" s="2"/>
      <c r="K6" s="2"/>
      <c r="L6" s="2"/>
    </row>
    <row r="7" spans="3:13" ht="12.75" x14ac:dyDescent="0.2"/>
    <row r="8" spans="3:13" ht="33" customHeight="1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9" spans="3:13" ht="12.75" x14ac:dyDescent="0.2"/>
    <row r="10" spans="3:13" ht="12.75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1" spans="3:13" ht="12.75" x14ac:dyDescent="0.2"/>
    <row r="12" spans="3:13" ht="12.75" x14ac:dyDescent="0.2">
      <c r="C12" s="3" t="s">
        <v>798</v>
      </c>
      <c r="D12" s="3" t="s">
        <v>3</v>
      </c>
      <c r="E12" s="3" t="s">
        <v>3</v>
      </c>
      <c r="F12" s="3" t="s">
        <v>3</v>
      </c>
      <c r="G12" s="3">
        <v>21.51</v>
      </c>
      <c r="H12" s="3">
        <v>28.86</v>
      </c>
      <c r="I12" s="3">
        <v>27.72</v>
      </c>
      <c r="J12" s="3">
        <v>35.82</v>
      </c>
      <c r="K12" s="3">
        <v>32.19</v>
      </c>
      <c r="L12" s="3">
        <v>38.700000000000003</v>
      </c>
      <c r="M12" s="3">
        <v>22.89</v>
      </c>
    </row>
    <row r="13" spans="3:13" ht="12.75" x14ac:dyDescent="0.2">
      <c r="C13" s="3" t="s">
        <v>799</v>
      </c>
      <c r="D13" s="3" t="s">
        <v>3</v>
      </c>
      <c r="E13" s="3" t="s">
        <v>3</v>
      </c>
      <c r="F13" s="3" t="s">
        <v>3</v>
      </c>
      <c r="G13" s="3" t="s">
        <v>800</v>
      </c>
      <c r="H13" s="3" t="s">
        <v>801</v>
      </c>
      <c r="I13" s="3" t="s">
        <v>802</v>
      </c>
      <c r="J13" s="3" t="s">
        <v>803</v>
      </c>
      <c r="K13" s="3" t="s">
        <v>804</v>
      </c>
      <c r="L13" s="3" t="s">
        <v>805</v>
      </c>
      <c r="M13" s="3" t="s">
        <v>806</v>
      </c>
    </row>
    <row r="14" spans="3:13" ht="12.75" x14ac:dyDescent="0.2"/>
    <row r="15" spans="3:13" ht="12.75" x14ac:dyDescent="0.2">
      <c r="C15" s="3" t="s">
        <v>807</v>
      </c>
      <c r="D15" s="3" t="s">
        <v>3</v>
      </c>
      <c r="E15" s="3" t="s">
        <v>3</v>
      </c>
      <c r="F15" s="3" t="s">
        <v>3</v>
      </c>
      <c r="G15" s="3" t="s">
        <v>808</v>
      </c>
      <c r="H15" s="3" t="s">
        <v>809</v>
      </c>
      <c r="I15" s="3" t="s">
        <v>810</v>
      </c>
      <c r="J15" s="3" t="s">
        <v>811</v>
      </c>
      <c r="K15" s="3" t="s">
        <v>812</v>
      </c>
      <c r="L15" s="3" t="s">
        <v>813</v>
      </c>
      <c r="M15" s="3" t="s">
        <v>814</v>
      </c>
    </row>
    <row r="16" spans="3:13" ht="12.75" x14ac:dyDescent="0.2">
      <c r="C16" s="3" t="s">
        <v>815</v>
      </c>
      <c r="D16" s="3" t="s">
        <v>816</v>
      </c>
      <c r="E16" s="3" t="s">
        <v>816</v>
      </c>
      <c r="F16" s="3" t="s">
        <v>816</v>
      </c>
      <c r="G16" s="3" t="s">
        <v>817</v>
      </c>
      <c r="H16" s="3" t="s">
        <v>818</v>
      </c>
      <c r="I16" s="3" t="s">
        <v>819</v>
      </c>
      <c r="J16" s="3" t="s">
        <v>820</v>
      </c>
      <c r="K16" s="3" t="s">
        <v>821</v>
      </c>
      <c r="L16" s="3" t="s">
        <v>822</v>
      </c>
      <c r="M16" s="3" t="s">
        <v>823</v>
      </c>
    </row>
    <row r="17" spans="3:13" ht="12.75" x14ac:dyDescent="0.2">
      <c r="C17" s="3" t="s">
        <v>824</v>
      </c>
      <c r="D17" s="3" t="s">
        <v>816</v>
      </c>
      <c r="E17" s="3" t="s">
        <v>816</v>
      </c>
      <c r="F17" s="3" t="s">
        <v>816</v>
      </c>
      <c r="G17" s="3" t="s">
        <v>825</v>
      </c>
      <c r="H17" s="3" t="s">
        <v>826</v>
      </c>
      <c r="I17" s="3" t="s">
        <v>827</v>
      </c>
      <c r="J17" s="3" t="s">
        <v>828</v>
      </c>
      <c r="K17" s="3" t="s">
        <v>829</v>
      </c>
      <c r="L17" s="3" t="s">
        <v>830</v>
      </c>
      <c r="M17" s="3" t="s">
        <v>831</v>
      </c>
    </row>
    <row r="18" spans="3:13" ht="12.75" x14ac:dyDescent="0.2">
      <c r="C18" s="3" t="s">
        <v>832</v>
      </c>
      <c r="D18" s="3" t="s">
        <v>816</v>
      </c>
      <c r="E18" s="3" t="s">
        <v>816</v>
      </c>
      <c r="F18" s="3" t="s">
        <v>816</v>
      </c>
      <c r="G18" s="3" t="s">
        <v>833</v>
      </c>
      <c r="H18" s="3" t="s">
        <v>834</v>
      </c>
      <c r="I18" s="3" t="s">
        <v>835</v>
      </c>
      <c r="J18" s="3" t="s">
        <v>836</v>
      </c>
      <c r="K18" s="3" t="s">
        <v>837</v>
      </c>
      <c r="L18" s="3" t="s">
        <v>838</v>
      </c>
      <c r="M18" s="3" t="s">
        <v>826</v>
      </c>
    </row>
    <row r="19" spans="3:13" ht="12.75" x14ac:dyDescent="0.2">
      <c r="C19" s="3" t="s">
        <v>839</v>
      </c>
      <c r="D19" s="3" t="s">
        <v>816</v>
      </c>
      <c r="E19" s="3" t="s">
        <v>816</v>
      </c>
      <c r="F19" s="3" t="s">
        <v>816</v>
      </c>
      <c r="G19" s="3" t="s">
        <v>840</v>
      </c>
      <c r="H19" s="3" t="s">
        <v>841</v>
      </c>
      <c r="I19" s="3" t="s">
        <v>842</v>
      </c>
      <c r="J19" s="3" t="s">
        <v>843</v>
      </c>
      <c r="K19" s="3" t="s">
        <v>844</v>
      </c>
      <c r="L19" s="3" t="s">
        <v>845</v>
      </c>
      <c r="M19" s="3" t="s">
        <v>846</v>
      </c>
    </row>
    <row r="20" spans="3:13" ht="12.75" x14ac:dyDescent="0.2">
      <c r="C20" s="3" t="s">
        <v>847</v>
      </c>
      <c r="D20" s="3" t="s">
        <v>848</v>
      </c>
      <c r="E20" s="3" t="s">
        <v>848</v>
      </c>
      <c r="F20" s="3" t="s">
        <v>848</v>
      </c>
      <c r="G20" s="3" t="s">
        <v>849</v>
      </c>
      <c r="H20" s="3" t="s">
        <v>850</v>
      </c>
      <c r="I20" s="3" t="s">
        <v>851</v>
      </c>
      <c r="J20" s="3" t="s">
        <v>852</v>
      </c>
      <c r="K20" s="3" t="s">
        <v>853</v>
      </c>
      <c r="L20" s="3" t="s">
        <v>854</v>
      </c>
      <c r="M20" s="3" t="s">
        <v>855</v>
      </c>
    </row>
    <row r="21" spans="3:13" ht="12.75" x14ac:dyDescent="0.2">
      <c r="C21" s="3" t="s">
        <v>856</v>
      </c>
      <c r="D21" s="3" t="s">
        <v>848</v>
      </c>
      <c r="E21" s="3" t="s">
        <v>848</v>
      </c>
      <c r="F21" s="3" t="s">
        <v>848</v>
      </c>
      <c r="G21" s="3" t="s">
        <v>857</v>
      </c>
      <c r="H21" s="3" t="s">
        <v>858</v>
      </c>
      <c r="I21" s="3" t="s">
        <v>857</v>
      </c>
      <c r="J21" s="3" t="s">
        <v>858</v>
      </c>
      <c r="K21" s="3" t="s">
        <v>857</v>
      </c>
      <c r="L21" s="3" t="s">
        <v>857</v>
      </c>
      <c r="M21" s="3" t="s">
        <v>857</v>
      </c>
    </row>
    <row r="22" spans="3:13" ht="12.75" x14ac:dyDescent="0.2">
      <c r="C22" s="3" t="s">
        <v>859</v>
      </c>
      <c r="D22" s="3" t="s">
        <v>816</v>
      </c>
      <c r="E22" s="3" t="s">
        <v>816</v>
      </c>
      <c r="F22" s="3" t="s">
        <v>816</v>
      </c>
      <c r="G22" s="3" t="s">
        <v>860</v>
      </c>
      <c r="H22" s="3" t="s">
        <v>861</v>
      </c>
      <c r="I22" s="3" t="s">
        <v>861</v>
      </c>
      <c r="J22" s="3" t="s">
        <v>862</v>
      </c>
      <c r="K22" s="3" t="s">
        <v>860</v>
      </c>
      <c r="L22" s="3" t="s">
        <v>860</v>
      </c>
      <c r="M22" s="3" t="s">
        <v>858</v>
      </c>
    </row>
    <row r="23" spans="3:13" ht="12.75" x14ac:dyDescent="0.2"/>
    <row r="24" spans="3:13" ht="12.75" x14ac:dyDescent="0.2">
      <c r="C24" s="3" t="s">
        <v>863</v>
      </c>
      <c r="D24" s="3" t="s">
        <v>816</v>
      </c>
      <c r="E24" s="3" t="s">
        <v>816</v>
      </c>
      <c r="F24" s="3" t="s">
        <v>816</v>
      </c>
      <c r="G24" s="3" t="s">
        <v>864</v>
      </c>
      <c r="H24" s="3" t="s">
        <v>865</v>
      </c>
      <c r="I24" s="3" t="s">
        <v>866</v>
      </c>
      <c r="J24" s="3" t="s">
        <v>855</v>
      </c>
      <c r="K24" s="3" t="s">
        <v>867</v>
      </c>
      <c r="L24" s="3" t="s">
        <v>868</v>
      </c>
      <c r="M24" s="3" t="s">
        <v>869</v>
      </c>
    </row>
    <row r="25" spans="3:13" ht="12.75" x14ac:dyDescent="0.2">
      <c r="C25" s="3" t="s">
        <v>870</v>
      </c>
      <c r="D25" s="3" t="s">
        <v>816</v>
      </c>
      <c r="E25" s="3" t="s">
        <v>816</v>
      </c>
      <c r="F25" s="3" t="s">
        <v>871</v>
      </c>
      <c r="G25" s="3" t="s">
        <v>872</v>
      </c>
      <c r="H25" s="3" t="s">
        <v>873</v>
      </c>
      <c r="I25" s="3" t="s">
        <v>874</v>
      </c>
      <c r="J25" s="3" t="s">
        <v>875</v>
      </c>
      <c r="K25" s="3" t="s">
        <v>876</v>
      </c>
      <c r="L25" s="3" t="s">
        <v>877</v>
      </c>
      <c r="M25" s="3" t="s">
        <v>878</v>
      </c>
    </row>
    <row r="26" spans="3:13" ht="12.75" x14ac:dyDescent="0.2">
      <c r="C26" s="3" t="s">
        <v>879</v>
      </c>
      <c r="D26" s="3" t="s">
        <v>816</v>
      </c>
      <c r="E26" s="3" t="s">
        <v>816</v>
      </c>
      <c r="F26" s="3" t="s">
        <v>871</v>
      </c>
      <c r="G26" s="3" t="s">
        <v>880</v>
      </c>
      <c r="H26" s="3" t="s">
        <v>881</v>
      </c>
      <c r="I26" s="3" t="s">
        <v>882</v>
      </c>
      <c r="J26" s="3" t="s">
        <v>883</v>
      </c>
      <c r="K26" s="3" t="s">
        <v>884</v>
      </c>
      <c r="L26" s="3" t="s">
        <v>873</v>
      </c>
      <c r="M26" s="3" t="s">
        <v>885</v>
      </c>
    </row>
    <row r="27" spans="3:13" ht="12.75" x14ac:dyDescent="0.2">
      <c r="C27" s="3" t="s">
        <v>886</v>
      </c>
      <c r="D27" s="3" t="s">
        <v>816</v>
      </c>
      <c r="E27" s="3" t="s">
        <v>816</v>
      </c>
      <c r="F27" s="3" t="s">
        <v>871</v>
      </c>
      <c r="G27" s="3" t="s">
        <v>887</v>
      </c>
      <c r="H27" s="3" t="s">
        <v>887</v>
      </c>
      <c r="I27" s="3" t="s">
        <v>888</v>
      </c>
      <c r="J27" s="3" t="s">
        <v>888</v>
      </c>
      <c r="K27" s="3" t="s">
        <v>888</v>
      </c>
      <c r="L27" s="3" t="s">
        <v>888</v>
      </c>
      <c r="M27" s="3" t="s">
        <v>888</v>
      </c>
    </row>
    <row r="28" spans="3:13" ht="12.75" x14ac:dyDescent="0.2"/>
    <row r="29" spans="3:13" ht="12.75" x14ac:dyDescent="0.2">
      <c r="C29" s="3" t="s">
        <v>889</v>
      </c>
      <c r="D29" s="3" t="s">
        <v>816</v>
      </c>
      <c r="E29" s="3">
        <v>4.7</v>
      </c>
      <c r="F29" s="3">
        <v>4.7</v>
      </c>
      <c r="G29" s="3">
        <v>5.8</v>
      </c>
      <c r="H29" s="3">
        <v>4.5</v>
      </c>
      <c r="I29" s="3">
        <v>4.4000000000000004</v>
      </c>
      <c r="J29" s="3">
        <v>4.2</v>
      </c>
      <c r="K29" s="3">
        <v>4.3</v>
      </c>
      <c r="L29" s="3">
        <v>4.2</v>
      </c>
      <c r="M29" s="3">
        <v>4.0999999999999996</v>
      </c>
    </row>
    <row r="30" spans="3:13" ht="12.75" x14ac:dyDescent="0.2">
      <c r="C30" s="3" t="s">
        <v>890</v>
      </c>
      <c r="D30" s="3">
        <v>4</v>
      </c>
      <c r="E30" s="3">
        <v>4</v>
      </c>
      <c r="F30" s="3">
        <v>4</v>
      </c>
      <c r="G30" s="3">
        <v>4</v>
      </c>
      <c r="H30" s="3">
        <v>4</v>
      </c>
      <c r="I30" s="3">
        <v>5</v>
      </c>
      <c r="J30" s="3">
        <v>4</v>
      </c>
      <c r="K30" s="3">
        <v>8</v>
      </c>
      <c r="L30" s="3">
        <v>6</v>
      </c>
      <c r="M30" s="3">
        <v>3</v>
      </c>
    </row>
    <row r="31" spans="3:13" ht="12.75" x14ac:dyDescent="0.2">
      <c r="C31" s="3" t="s">
        <v>891</v>
      </c>
      <c r="D31" s="3" t="s">
        <v>3</v>
      </c>
      <c r="E31" s="3" t="s">
        <v>3</v>
      </c>
      <c r="F31" s="3" t="s">
        <v>3</v>
      </c>
      <c r="G31" s="3">
        <v>0.2238</v>
      </c>
      <c r="H31" s="3">
        <v>0.20960000000000001</v>
      </c>
      <c r="I31" s="3">
        <v>0.22750000000000001</v>
      </c>
      <c r="J31" s="3">
        <v>0.2165</v>
      </c>
      <c r="K31" s="3">
        <v>0.21210000000000001</v>
      </c>
      <c r="L31" s="3">
        <v>0.21079999999999999</v>
      </c>
      <c r="M31" s="3">
        <v>0.33850000000000002</v>
      </c>
    </row>
    <row r="32" spans="3:13" ht="12.75" x14ac:dyDescent="0.2">
      <c r="C32" s="3" t="s">
        <v>892</v>
      </c>
      <c r="D32" s="3" t="s">
        <v>3</v>
      </c>
      <c r="E32" s="3" t="s">
        <v>3</v>
      </c>
      <c r="F32" s="3" t="s">
        <v>3</v>
      </c>
      <c r="G32" s="3" t="s">
        <v>893</v>
      </c>
      <c r="H32" s="3" t="s">
        <v>893</v>
      </c>
      <c r="I32" s="3" t="s">
        <v>893</v>
      </c>
      <c r="J32" s="3" t="s">
        <v>893</v>
      </c>
      <c r="K32" s="3" t="s">
        <v>893</v>
      </c>
      <c r="L32" s="3" t="s">
        <v>893</v>
      </c>
      <c r="M32" s="3" t="s">
        <v>893</v>
      </c>
    </row>
  </sheetData>
  <mergeCells count="2">
    <mergeCell ref="C2:E2"/>
    <mergeCell ref="C6:D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C62B3-C4A6-4D19-BECF-62C34165FD46}">
  <dimension ref="A3:BJ22"/>
  <sheetViews>
    <sheetView showGridLines="0" tabSelected="1" workbookViewId="0">
      <selection activeCell="F10" sqref="F10"/>
    </sheetView>
  </sheetViews>
  <sheetFormatPr defaultRowHeight="15.75" x14ac:dyDescent="0.2"/>
  <cols>
    <col min="1" max="1" width="21.42578125" style="8" customWidth="1"/>
    <col min="2" max="2" width="32.7109375" style="8" customWidth="1"/>
    <col min="3" max="3" width="32.7109375" style="28" customWidth="1"/>
    <col min="4" max="6" width="32.7109375" style="10" customWidth="1"/>
    <col min="7" max="7" width="10" style="10" customWidth="1"/>
    <col min="8" max="12" width="31.28515625" style="10" customWidth="1"/>
    <col min="13" max="13" width="8.5703125" style="10" customWidth="1"/>
    <col min="14" max="17" width="19.28515625" style="12" customWidth="1"/>
    <col min="18" max="20" width="19.5703125" style="12" customWidth="1"/>
    <col min="21" max="21" width="9.140625" style="12"/>
    <col min="22" max="25" width="21.28515625" style="12" customWidth="1"/>
    <col min="26" max="26" width="9.140625" style="12"/>
    <col min="27" max="35" width="16.140625" style="12" customWidth="1"/>
    <col min="36" max="36" width="2.85546875" style="12" customWidth="1"/>
    <col min="37" max="38" width="16.140625" style="12" customWidth="1"/>
    <col min="39" max="41" width="9.140625" style="12"/>
    <col min="42" max="16384" width="9.140625" style="13"/>
  </cols>
  <sheetData>
    <row r="3" spans="1:62" ht="18" x14ac:dyDescent="0.2">
      <c r="B3" s="9" t="s">
        <v>894</v>
      </c>
      <c r="C3" s="9"/>
      <c r="D3" s="9"/>
      <c r="E3" s="9"/>
      <c r="F3" s="9"/>
      <c r="H3" s="9" t="s">
        <v>895</v>
      </c>
      <c r="I3" s="9"/>
      <c r="J3" s="9"/>
      <c r="K3" s="9"/>
      <c r="L3" s="9"/>
      <c r="N3" s="11" t="s">
        <v>896</v>
      </c>
      <c r="O3" s="11"/>
      <c r="P3" s="11"/>
      <c r="Q3" s="11"/>
      <c r="R3" s="11"/>
      <c r="S3" s="11"/>
      <c r="T3" s="11"/>
      <c r="V3" s="9" t="s">
        <v>897</v>
      </c>
      <c r="W3" s="9"/>
      <c r="X3" s="9"/>
      <c r="Y3" s="9"/>
      <c r="AA3" s="9" t="s">
        <v>898</v>
      </c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</row>
    <row r="4" spans="1:62" ht="47.25" x14ac:dyDescent="0.2">
      <c r="B4" s="14" t="s">
        <v>899</v>
      </c>
      <c r="C4" s="15" t="s">
        <v>900</v>
      </c>
      <c r="D4" s="14" t="s">
        <v>901</v>
      </c>
      <c r="E4" s="15" t="s">
        <v>902</v>
      </c>
      <c r="F4" s="14" t="s">
        <v>903</v>
      </c>
      <c r="H4" s="16" t="s">
        <v>904</v>
      </c>
      <c r="I4" s="17" t="s">
        <v>905</v>
      </c>
      <c r="J4" s="16" t="s">
        <v>906</v>
      </c>
      <c r="K4" s="17" t="s">
        <v>907</v>
      </c>
      <c r="L4" s="16" t="s">
        <v>908</v>
      </c>
      <c r="N4" s="18" t="s">
        <v>909</v>
      </c>
      <c r="O4" s="19" t="s">
        <v>910</v>
      </c>
      <c r="P4" s="18" t="s">
        <v>911</v>
      </c>
      <c r="Q4" s="19" t="s">
        <v>912</v>
      </c>
      <c r="R4" s="18" t="s">
        <v>913</v>
      </c>
      <c r="S4" s="19" t="s">
        <v>914</v>
      </c>
      <c r="T4" s="18" t="s">
        <v>915</v>
      </c>
      <c r="V4" s="19" t="s">
        <v>916</v>
      </c>
      <c r="W4" s="18" t="s">
        <v>917</v>
      </c>
      <c r="X4" s="19" t="s">
        <v>918</v>
      </c>
      <c r="Y4" s="18" t="s">
        <v>919</v>
      </c>
      <c r="AA4" s="20" t="s">
        <v>555</v>
      </c>
      <c r="AB4" s="21" t="s">
        <v>824</v>
      </c>
      <c r="AC4" s="20" t="s">
        <v>832</v>
      </c>
      <c r="AD4" s="21" t="s">
        <v>847</v>
      </c>
      <c r="AE4" s="20" t="s">
        <v>856</v>
      </c>
      <c r="AF4" s="21" t="s">
        <v>859</v>
      </c>
      <c r="AG4" s="20" t="s">
        <v>863</v>
      </c>
      <c r="AH4" s="21" t="s">
        <v>870</v>
      </c>
      <c r="AI4" s="20" t="s">
        <v>891</v>
      </c>
      <c r="AJ4" s="22"/>
      <c r="AK4" s="21" t="s">
        <v>889</v>
      </c>
      <c r="AL4" s="20" t="s">
        <v>890</v>
      </c>
    </row>
    <row r="5" spans="1:62" ht="63" x14ac:dyDescent="0.2">
      <c r="A5" s="23" t="s">
        <v>920</v>
      </c>
      <c r="B5" s="18" t="s">
        <v>921</v>
      </c>
      <c r="C5" s="24" t="s">
        <v>922</v>
      </c>
      <c r="D5" s="25" t="s">
        <v>923</v>
      </c>
      <c r="E5" s="19" t="s">
        <v>924</v>
      </c>
      <c r="F5" s="18" t="s">
        <v>921</v>
      </c>
      <c r="H5" s="19" t="s">
        <v>925</v>
      </c>
      <c r="I5" s="18" t="s">
        <v>926</v>
      </c>
      <c r="J5" s="19" t="s">
        <v>927</v>
      </c>
      <c r="K5" s="18" t="s">
        <v>928</v>
      </c>
      <c r="L5" s="19" t="s">
        <v>929</v>
      </c>
      <c r="N5" s="18" t="s">
        <v>930</v>
      </c>
      <c r="O5" s="19" t="s">
        <v>931</v>
      </c>
      <c r="P5" s="18" t="s">
        <v>932</v>
      </c>
      <c r="Q5" s="19" t="s">
        <v>933</v>
      </c>
      <c r="R5" s="18" t="s">
        <v>934</v>
      </c>
      <c r="S5" s="19" t="s">
        <v>935</v>
      </c>
      <c r="T5" s="18" t="s">
        <v>936</v>
      </c>
      <c r="V5" s="19" t="s">
        <v>937</v>
      </c>
      <c r="W5" s="18" t="s">
        <v>938</v>
      </c>
      <c r="X5" s="19" t="s">
        <v>939</v>
      </c>
      <c r="Y5" s="18" t="s">
        <v>940</v>
      </c>
      <c r="AA5" s="26"/>
      <c r="AB5" s="27"/>
      <c r="AC5" s="26"/>
      <c r="AD5" s="27"/>
      <c r="AE5" s="26"/>
      <c r="AF5" s="27"/>
      <c r="AG5" s="26"/>
      <c r="AH5" s="27"/>
      <c r="AI5" s="26"/>
      <c r="AK5" s="27"/>
      <c r="AL5" s="26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</row>
    <row r="6" spans="1:62" x14ac:dyDescent="0.2">
      <c r="G6" s="29"/>
      <c r="H6" s="29"/>
      <c r="I6" s="29"/>
      <c r="J6" s="29"/>
      <c r="K6" s="29"/>
      <c r="L6" s="29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</row>
    <row r="7" spans="1:62" ht="18" x14ac:dyDescent="0.2">
      <c r="A7" s="30">
        <v>2013</v>
      </c>
      <c r="B7" s="31">
        <f>sheet!D18/sheet!D35</f>
        <v>1.069701280227596</v>
      </c>
      <c r="C7" s="31">
        <f>(sheet!D18-sheet!D15)/sheet!D35</f>
        <v>1.0071123755334281</v>
      </c>
      <c r="D7" s="31">
        <f>sheet!D12/sheet!D35</f>
        <v>0.13869132290184924</v>
      </c>
      <c r="E7" s="31">
        <f>Sheet2!D20/sheet!D35</f>
        <v>0.13442389758179232</v>
      </c>
      <c r="F7" s="31">
        <f>sheet!D18/sheet!D35</f>
        <v>1.069701280227596</v>
      </c>
      <c r="G7" s="29"/>
      <c r="H7" s="32">
        <f>Sheet1!D33/sheet!D51</f>
        <v>8.2474226804123696E-2</v>
      </c>
      <c r="I7" s="32">
        <f>Sheet1!D33/Sheet1!D12</f>
        <v>3.7674037674037673E-2</v>
      </c>
      <c r="J7" s="32">
        <f>Sheet1!D12/sheet!D27</f>
        <v>1.1614744351961952</v>
      </c>
      <c r="K7" s="32">
        <f>Sheet1!D30/sheet!D27</f>
        <v>5.0891795481569566E-2</v>
      </c>
      <c r="L7" s="32" t="str">
        <f>Sheet1!D38</f>
        <v/>
      </c>
      <c r="M7" s="29"/>
      <c r="N7" s="32">
        <f>sheet!D40/sheet!D27</f>
        <v>0.46944114149821642</v>
      </c>
      <c r="O7" s="32">
        <f>sheet!D51/sheet!D27</f>
        <v>0.53055885850178364</v>
      </c>
      <c r="P7" s="32">
        <f>sheet!D40/sheet!D51</f>
        <v>0.88480502017032714</v>
      </c>
      <c r="Q7" s="31">
        <f>Sheet1!D24/Sheet1!D26</f>
        <v>-8.8518518518518512</v>
      </c>
      <c r="R7" s="31">
        <f>ABS(Sheet2!D20/(Sheet1!D26+Sheet2!D30))</f>
        <v>1.2272727272727273</v>
      </c>
      <c r="S7" s="31">
        <f>sheet!D40/Sheet1!D43</f>
        <v>8.0571428571428569</v>
      </c>
      <c r="T7" s="31">
        <f>Sheet2!D20/sheet!D40</f>
        <v>9.5744680851063843E-2</v>
      </c>
      <c r="V7" s="31">
        <f>ABS(Sheet1!D15/sheet!D15)</f>
        <v>50.352272727272734</v>
      </c>
      <c r="W7" s="31">
        <f>Sheet1!D12/sheet!D14</f>
        <v>4.8308605341246293</v>
      </c>
      <c r="X7" s="31">
        <f>Sheet1!D12/sheet!D27</f>
        <v>1.1614744351961952</v>
      </c>
      <c r="Y7" s="31">
        <f>Sheet1!D12/(sheet!D18-sheet!D35)</f>
        <v>49.836734693877538</v>
      </c>
      <c r="AA7" s="17" t="str">
        <f>Sheet1!D43</f>
        <v>260,278.2</v>
      </c>
      <c r="AB7" s="17" t="str">
        <f>Sheet3!D17</f>
        <v>NA</v>
      </c>
      <c r="AC7" s="17" t="str">
        <f>Sheet3!D18</f>
        <v>NA</v>
      </c>
      <c r="AD7" s="17" t="str">
        <f>Sheet3!D20</f>
        <v>NM</v>
      </c>
      <c r="AE7" s="17" t="str">
        <f>Sheet3!D21</f>
        <v>NM</v>
      </c>
      <c r="AF7" s="17" t="str">
        <f>Sheet3!D22</f>
        <v>NA</v>
      </c>
      <c r="AG7" s="17" t="str">
        <f>Sheet3!D24</f>
        <v>NA</v>
      </c>
      <c r="AH7" s="17" t="str">
        <f>Sheet3!D25</f>
        <v>NA</v>
      </c>
      <c r="AI7" s="17" t="str">
        <f>Sheet3!D31</f>
        <v/>
      </c>
      <c r="AK7" s="17" t="str">
        <f>Sheet3!D29</f>
        <v>NA</v>
      </c>
      <c r="AL7" s="17">
        <f>Sheet3!D30</f>
        <v>4</v>
      </c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</row>
    <row r="8" spans="1:62" s="37" customFormat="1" ht="18" x14ac:dyDescent="0.2">
      <c r="A8" s="33">
        <v>2014</v>
      </c>
      <c r="B8" s="34">
        <f>sheet!E18/sheet!E35</f>
        <v>1.0092821782178216</v>
      </c>
      <c r="C8" s="34">
        <f>(sheet!E18-sheet!E15)/sheet!E35</f>
        <v>0.94616336633663367</v>
      </c>
      <c r="D8" s="34">
        <f>sheet!E12/sheet!E35</f>
        <v>0.10086633663366336</v>
      </c>
      <c r="E8" s="34">
        <f>Sheet2!E20/sheet!E35</f>
        <v>0.20235148514851484</v>
      </c>
      <c r="F8" s="34">
        <f>sheet!E18/sheet!E35</f>
        <v>1.0092821782178216</v>
      </c>
      <c r="G8" s="29"/>
      <c r="H8" s="35">
        <f>Sheet1!E33/sheet!E51</f>
        <v>4.3559718969555031E-2</v>
      </c>
      <c r="I8" s="35">
        <f>Sheet1!E33/Sheet1!E12</f>
        <v>2.0121159671138034E-2</v>
      </c>
      <c r="J8" s="35">
        <f>Sheet1!E12/sheet!E27</f>
        <v>1.0492622020431328</v>
      </c>
      <c r="K8" s="35">
        <f>Sheet1!E30/sheet!E27</f>
        <v>3.2917139614074914E-2</v>
      </c>
      <c r="L8" s="35" t="str">
        <f>Sheet1!E38</f>
        <v/>
      </c>
      <c r="M8" s="29"/>
      <c r="N8" s="35">
        <f>sheet!E40/sheet!E27</f>
        <v>0.51532349602724181</v>
      </c>
      <c r="O8" s="35">
        <f>sheet!E51/sheet!E27</f>
        <v>0.4846765039727583</v>
      </c>
      <c r="P8" s="35">
        <f>sheet!E40/sheet!E51</f>
        <v>1.0632318501170959</v>
      </c>
      <c r="Q8" s="34">
        <f>Sheet1!E24/Sheet1!E26</f>
        <v>-6.8214285714285712</v>
      </c>
      <c r="R8" s="34">
        <f>ABS(Sheet2!E20/(Sheet1!E26+Sheet2!E30))</f>
        <v>1.7868852459016393</v>
      </c>
      <c r="S8" s="34">
        <f>sheet!E40/Sheet1!E43</f>
        <v>6.5988372093023253</v>
      </c>
      <c r="T8" s="34">
        <f>Sheet2!E20/sheet!E40</f>
        <v>0.14405286343612336</v>
      </c>
      <c r="U8" s="12"/>
      <c r="V8" s="34">
        <f>ABS(Sheet1!E15/sheet!E15)</f>
        <v>40.088235294117652</v>
      </c>
      <c r="W8" s="34">
        <f>Sheet1!E12/sheet!E14</f>
        <v>4.5225048923679063</v>
      </c>
      <c r="X8" s="34">
        <f>Sheet1!E12/sheet!E27</f>
        <v>1.0492622020431328</v>
      </c>
      <c r="Y8" s="34">
        <f>Sheet1!E12/(sheet!E18-sheet!E35)</f>
        <v>308.13333333333662</v>
      </c>
      <c r="Z8" s="12"/>
      <c r="AA8" s="36" t="str">
        <f>Sheet1!E43</f>
        <v>398,376.08</v>
      </c>
      <c r="AB8" s="36" t="str">
        <f>Sheet3!E17</f>
        <v>NA</v>
      </c>
      <c r="AC8" s="36" t="str">
        <f>Sheet3!E18</f>
        <v>NA</v>
      </c>
      <c r="AD8" s="36" t="str">
        <f>Sheet3!E20</f>
        <v>NM</v>
      </c>
      <c r="AE8" s="36" t="str">
        <f>Sheet3!E21</f>
        <v>NM</v>
      </c>
      <c r="AF8" s="36" t="str">
        <f>Sheet3!E22</f>
        <v>NA</v>
      </c>
      <c r="AG8" s="36" t="str">
        <f>Sheet3!E24</f>
        <v>NA</v>
      </c>
      <c r="AH8" s="36" t="str">
        <f>Sheet3!E25</f>
        <v>NA</v>
      </c>
      <c r="AI8" s="36" t="str">
        <f>Sheet3!E31</f>
        <v/>
      </c>
      <c r="AK8" s="36">
        <f>Sheet3!E29</f>
        <v>4.7</v>
      </c>
      <c r="AL8" s="36">
        <f>Sheet3!E30</f>
        <v>4</v>
      </c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</row>
    <row r="9" spans="1:62" ht="18" x14ac:dyDescent="0.2">
      <c r="A9" s="30">
        <v>2015</v>
      </c>
      <c r="B9" s="31">
        <f>sheet!F18/sheet!F35</f>
        <v>1.2164328657314629</v>
      </c>
      <c r="C9" s="31">
        <f>(sheet!F18-sheet!F15)/sheet!F35</f>
        <v>1.0392785571142282</v>
      </c>
      <c r="D9" s="31">
        <f>sheet!F12/sheet!F35</f>
        <v>0.14188376753507012</v>
      </c>
      <c r="E9" s="31">
        <f>Sheet2!F20/sheet!F35</f>
        <v>0.13306613226452904</v>
      </c>
      <c r="F9" s="31">
        <f>sheet!F18/sheet!F35</f>
        <v>1.2164328657314629</v>
      </c>
      <c r="G9" s="29"/>
      <c r="H9" s="32">
        <f>Sheet1!F33/sheet!F51</f>
        <v>6.744487678339818E-2</v>
      </c>
      <c r="I9" s="32">
        <f>Sheet1!F33/Sheet1!F12</f>
        <v>3.0801125425736715E-2</v>
      </c>
      <c r="J9" s="32">
        <f>Sheet1!F12/sheet!F27</f>
        <v>0.88447937131630638</v>
      </c>
      <c r="K9" s="32">
        <f>Sheet1!F30/sheet!F27</f>
        <v>3.5232481990831691E-2</v>
      </c>
      <c r="L9" s="32" t="str">
        <f>Sheet1!F38</f>
        <v/>
      </c>
      <c r="M9" s="29"/>
      <c r="N9" s="32">
        <f>sheet!F40/sheet!F27</f>
        <v>0.59607072691552065</v>
      </c>
      <c r="O9" s="32">
        <f>sheet!F51/sheet!F27</f>
        <v>0.40392927308447935</v>
      </c>
      <c r="P9" s="32">
        <f>sheet!F40/sheet!F51</f>
        <v>1.4756809338521402</v>
      </c>
      <c r="Q9" s="31">
        <f>Sheet1!F24/Sheet1!F26</f>
        <v>-5.9692307692307693</v>
      </c>
      <c r="R9" s="31">
        <f>ABS(Sheet2!F20/(Sheet1!F26+Sheet2!F30))</f>
        <v>0.54071661237785018</v>
      </c>
      <c r="S9" s="31">
        <f>sheet!F40/Sheet1!F43</f>
        <v>11.463476070528968</v>
      </c>
      <c r="T9" s="31">
        <f>Sheet2!F20/sheet!F40</f>
        <v>7.2950999780268061E-2</v>
      </c>
      <c r="V9" s="31">
        <f>ABS(Sheet1!F15/sheet!F15)</f>
        <v>13.837104072398189</v>
      </c>
      <c r="W9" s="31">
        <f>Sheet1!F12/sheet!F14</f>
        <v>3.8109480812641081</v>
      </c>
      <c r="X9" s="31">
        <f>Sheet1!F12/sheet!F27</f>
        <v>0.88447937131630638</v>
      </c>
      <c r="Y9" s="31">
        <f>Sheet1!F12/(sheet!F18-sheet!F35)</f>
        <v>12.50555555555556</v>
      </c>
      <c r="AA9" s="17" t="str">
        <f>Sheet1!F43</f>
        <v>550,829.56</v>
      </c>
      <c r="AB9" s="17" t="str">
        <f>Sheet3!F17</f>
        <v>NA</v>
      </c>
      <c r="AC9" s="17" t="str">
        <f>Sheet3!F18</f>
        <v>NA</v>
      </c>
      <c r="AD9" s="17" t="str">
        <f>Sheet3!F20</f>
        <v>NM</v>
      </c>
      <c r="AE9" s="17" t="str">
        <f>Sheet3!F21</f>
        <v>NM</v>
      </c>
      <c r="AF9" s="17" t="str">
        <f>Sheet3!F22</f>
        <v>NA</v>
      </c>
      <c r="AG9" s="17" t="str">
        <f>Sheet3!F24</f>
        <v>NA</v>
      </c>
      <c r="AH9" s="17" t="str">
        <f>Sheet3!F25</f>
        <v>0.0x</v>
      </c>
      <c r="AI9" s="17" t="str">
        <f>Sheet3!F31</f>
        <v/>
      </c>
      <c r="AK9" s="17">
        <f>Sheet3!F29</f>
        <v>4.7</v>
      </c>
      <c r="AL9" s="17">
        <f>Sheet3!F30</f>
        <v>4</v>
      </c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</row>
    <row r="10" spans="1:62" s="37" customFormat="1" ht="18" x14ac:dyDescent="0.2">
      <c r="A10" s="33">
        <v>2016</v>
      </c>
      <c r="B10" s="34">
        <f>sheet!G18/sheet!G35</f>
        <v>1.5946791862284821</v>
      </c>
      <c r="C10" s="34">
        <f>(sheet!G18-sheet!G15)/sheet!G35</f>
        <v>1.5050860719874806</v>
      </c>
      <c r="D10" s="34">
        <f>sheet!G12/sheet!G35</f>
        <v>0.41079812206572769</v>
      </c>
      <c r="E10" s="34">
        <f>Sheet2!G20/sheet!G35</f>
        <v>8.9593114241001581E-2</v>
      </c>
      <c r="F10" s="34">
        <f>sheet!G18/sheet!G35</f>
        <v>1.5946791862284821</v>
      </c>
      <c r="G10" s="29"/>
      <c r="H10" s="35">
        <f>Sheet1!G33/sheet!G51</f>
        <v>-7.9247152055473002E-3</v>
      </c>
      <c r="I10" s="35">
        <f>Sheet1!G33/Sheet1!G12</f>
        <v>-4.0201005025125632E-3</v>
      </c>
      <c r="J10" s="35">
        <f>Sheet1!G12/sheet!G27</f>
        <v>0.97156108873428537</v>
      </c>
      <c r="K10" s="35">
        <f>Sheet1!G30/sheet!G27</f>
        <v>-2.4655193457829856E-2</v>
      </c>
      <c r="L10" s="35">
        <f>Sheet1!G38</f>
        <v>-0.46</v>
      </c>
      <c r="M10" s="29"/>
      <c r="N10" s="35">
        <f>sheet!G40/sheet!G27</f>
        <v>0.50714024166971805</v>
      </c>
      <c r="O10" s="35">
        <f>sheet!G51/sheet!G27</f>
        <v>0.49285975833028195</v>
      </c>
      <c r="P10" s="35">
        <f>sheet!G40/sheet!G51</f>
        <v>1.0289747399702822</v>
      </c>
      <c r="Q10" s="34">
        <f>Sheet1!G24/Sheet1!G26</f>
        <v>1.4222222222222221</v>
      </c>
      <c r="R10" s="34">
        <f>ABS(Sheet2!G20/(Sheet1!G26+Sheet2!G30))</f>
        <v>0.20856102003642987</v>
      </c>
      <c r="S10" s="34">
        <f>sheet!G40/Sheet1!G43</f>
        <v>13.622950819672131</v>
      </c>
      <c r="T10" s="34">
        <f>Sheet2!G20/sheet!G40</f>
        <v>5.5114320096269563E-2</v>
      </c>
      <c r="U10" s="12"/>
      <c r="V10" s="34">
        <f>ABS(Sheet1!G15/sheet!G15)</f>
        <v>32.170305676855889</v>
      </c>
      <c r="W10" s="34">
        <f>Sheet1!G12/sheet!G14</f>
        <v>3.9562624254473162</v>
      </c>
      <c r="X10" s="34">
        <f>Sheet1!G12/sheet!G27</f>
        <v>0.97156108873428537</v>
      </c>
      <c r="Y10" s="34">
        <f>Sheet1!G12/(sheet!G18-sheet!G35)</f>
        <v>5.2368421052631566</v>
      </c>
      <c r="Z10" s="12"/>
      <c r="AA10" s="36" t="str">
        <f>Sheet1!G43</f>
        <v>409,560.1</v>
      </c>
      <c r="AB10" s="36" t="str">
        <f>Sheet3!G17</f>
        <v>15.0x</v>
      </c>
      <c r="AC10" s="36" t="str">
        <f>Sheet3!G18</f>
        <v>158.7x</v>
      </c>
      <c r="AD10" s="36" t="str">
        <f>Sheet3!G20</f>
        <v>12.8x</v>
      </c>
      <c r="AE10" s="36" t="str">
        <f>Sheet3!G21</f>
        <v>0.9x</v>
      </c>
      <c r="AF10" s="36" t="str">
        <f>Sheet3!G22</f>
        <v>0.6x</v>
      </c>
      <c r="AG10" s="36" t="str">
        <f>Sheet3!G24</f>
        <v>8.9x</v>
      </c>
      <c r="AH10" s="36" t="str">
        <f>Sheet3!G25</f>
        <v>1.6x</v>
      </c>
      <c r="AI10" s="36">
        <f>Sheet3!G31</f>
        <v>0.2238</v>
      </c>
      <c r="AK10" s="36">
        <f>Sheet3!G29</f>
        <v>5.8</v>
      </c>
      <c r="AL10" s="36">
        <f>Sheet3!G30</f>
        <v>4</v>
      </c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</row>
    <row r="11" spans="1:62" ht="18" x14ac:dyDescent="0.2">
      <c r="A11" s="30">
        <v>2017</v>
      </c>
      <c r="B11" s="31">
        <f>sheet!H18/sheet!H35</f>
        <v>1.1305799648506152</v>
      </c>
      <c r="C11" s="31">
        <f>(sheet!H18-sheet!H15)/sheet!H35</f>
        <v>0.94288224956063271</v>
      </c>
      <c r="D11" s="31">
        <f>sheet!H12/sheet!H35</f>
        <v>0.19437609841827769</v>
      </c>
      <c r="E11" s="31">
        <f>Sheet2!H20/sheet!H35</f>
        <v>-1.2302284710017576E-2</v>
      </c>
      <c r="F11" s="31">
        <f>sheet!H18/sheet!H35</f>
        <v>1.1305799648506152</v>
      </c>
      <c r="G11" s="29"/>
      <c r="H11" s="32">
        <f>Sheet1!H33/sheet!H51</f>
        <v>-9.5646437994722951E-3</v>
      </c>
      <c r="I11" s="32">
        <f>Sheet1!H33/Sheet1!H12</f>
        <v>-2.5412960609911056E-3</v>
      </c>
      <c r="J11" s="32">
        <f>Sheet1!H12/sheet!H27</f>
        <v>1.4441280688433307</v>
      </c>
      <c r="K11" s="32">
        <f>Sheet1!H30/sheet!H27</f>
        <v>1.3604150847886609E-2</v>
      </c>
      <c r="L11" s="32">
        <f>Sheet1!H38</f>
        <v>-0.64</v>
      </c>
      <c r="M11" s="29"/>
      <c r="N11" s="32">
        <f>sheet!H40/sheet!H27</f>
        <v>0.61629967096937477</v>
      </c>
      <c r="O11" s="32">
        <f>sheet!H51/sheet!H27</f>
        <v>0.38370032903062512</v>
      </c>
      <c r="P11" s="32">
        <f>sheet!H40/sheet!H51</f>
        <v>1.6062005277044855</v>
      </c>
      <c r="Q11" s="31">
        <f>Sheet1!H24/Sheet1!H26</f>
        <v>-2.1039603960396041</v>
      </c>
      <c r="R11" s="31">
        <f>ABS(Sheet2!H20/(Sheet1!H26+Sheet2!H30))</f>
        <v>4.5248868778280542E-2</v>
      </c>
      <c r="S11" s="31">
        <f>sheet!H40/Sheet1!H43</f>
        <v>16.046128500823723</v>
      </c>
      <c r="T11" s="31">
        <f>Sheet2!H20/sheet!H40</f>
        <v>-7.1868583162217666E-3</v>
      </c>
      <c r="V11" s="31">
        <f>ABS(Sheet1!H15/sheet!H15)</f>
        <v>20.45318352059925</v>
      </c>
      <c r="W11" s="31">
        <f>Sheet1!H12/sheet!H14</f>
        <v>6.2545902987119764</v>
      </c>
      <c r="X11" s="31">
        <f>Sheet1!H12/sheet!H27</f>
        <v>1.4441280688433307</v>
      </c>
      <c r="Y11" s="31">
        <f>Sheet1!H12/(sheet!H18-sheet!H35)</f>
        <v>30.717362045760435</v>
      </c>
      <c r="AA11" s="17" t="str">
        <f>Sheet1!H43</f>
        <v>763,114.33</v>
      </c>
      <c r="AB11" s="17" t="str">
        <f>Sheet3!H17</f>
        <v>18.8x</v>
      </c>
      <c r="AC11" s="17" t="str">
        <f>Sheet3!H18</f>
        <v>62.4x</v>
      </c>
      <c r="AD11" s="17" t="str">
        <f>Sheet3!H20</f>
        <v>19.6x</v>
      </c>
      <c r="AE11" s="17" t="str">
        <f>Sheet3!H21</f>
        <v>1.0x</v>
      </c>
      <c r="AF11" s="17" t="str">
        <f>Sheet3!H22</f>
        <v>0.5x</v>
      </c>
      <c r="AG11" s="17" t="str">
        <f>Sheet3!H24</f>
        <v>185.9x</v>
      </c>
      <c r="AH11" s="17" t="str">
        <f>Sheet3!H25</f>
        <v>1.8x</v>
      </c>
      <c r="AI11" s="17">
        <f>Sheet3!H31</f>
        <v>0.20960000000000001</v>
      </c>
      <c r="AK11" s="17">
        <f>Sheet3!H29</f>
        <v>4.5</v>
      </c>
      <c r="AL11" s="17">
        <f>Sheet3!H30</f>
        <v>4</v>
      </c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</row>
    <row r="12" spans="1:62" s="37" customFormat="1" ht="18" x14ac:dyDescent="0.2">
      <c r="A12" s="33">
        <v>2018</v>
      </c>
      <c r="B12" s="34">
        <f>sheet!I18/sheet!I35</f>
        <v>1.0848491570541261</v>
      </c>
      <c r="C12" s="34">
        <f>(sheet!I18-sheet!I15)/sheet!I35</f>
        <v>0.91160159716060352</v>
      </c>
      <c r="D12" s="34">
        <f>sheet!I12/sheet!I35</f>
        <v>0.21617125110913932</v>
      </c>
      <c r="E12" s="34">
        <f>Sheet2!I20/sheet!I35</f>
        <v>0.14873558118899732</v>
      </c>
      <c r="F12" s="34">
        <f>sheet!I18/sheet!I35</f>
        <v>1.0848491570541261</v>
      </c>
      <c r="G12" s="29"/>
      <c r="H12" s="35">
        <f>Sheet1!I33/sheet!I51</f>
        <v>1.1395133969818295E-2</v>
      </c>
      <c r="I12" s="35">
        <f>Sheet1!I33/Sheet1!I12</f>
        <v>1.9909599655617738E-3</v>
      </c>
      <c r="J12" s="35">
        <f>Sheet1!I12/sheet!I27</f>
        <v>1.3605681235815212</v>
      </c>
      <c r="K12" s="35">
        <f>Sheet1!I30/sheet!I27</f>
        <v>4.4036898748078188E-2</v>
      </c>
      <c r="L12" s="35">
        <f>Sheet1!I38</f>
        <v>0.78</v>
      </c>
      <c r="M12" s="29"/>
      <c r="N12" s="35">
        <f>sheet!I40/sheet!I27</f>
        <v>0.76228127974229443</v>
      </c>
      <c r="O12" s="35">
        <f>sheet!I51/sheet!I27</f>
        <v>0.23771872025770552</v>
      </c>
      <c r="P12" s="35">
        <f>sheet!I40/sheet!I51</f>
        <v>3.2066522944256239</v>
      </c>
      <c r="Q12" s="34">
        <f>Sheet1!I24/Sheet1!I26</f>
        <v>-3.6124497991967868</v>
      </c>
      <c r="R12" s="34">
        <f>ABS(Sheet2!I20/(Sheet1!I26+Sheet2!I30))</f>
        <v>0.47251585623678644</v>
      </c>
      <c r="S12" s="34">
        <f>sheet!I40/Sheet1!I43</f>
        <v>8.709326641572563</v>
      </c>
      <c r="T12" s="34">
        <f>Sheet2!I20/sheet!I40</f>
        <v>6.4396849788705343E-2</v>
      </c>
      <c r="U12" s="12"/>
      <c r="V12" s="34">
        <f>ABS(Sheet1!I15/sheet!I15)</f>
        <v>21.811139564660692</v>
      </c>
      <c r="W12" s="34">
        <f>Sheet1!I12/sheet!I14</f>
        <v>7.7224184500311654</v>
      </c>
      <c r="X12" s="34">
        <f>Sheet1!I12/sheet!I27</f>
        <v>1.3605681235815212</v>
      </c>
      <c r="Y12" s="34">
        <f>Sheet1!I12/(sheet!I18-sheet!I35)</f>
        <v>48.585620915032628</v>
      </c>
      <c r="Z12" s="12"/>
      <c r="AA12" s="36" t="str">
        <f>Sheet1!I43</f>
        <v>3,263,667.18</v>
      </c>
      <c r="AB12" s="36" t="str">
        <f>Sheet3!I17</f>
        <v>9.1x</v>
      </c>
      <c r="AC12" s="36" t="str">
        <f>Sheet3!I18</f>
        <v>13.1x</v>
      </c>
      <c r="AD12" s="36" t="str">
        <f>Sheet3!I20</f>
        <v>91.5x</v>
      </c>
      <c r="AE12" s="36" t="str">
        <f>Sheet3!I21</f>
        <v>0.9x</v>
      </c>
      <c r="AF12" s="36" t="str">
        <f>Sheet3!I22</f>
        <v>0.5x</v>
      </c>
      <c r="AG12" s="36" t="str">
        <f>Sheet3!I24</f>
        <v>-34.9x</v>
      </c>
      <c r="AH12" s="36" t="str">
        <f>Sheet3!I25</f>
        <v>1.7x</v>
      </c>
      <c r="AI12" s="36">
        <f>Sheet3!I31</f>
        <v>0.22750000000000001</v>
      </c>
      <c r="AK12" s="36">
        <f>Sheet3!I29</f>
        <v>4.4000000000000004</v>
      </c>
      <c r="AL12" s="36">
        <f>Sheet3!I30</f>
        <v>5</v>
      </c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</row>
    <row r="13" spans="1:62" ht="18" x14ac:dyDescent="0.2">
      <c r="A13" s="30">
        <v>2019</v>
      </c>
      <c r="B13" s="31">
        <f>sheet!J18/sheet!J35</f>
        <v>1.1606494920174166</v>
      </c>
      <c r="C13" s="31">
        <f>(sheet!J18-sheet!J15)/sheet!J35</f>
        <v>0.84406748911465901</v>
      </c>
      <c r="D13" s="31">
        <f>sheet!J12/sheet!J35</f>
        <v>0.18015239477503631</v>
      </c>
      <c r="E13" s="31">
        <f>Sheet2!J20/sheet!J35</f>
        <v>0.19620827285921627</v>
      </c>
      <c r="F13" s="31">
        <f>sheet!J18/sheet!J35</f>
        <v>1.1606494920174166</v>
      </c>
      <c r="G13" s="29"/>
      <c r="H13" s="32">
        <f>Sheet1!J33/sheet!J51</f>
        <v>3.8903465122591152E-3</v>
      </c>
      <c r="I13" s="32">
        <f>Sheet1!J33/Sheet1!J12</f>
        <v>9.992563673545268E-4</v>
      </c>
      <c r="J13" s="32">
        <f>Sheet1!J12/sheet!J27</f>
        <v>0.83152016386156791</v>
      </c>
      <c r="K13" s="32">
        <f>Sheet1!J30/sheet!J27</f>
        <v>8.3863113756255936E-3</v>
      </c>
      <c r="L13" s="32">
        <f>Sheet1!J38</f>
        <v>0.4</v>
      </c>
      <c r="M13" s="29"/>
      <c r="N13" s="32">
        <f>sheet!J40/sheet!J27</f>
        <v>0.78641958609495477</v>
      </c>
      <c r="O13" s="32">
        <f>sheet!J51/sheet!J27</f>
        <v>0.21358041390504534</v>
      </c>
      <c r="P13" s="32">
        <f>sheet!J40/sheet!J51</f>
        <v>3.682077264091197</v>
      </c>
      <c r="Q13" s="31">
        <f>Sheet1!J24/Sheet1!J26</f>
        <v>-1.4913657770800628</v>
      </c>
      <c r="R13" s="31">
        <f>ABS(Sheet2!J20/(Sheet1!J26+Sheet2!J30))</f>
        <v>0.40934897804693415</v>
      </c>
      <c r="S13" s="31">
        <f>sheet!J40/Sheet1!J43</f>
        <v>10.508133230054224</v>
      </c>
      <c r="T13" s="31">
        <f>Sheet2!J20/sheet!J40</f>
        <v>5.3147574819401446E-2</v>
      </c>
      <c r="V13" s="31">
        <f>ABS(Sheet1!J15/sheet!J15)</f>
        <v>11.498853868194843</v>
      </c>
      <c r="W13" s="31">
        <f>Sheet1!J12/sheet!J14</f>
        <v>8.0993788819875778</v>
      </c>
      <c r="X13" s="31">
        <f>Sheet1!J12/sheet!J27</f>
        <v>0.83152016386156791</v>
      </c>
      <c r="Y13" s="31">
        <f>Sheet1!J12/(sheet!J18-sheet!J35)</f>
        <v>24.298136645962721</v>
      </c>
      <c r="AA13" s="17" t="str">
        <f>Sheet1!J43</f>
        <v>5,029,051.77</v>
      </c>
      <c r="AB13" s="17" t="str">
        <f>Sheet3!J17</f>
        <v>9.3x</v>
      </c>
      <c r="AC13" s="17" t="str">
        <f>Sheet3!J18</f>
        <v>16.3x</v>
      </c>
      <c r="AD13" s="17" t="str">
        <f>Sheet3!J20</f>
        <v>15.1x</v>
      </c>
      <c r="AE13" s="17" t="str">
        <f>Sheet3!J21</f>
        <v>1.0x</v>
      </c>
      <c r="AF13" s="17" t="str">
        <f>Sheet3!J22</f>
        <v>0.8x</v>
      </c>
      <c r="AG13" s="17" t="str">
        <f>Sheet3!J24</f>
        <v>24.4x</v>
      </c>
      <c r="AH13" s="17" t="str">
        <f>Sheet3!J25</f>
        <v>1.9x</v>
      </c>
      <c r="AI13" s="17">
        <f>Sheet3!J31</f>
        <v>0.2165</v>
      </c>
      <c r="AK13" s="17">
        <f>Sheet3!J29</f>
        <v>4.2</v>
      </c>
      <c r="AL13" s="17">
        <f>Sheet3!J30</f>
        <v>4</v>
      </c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</row>
    <row r="14" spans="1:62" s="37" customFormat="1" ht="18" x14ac:dyDescent="0.2">
      <c r="A14" s="33">
        <v>2020</v>
      </c>
      <c r="B14" s="34">
        <f>sheet!K18/sheet!K35</f>
        <v>1.1945108382098408</v>
      </c>
      <c r="C14" s="34">
        <f>(sheet!K18-sheet!K15)/sheet!K35</f>
        <v>0.88988708481002221</v>
      </c>
      <c r="D14" s="34">
        <f>sheet!K12/sheet!K35</f>
        <v>0.22607763949559054</v>
      </c>
      <c r="E14" s="34">
        <f>Sheet2!K20/sheet!K35</f>
        <v>0.34657545536965301</v>
      </c>
      <c r="F14" s="34">
        <f>sheet!K18/sheet!K35</f>
        <v>1.1945108382098408</v>
      </c>
      <c r="G14" s="29"/>
      <c r="H14" s="35">
        <f>Sheet1!K33/sheet!K51</f>
        <v>-8.0268148540178184E-3</v>
      </c>
      <c r="I14" s="35">
        <f>Sheet1!K33/Sheet1!K12</f>
        <v>-2.4179620034542313E-3</v>
      </c>
      <c r="J14" s="35">
        <f>Sheet1!K12/sheet!K27</f>
        <v>0.6874474847477442</v>
      </c>
      <c r="K14" s="35">
        <f>Sheet1!K30/sheet!K27</f>
        <v>1.0594381324662989E-2</v>
      </c>
      <c r="L14" s="35">
        <f>Sheet1!K38</f>
        <v>-0.77</v>
      </c>
      <c r="M14" s="29"/>
      <c r="N14" s="35">
        <f>sheet!K40/sheet!K27</f>
        <v>0.79291637745223409</v>
      </c>
      <c r="O14" s="35">
        <f>sheet!K51/sheet!K27</f>
        <v>0.20708362254776605</v>
      </c>
      <c r="P14" s="35">
        <f>sheet!K40/sheet!K51</f>
        <v>3.8289670988797746</v>
      </c>
      <c r="Q14" s="34">
        <f>Sheet1!K24/Sheet1!K26</f>
        <v>-1.4952766531713901</v>
      </c>
      <c r="R14" s="34">
        <f>ABS(Sheet2!K20/(Sheet1!K26+Sheet2!K30))</f>
        <v>0.49221584923329043</v>
      </c>
      <c r="S14" s="34">
        <f>sheet!K40/Sheet1!K43</f>
        <v>10.330556877677298</v>
      </c>
      <c r="T14" s="34">
        <f>Sheet2!K20/sheet!K40</f>
        <v>9.6869312815314787E-2</v>
      </c>
      <c r="U14" s="12"/>
      <c r="V14" s="34">
        <f>ABS(Sheet1!K15/sheet!K15)</f>
        <v>9.3695887445887447</v>
      </c>
      <c r="W14" s="34">
        <f>Sheet1!K12/sheet!K14</f>
        <v>7.8504380475594493</v>
      </c>
      <c r="X14" s="34">
        <f>Sheet1!K12/sheet!K27</f>
        <v>0.6874474847477442</v>
      </c>
      <c r="Y14" s="34">
        <f>Sheet1!K12/(sheet!K18-sheet!K35)</f>
        <v>15.94703389830509</v>
      </c>
      <c r="Z14" s="12"/>
      <c r="AA14" s="36" t="str">
        <f>Sheet1!K43</f>
        <v>5,346,708.84</v>
      </c>
      <c r="AB14" s="36" t="str">
        <f>Sheet3!K17</f>
        <v>6.6x</v>
      </c>
      <c r="AC14" s="36" t="str">
        <f>Sheet3!K18</f>
        <v>12.5x</v>
      </c>
      <c r="AD14" s="36" t="str">
        <f>Sheet3!K20</f>
        <v>9.7x</v>
      </c>
      <c r="AE14" s="36" t="str">
        <f>Sheet3!K21</f>
        <v>0.9x</v>
      </c>
      <c r="AF14" s="36" t="str">
        <f>Sheet3!K22</f>
        <v>0.6x</v>
      </c>
      <c r="AG14" s="36" t="str">
        <f>Sheet3!K24</f>
        <v>-19.4x</v>
      </c>
      <c r="AH14" s="36" t="str">
        <f>Sheet3!K25</f>
        <v>2.2x</v>
      </c>
      <c r="AI14" s="36">
        <f>Sheet3!K31</f>
        <v>0.21210000000000001</v>
      </c>
      <c r="AK14" s="36">
        <f>Sheet3!K29</f>
        <v>4.3</v>
      </c>
      <c r="AL14" s="36">
        <f>Sheet3!K30</f>
        <v>8</v>
      </c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</row>
    <row r="15" spans="1:62" ht="18" x14ac:dyDescent="0.2">
      <c r="A15" s="30">
        <v>2021</v>
      </c>
      <c r="B15" s="31">
        <f>sheet!L18/sheet!L35</f>
        <v>1.1082518688901668</v>
      </c>
      <c r="C15" s="31">
        <f>(sheet!L18-sheet!L15)/sheet!L35</f>
        <v>0.78392754456584246</v>
      </c>
      <c r="D15" s="31">
        <f>sheet!L12/sheet!L35</f>
        <v>0.18602645198389881</v>
      </c>
      <c r="E15" s="31">
        <f>Sheet2!L20/sheet!L35</f>
        <v>0.12169350201265096</v>
      </c>
      <c r="F15" s="31">
        <f>sheet!L18/sheet!L35</f>
        <v>1.1082518688901668</v>
      </c>
      <c r="G15" s="29"/>
      <c r="H15" s="32">
        <f>Sheet1!L33/sheet!L51</f>
        <v>1.9846153846153847E-2</v>
      </c>
      <c r="I15" s="32">
        <f>Sheet1!L33/Sheet1!L12</f>
        <v>5.538025629467448E-3</v>
      </c>
      <c r="J15" s="32">
        <f>Sheet1!L12/sheet!L27</f>
        <v>0.72543951167100085</v>
      </c>
      <c r="K15" s="32">
        <f>Sheet1!L30/sheet!L27</f>
        <v>3.3525903548793971E-2</v>
      </c>
      <c r="L15" s="32">
        <f>Sheet1!L38</f>
        <v>2.2000000000000002</v>
      </c>
      <c r="M15" s="29"/>
      <c r="N15" s="32">
        <f>sheet!L40/sheet!L27</f>
        <v>0.79756769803329242</v>
      </c>
      <c r="O15" s="32">
        <f>sheet!L51/sheet!L27</f>
        <v>0.2024323019667077</v>
      </c>
      <c r="P15" s="32">
        <f>sheet!L40/sheet!L51</f>
        <v>3.9399230769230771</v>
      </c>
      <c r="Q15" s="31">
        <f>Sheet1!L24/Sheet1!L26</f>
        <v>-2.5790190735694822</v>
      </c>
      <c r="R15" s="31">
        <f>ABS(Sheet2!L20/(Sheet1!L26+Sheet2!L30))</f>
        <v>0.21457541191381496</v>
      </c>
      <c r="S15" s="31">
        <f>sheet!L40/Sheet1!L43</f>
        <v>12.186295503211992</v>
      </c>
      <c r="T15" s="31">
        <f>Sheet2!L20/sheet!L40</f>
        <v>3.3054140065210173E-2</v>
      </c>
      <c r="V15" s="31">
        <f>ABS(Sheet1!L15/sheet!L15)</f>
        <v>9.5636081560283692</v>
      </c>
      <c r="W15" s="31">
        <f>Sheet1!L12/sheet!L14</f>
        <v>8.5906324912410099</v>
      </c>
      <c r="X15" s="31">
        <f>Sheet1!L12/sheet!L27</f>
        <v>0.72543951167100085</v>
      </c>
      <c r="Y15" s="31">
        <f>Sheet1!L12/(sheet!L18-sheet!L35)</f>
        <v>30.934262948207177</v>
      </c>
      <c r="AA15" s="17" t="str">
        <f>Sheet1!L43</f>
        <v>5,314,819.59</v>
      </c>
      <c r="AB15" s="17" t="str">
        <f>Sheet3!L17</f>
        <v>6.1x</v>
      </c>
      <c r="AC15" s="17" t="str">
        <f>Sheet3!L18</f>
        <v>10.5x</v>
      </c>
      <c r="AD15" s="17" t="str">
        <f>Sheet3!L20</f>
        <v>9.8x</v>
      </c>
      <c r="AE15" s="17" t="str">
        <f>Sheet3!L21</f>
        <v>0.9x</v>
      </c>
      <c r="AF15" s="17" t="str">
        <f>Sheet3!L22</f>
        <v>0.6x</v>
      </c>
      <c r="AG15" s="17" t="str">
        <f>Sheet3!L24</f>
        <v>14.1x</v>
      </c>
      <c r="AH15" s="17" t="str">
        <f>Sheet3!L25</f>
        <v>2.1x</v>
      </c>
      <c r="AI15" s="17">
        <f>Sheet3!L31</f>
        <v>0.21079999999999999</v>
      </c>
      <c r="AK15" s="17">
        <f>Sheet3!L29</f>
        <v>4.2</v>
      </c>
      <c r="AL15" s="17">
        <f>Sheet3!L30</f>
        <v>6</v>
      </c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</row>
    <row r="16" spans="1:62" s="37" customFormat="1" ht="18" x14ac:dyDescent="0.2">
      <c r="A16" s="33">
        <v>2022</v>
      </c>
      <c r="B16" s="34">
        <f>sheet!M18/sheet!M35</f>
        <v>1.0800990916597852</v>
      </c>
      <c r="C16" s="34">
        <f>(sheet!M18-sheet!M15)/sheet!M35</f>
        <v>0.77421257520349174</v>
      </c>
      <c r="D16" s="34">
        <f>sheet!M12/sheet!M35</f>
        <v>0.16928158546655656</v>
      </c>
      <c r="E16" s="34">
        <f>Sheet2!M20/sheet!M35</f>
        <v>5.963194526365459E-2</v>
      </c>
      <c r="F16" s="34">
        <f>sheet!M18/sheet!M35</f>
        <v>1.0800990916597852</v>
      </c>
      <c r="G16" s="29"/>
      <c r="H16" s="35">
        <f>Sheet1!M33/sheet!M51</f>
        <v>2.9786081776333605E-3</v>
      </c>
      <c r="I16" s="35">
        <f>Sheet1!M33/Sheet1!M12</f>
        <v>9.5577374228864368E-4</v>
      </c>
      <c r="J16" s="35">
        <f>Sheet1!M12/sheet!M27</f>
        <v>0.64297526201702837</v>
      </c>
      <c r="K16" s="35">
        <f>Sheet1!M30/sheet!M27</f>
        <v>3.9665690853426892E-3</v>
      </c>
      <c r="L16" s="35">
        <f>Sheet1!M38</f>
        <v>0.34</v>
      </c>
      <c r="M16" s="29"/>
      <c r="N16" s="35">
        <f>sheet!M40/sheet!M27</f>
        <v>0.79368254039196406</v>
      </c>
      <c r="O16" s="35">
        <f>sheet!M51/sheet!M27</f>
        <v>0.20631745960803594</v>
      </c>
      <c r="P16" s="35">
        <f>sheet!M40/sheet!M51</f>
        <v>3.846899539669645</v>
      </c>
      <c r="Q16" s="34">
        <f>Sheet1!M24/Sheet1!M26</f>
        <v>-1.0303388494877856</v>
      </c>
      <c r="R16" s="34">
        <f>ABS(Sheet2!M20/(Sheet1!M26+Sheet2!M30))</f>
        <v>7.054144571588053E-2</v>
      </c>
      <c r="S16" s="34">
        <f>sheet!M40/Sheet1!M43</f>
        <v>12.643823424706301</v>
      </c>
      <c r="T16" s="34">
        <f>Sheet2!M20/sheet!M40</f>
        <v>1.4232821364717808E-2</v>
      </c>
      <c r="U16" s="12"/>
      <c r="V16" s="34">
        <f>ABS(Sheet1!M15/sheet!M15)</f>
        <v>10.23949093713845</v>
      </c>
      <c r="W16" s="34">
        <f>Sheet1!M12/sheet!M14</f>
        <v>8.3762736535662299</v>
      </c>
      <c r="X16" s="34">
        <f>Sheet1!M12/sheet!M27</f>
        <v>0.64297526201702837</v>
      </c>
      <c r="Y16" s="34">
        <f>Sheet1!M12/(sheet!M18-sheet!M35)</f>
        <v>42.374815905743795</v>
      </c>
      <c r="Z16" s="12"/>
      <c r="AA16" s="36" t="str">
        <f>Sheet1!M43</f>
        <v>7,606,491.1</v>
      </c>
      <c r="AB16" s="36" t="str">
        <f>Sheet3!M17</f>
        <v>10.3x</v>
      </c>
      <c r="AC16" s="36" t="str">
        <f>Sheet3!M18</f>
        <v>18.8x</v>
      </c>
      <c r="AD16" s="36" t="str">
        <f>Sheet3!M20</f>
        <v>24.4x</v>
      </c>
      <c r="AE16" s="36" t="str">
        <f>Sheet3!M21</f>
        <v>0.9x</v>
      </c>
      <c r="AF16" s="36" t="str">
        <f>Sheet3!M22</f>
        <v>1.0x</v>
      </c>
      <c r="AG16" s="36" t="str">
        <f>Sheet3!M24</f>
        <v>65.5x</v>
      </c>
      <c r="AH16" s="36" t="str">
        <f>Sheet3!M25</f>
        <v>2.5x</v>
      </c>
      <c r="AI16" s="36">
        <f>Sheet3!M31</f>
        <v>0.33850000000000002</v>
      </c>
      <c r="AK16" s="36">
        <f>Sheet3!M29</f>
        <v>4.0999999999999996</v>
      </c>
      <c r="AL16" s="36">
        <f>Sheet3!M30</f>
        <v>3</v>
      </c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</row>
    <row r="17" spans="2:62" x14ac:dyDescent="0.2">
      <c r="G17" s="29"/>
      <c r="K17" s="29"/>
      <c r="M17" s="29"/>
      <c r="R17" s="29"/>
      <c r="S17" s="29"/>
      <c r="AC17" s="38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</row>
    <row r="18" spans="2:62" x14ac:dyDescent="0.2"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</row>
    <row r="19" spans="2:62" x14ac:dyDescent="0.2">
      <c r="E19" s="29"/>
    </row>
    <row r="21" spans="2:62" x14ac:dyDescent="0.2">
      <c r="D21" s="29"/>
    </row>
    <row r="22" spans="2:62" x14ac:dyDescent="0.2">
      <c r="B22" s="28"/>
      <c r="J22" s="29"/>
    </row>
  </sheetData>
  <mergeCells count="5">
    <mergeCell ref="B3:F3"/>
    <mergeCell ref="H3:L3"/>
    <mergeCell ref="N3:T3"/>
    <mergeCell ref="V3:Y3"/>
    <mergeCell ref="AA3:AL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</vt:lpstr>
      <vt:lpstr>Sheet1</vt:lpstr>
      <vt:lpstr>Sheet2</vt:lpstr>
      <vt:lpstr>Sheet3</vt:lpstr>
      <vt:lpstr>Sheet4</vt:lpstr>
    </vt:vector>
  </TitlesOfParts>
  <Company>finbox.io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finbox.io</dc:creator>
  <dc:description/>
  <cp:lastModifiedBy>maher alqarra</cp:lastModifiedBy>
  <dcterms:created xsi:type="dcterms:W3CDTF">2023-04-28T21:29:26Z</dcterms:created>
  <dcterms:modified xsi:type="dcterms:W3CDTF">2023-05-06T12:08:54Z</dcterms:modified>
  <cp:category/>
  <dc:identifier/>
  <cp:version/>
</cp:coreProperties>
</file>