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7" documentId="8_{786F6C6B-A19C-4164-B5E5-3A70256BF43C}" xr6:coauthVersionLast="47" xr6:coauthVersionMax="47" xr10:uidLastSave="{A7FC09D3-1EDA-4EC6-A9ED-889482BA1FE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<sst xmlns="http://schemas.openxmlformats.org/spreadsheetml/2006/main" count="1305" uniqueCount="892">
  <si>
    <t>Celestica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</si>
  <si>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</si>
  <si>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</si>
  <si>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</si>
  <si>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</si>
  <si>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</si>
  <si>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</si>
  <si>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</si>
  <si>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</si>
  <si>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</si>
  <si>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</si>
  <si>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</si>
  <si>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</si>
  <si>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</si>
  <si>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</si>
  <si>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</si>
  <si>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</si>
  <si>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</si>
  <si>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2017-01-01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</si>
  <si>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</si>
  <si>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</si>
  <si>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</si>
  <si>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</si>
  <si>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</si>
  <si>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</si>
  <si>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</si>
  <si>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578,242.548</t>
  </si>
  <si>
    <t>654,309.55</t>
  </si>
  <si>
    <t>756,592.844</t>
  </si>
  <si>
    <t>748,219.304</t>
  </si>
  <si>
    <t>647,704.288</t>
  </si>
  <si>
    <t>576,021.56</t>
  </si>
  <si>
    <t>622,625.955</t>
  </si>
  <si>
    <t>590,148.396</t>
  </si>
  <si>
    <t>498,224.82</t>
  </si>
  <si>
    <t>507,054.275</t>
  </si>
  <si>
    <t>Short Term Investments</t>
  </si>
  <si>
    <t/>
  </si>
  <si>
    <t>Accounts Receivable, Net</t>
  </si>
  <si>
    <t>694,889.676</t>
  </si>
  <si>
    <t>803,121.545</t>
  </si>
  <si>
    <t>944,873.88</t>
  </si>
  <si>
    <t>1,366,185.068</t>
  </si>
  <si>
    <t>1,286,985.403</t>
  </si>
  <si>
    <t>1,646,984.868</t>
  </si>
  <si>
    <t>1,366,920.423</t>
  </si>
  <si>
    <t>1,391,264.028</t>
  </si>
  <si>
    <t>1,593,687.159</t>
  </si>
  <si>
    <t>1,886,729.325</t>
  </si>
  <si>
    <t>Inventory</t>
  </si>
  <si>
    <t>868,160.592</t>
  </si>
  <si>
    <t>832,652.33</t>
  </si>
  <si>
    <t>1,102,491.608</t>
  </si>
  <si>
    <t>919,026.008</t>
  </si>
  <si>
    <t>1,035,924.56</t>
  </si>
  <si>
    <t>1,487,691.702</t>
  </si>
  <si>
    <t>1,288,361.778</t>
  </si>
  <si>
    <t>1,388,846.43</t>
  </si>
  <si>
    <t>2,145,907.41</t>
  </si>
  <si>
    <t>3,182,188.685</t>
  </si>
  <si>
    <t>Prepaid Expenses</t>
  </si>
  <si>
    <t>Other Current Assets</t>
  </si>
  <si>
    <t>111,441.564</t>
  </si>
  <si>
    <t>146,727.469</t>
  </si>
  <si>
    <t>143,049.188</t>
  </si>
  <si>
    <t>145,293.124</t>
  </si>
  <si>
    <t>142,942.503</t>
  </si>
  <si>
    <t>143,322.9</t>
  </si>
  <si>
    <t>87,777.924</t>
  </si>
  <si>
    <t>112,609.17</t>
  </si>
  <si>
    <t>106,220.52</t>
  </si>
  <si>
    <t>282,569.365</t>
  </si>
  <si>
    <t>Total Current Assets</t>
  </si>
  <si>
    <t>2,252,734.38</t>
  </si>
  <si>
    <t>2,436,810.894</t>
  </si>
  <si>
    <t>2,947,007.52</t>
  </si>
  <si>
    <t>3,178,723.504</t>
  </si>
  <si>
    <t>3,113,556.754</t>
  </si>
  <si>
    <t>3,854,021.03</t>
  </si>
  <si>
    <t>3,365,686.08</t>
  </si>
  <si>
    <t>3,482,868.024</t>
  </si>
  <si>
    <t>4,344,039.909</t>
  </si>
  <si>
    <t>5,858,541.65</t>
  </si>
  <si>
    <t>Property Plant And Equipment, Net</t>
  </si>
  <si>
    <t>333,156.096</t>
  </si>
  <si>
    <t>361,781.068</t>
  </si>
  <si>
    <t>436,501.208</t>
  </si>
  <si>
    <t>406,471.614</t>
  </si>
  <si>
    <t>407,203.841</t>
  </si>
  <si>
    <t>498,627.194</t>
  </si>
  <si>
    <t>596,136.759</t>
  </si>
  <si>
    <t>551,594.07</t>
  </si>
  <si>
    <t>572,199.825</t>
  </si>
  <si>
    <t>690,920.685</t>
  </si>
  <si>
    <t>Real Estate Owned</t>
  </si>
  <si>
    <t>Capitalized / Purchased Software</t>
  </si>
  <si>
    <t>9,348.768</t>
  </si>
  <si>
    <t>7,874.876</t>
  </si>
  <si>
    <t>11,793.58</t>
  </si>
  <si>
    <t>12,891.072</t>
  </si>
  <si>
    <t>14,080.528</t>
  </si>
  <si>
    <t>18,836.724</t>
  </si>
  <si>
    <t>11,686.41</t>
  </si>
  <si>
    <t>11,197.296</t>
  </si>
  <si>
    <t>13,277.565</t>
  </si>
  <si>
    <t>12,591.735</t>
  </si>
  <si>
    <t>Long-term Investments</t>
  </si>
  <si>
    <t>Goodwill</t>
  </si>
  <si>
    <t>64,060.308</t>
  </si>
  <si>
    <t>22,582.365</t>
  </si>
  <si>
    <t>27,055.86</t>
  </si>
  <si>
    <t>31,153.424</t>
  </si>
  <si>
    <t>29,166.808</t>
  </si>
  <si>
    <t>270,812.032</t>
  </si>
  <si>
    <t>257,490.567</t>
  </si>
  <si>
    <t>252,702.612</t>
  </si>
  <si>
    <t>409,960.626</t>
  </si>
  <si>
    <t>435,701.11</t>
  </si>
  <si>
    <t>Other Intangibles</t>
  </si>
  <si>
    <t>59,917.104</t>
  </si>
  <si>
    <t>54,429.29</t>
  </si>
  <si>
    <t>57,996.664</t>
  </si>
  <si>
    <t>34,241.91</t>
  </si>
  <si>
    <t>40,355.799</t>
  </si>
  <si>
    <t>400,894.626</t>
  </si>
  <si>
    <t>338,905.89</t>
  </si>
  <si>
    <t>303,726.654</t>
  </si>
  <si>
    <t>494,304.777</t>
  </si>
  <si>
    <t>479,027.51</t>
  </si>
  <si>
    <t>Other Long-term Assets</t>
  </si>
  <si>
    <t>84,245.148</t>
  </si>
  <si>
    <t>108,511.159</t>
  </si>
  <si>
    <t>143,742.928</t>
  </si>
  <si>
    <t>152,678.634</t>
  </si>
  <si>
    <t>122,198.868</t>
  </si>
  <si>
    <t>58,694.14</t>
  </si>
  <si>
    <t>53,627.637</t>
  </si>
  <si>
    <t>60,185.466</t>
  </si>
  <si>
    <t>67,652.355</t>
  </si>
  <si>
    <t>143,247.91</t>
  </si>
  <si>
    <t>Total Assets</t>
  </si>
  <si>
    <t>2,803,461.804</t>
  </si>
  <si>
    <t>2,991,989.652</t>
  </si>
  <si>
    <t>3,624,097.76</t>
  </si>
  <si>
    <t>3,816,160.158</t>
  </si>
  <si>
    <t>3,726,562.598</t>
  </si>
  <si>
    <t>5,101,885.746</t>
  </si>
  <si>
    <t>4,623,533.343</t>
  </si>
  <si>
    <t>4,662,274.122</t>
  </si>
  <si>
    <t>5,901,435.057</t>
  </si>
  <si>
    <t>7,620,030.6</t>
  </si>
  <si>
    <t>Accounts Payable</t>
  </si>
  <si>
    <t>818,760.852</t>
  </si>
  <si>
    <t>846,433.363</t>
  </si>
  <si>
    <t>1,111,926.472</t>
  </si>
  <si>
    <t>1,177,518.858</t>
  </si>
  <si>
    <t>1,170,569.609</t>
  </si>
  <si>
    <t>1,537,922.966</t>
  </si>
  <si>
    <t>1,166,044.02</t>
  </si>
  <si>
    <t>1,087,282.89</t>
  </si>
  <si>
    <t>1,565,867.499</t>
  </si>
  <si>
    <t>1,950,771.16</t>
  </si>
  <si>
    <t>Accrued Expenses</t>
  </si>
  <si>
    <t>291,617.82</t>
  </si>
  <si>
    <t>300,634.972</t>
  </si>
  <si>
    <t>320,369.132</t>
  </si>
  <si>
    <t>351,415.994</t>
  </si>
  <si>
    <t>288,776.543</t>
  </si>
  <si>
    <t>336,058.076</t>
  </si>
  <si>
    <t>250,998.117</t>
  </si>
  <si>
    <t>473,721.966</t>
  </si>
  <si>
    <t>561,577.773</t>
  </si>
  <si>
    <t>843,375.455</t>
  </si>
  <si>
    <t>Short-term Borrowings</t>
  </si>
  <si>
    <t>Current Portion of LT Debt</t>
  </si>
  <si>
    <t>40,375.668</t>
  </si>
  <si>
    <t>75,197.92</t>
  </si>
  <si>
    <t>33,692.692</t>
  </si>
  <si>
    <t>142,640.41</t>
  </si>
  <si>
    <t>144,392.088</t>
  </si>
  <si>
    <t>86,015.592</t>
  </si>
  <si>
    <t>21,497.01</t>
  </si>
  <si>
    <t>23,152.545</t>
  </si>
  <si>
    <t>Current Portion of Capital Lease Obligations</t>
  </si>
  <si>
    <t>13,954.809</t>
  </si>
  <si>
    <t>4,367.936</t>
  </si>
  <si>
    <t>36,877.116</t>
  </si>
  <si>
    <t>40,971.924</t>
  </si>
  <si>
    <t>43,626.285</t>
  </si>
  <si>
    <t>47,523.645</t>
  </si>
  <si>
    <t>Other Current Liabilities</t>
  </si>
  <si>
    <t>67,991.04</t>
  </si>
  <si>
    <t>73,884.866</t>
  </si>
  <si>
    <t>99,898.56</t>
  </si>
  <si>
    <t>68,618.102</t>
  </si>
  <si>
    <t>85,237.482</t>
  </si>
  <si>
    <t>190,687.706</t>
  </si>
  <si>
    <t>325,141.896</t>
  </si>
  <si>
    <t>320,140.872</t>
  </si>
  <si>
    <t>657,049.788</t>
  </si>
  <si>
    <t>1,271,765.235</t>
  </si>
  <si>
    <t>Total Current Liabilities</t>
  </si>
  <si>
    <t>1,178,369.712</t>
  </si>
  <si>
    <t>1,220,953.201</t>
  </si>
  <si>
    <t>1,572,569.832</t>
  </si>
  <si>
    <t>1,672,750.874</t>
  </si>
  <si>
    <t>1,592,231.135</t>
  </si>
  <si>
    <t>2,211,677.094</t>
  </si>
  <si>
    <t>1,923,453.237</t>
  </si>
  <si>
    <t>2,008,133.244</t>
  </si>
  <si>
    <t>2,849,618.355</t>
  </si>
  <si>
    <t>4,136,588.04</t>
  </si>
  <si>
    <t>Long-term Debt</t>
  </si>
  <si>
    <t>347,702.488</t>
  </si>
  <si>
    <t>253,390.134</t>
  </si>
  <si>
    <t>201,024.681</t>
  </si>
  <si>
    <t>883,688.052</t>
  </si>
  <si>
    <t>627,819.915</t>
  </si>
  <si>
    <t>524,364.282</t>
  </si>
  <si>
    <t>817,139.286</t>
  </si>
  <si>
    <t>821,306.07</t>
  </si>
  <si>
    <t>Capital Leases</t>
  </si>
  <si>
    <t>8,297.454</t>
  </si>
  <si>
    <t>9,827.856</t>
  </si>
  <si>
    <t>113,877.573</t>
  </si>
  <si>
    <t>115,154.01</t>
  </si>
  <si>
    <t>131,637.573</t>
  </si>
  <si>
    <t>172,357.835</t>
  </si>
  <si>
    <t>Other Non-current Liabilities</t>
  </si>
  <si>
    <t>135,663.372</t>
  </si>
  <si>
    <t>155,644.608</t>
  </si>
  <si>
    <t>190,084.76</t>
  </si>
  <si>
    <t>201,020.154</t>
  </si>
  <si>
    <t>202,407.59</t>
  </si>
  <si>
    <t>178,129.89</t>
  </si>
  <si>
    <t>197,370.48</t>
  </si>
  <si>
    <t>221,782.806</t>
  </si>
  <si>
    <t>253,032.453</t>
  </si>
  <si>
    <t>218,256.74</t>
  </si>
  <si>
    <t>Total Liabilities</t>
  </si>
  <si>
    <t>1,314,033.084</t>
  </si>
  <si>
    <t>1,376,597.809</t>
  </si>
  <si>
    <t>2,110,357.08</t>
  </si>
  <si>
    <t>2,127,161.162</t>
  </si>
  <si>
    <t>2,003,960.86</t>
  </si>
  <si>
    <t>3,283,322.892</t>
  </si>
  <si>
    <t>2,862,521.205</t>
  </si>
  <si>
    <t>2,869,434.342</t>
  </si>
  <si>
    <t>4,051,427.667</t>
  </si>
  <si>
    <t>5,348,508.685</t>
  </si>
  <si>
    <t>Common Stock</t>
  </si>
  <si>
    <t>2,881,120.32</t>
  </si>
  <si>
    <t>3,021,983.665</t>
  </si>
  <si>
    <t>2,905,244.372</t>
  </si>
  <si>
    <t>2,750,363.924</t>
  </si>
  <si>
    <t>2,575,102.277</t>
  </si>
  <si>
    <t>2,667,307.418</t>
  </si>
  <si>
    <t>2,378,963.529</t>
  </si>
  <si>
    <t>2,333,872.764</t>
  </si>
  <si>
    <t>2,231,263.185</t>
  </si>
  <si>
    <t>2,321,888.855</t>
  </si>
  <si>
    <t>Additional Paid In Capital</t>
  </si>
  <si>
    <t>724,210.812</t>
  </si>
  <si>
    <t>784,129.197</t>
  </si>
  <si>
    <t>1,174,779.316</t>
  </si>
  <si>
    <t>1,158,316.532</t>
  </si>
  <si>
    <t>1,084,954.97</t>
  </si>
  <si>
    <t>1,237,490.868</t>
  </si>
  <si>
    <t>1,275,896.274</t>
  </si>
  <si>
    <t>1,239,973.29</t>
  </si>
  <si>
    <t>1,302,212.994</t>
  </si>
  <si>
    <t>1,440,061.22</t>
  </si>
  <si>
    <t>Retained Earnings</t>
  </si>
  <si>
    <t>-2,087,962.344</t>
  </si>
  <si>
    <t>-2,136,986.571</t>
  </si>
  <si>
    <t>-2,477,206.792</t>
  </si>
  <si>
    <t>-2,165,968.66</t>
  </si>
  <si>
    <t>-1,918,094.783</t>
  </si>
  <si>
    <t>-2,022,490.866</t>
  </si>
  <si>
    <t>-1,843,985.649</t>
  </si>
  <si>
    <t>-1,741,688.496</t>
  </si>
  <si>
    <t>-1,587,743.868</t>
  </si>
  <si>
    <t>-1,457,662.57</t>
  </si>
  <si>
    <t>Treasury Stock</t>
  </si>
  <si>
    <t>-12,748.32</t>
  </si>
  <si>
    <t>-24,782.698</t>
  </si>
  <si>
    <t>-43,566.872</t>
  </si>
  <si>
    <t>-20,545.146</t>
  </si>
  <si>
    <t>-10,937.553</t>
  </si>
  <si>
    <t>-27,572.596</t>
  </si>
  <si>
    <t>-19,217.652</t>
  </si>
  <si>
    <t>-19,976.994</t>
  </si>
  <si>
    <t>-61,835.517</t>
  </si>
  <si>
    <t>-25,048.075</t>
  </si>
  <si>
    <t>Other Common Equity Adj</t>
  </si>
  <si>
    <t>-15,191.748</t>
  </si>
  <si>
    <t>-28,951.75</t>
  </si>
  <si>
    <t>-45,509.344</t>
  </si>
  <si>
    <t>-33,167.654</t>
  </si>
  <si>
    <t>-8,423.173</t>
  </si>
  <si>
    <t>-36,171.97</t>
  </si>
  <si>
    <t>-30,644.364</t>
  </si>
  <si>
    <t>-19,340.784</t>
  </si>
  <si>
    <t>-33,889.404</t>
  </si>
  <si>
    <t>-7,717.515</t>
  </si>
  <si>
    <t>Common Equity</t>
  </si>
  <si>
    <t>1,489,428.72</t>
  </si>
  <si>
    <t>1,615,391.843</t>
  </si>
  <si>
    <t>1,513,740.68</t>
  </si>
  <si>
    <t>1,688,998.996</t>
  </si>
  <si>
    <t>1,722,601.738</t>
  </si>
  <si>
    <t>1,818,562.854</t>
  </si>
  <si>
    <t>1,761,012.138</t>
  </si>
  <si>
    <t>1,792,839.78</t>
  </si>
  <si>
    <t>1,850,007.39</t>
  </si>
  <si>
    <t>2,271,521.915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</si>
  <si>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</si>
  <si>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</si>
  <si>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</si>
  <si>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</si>
  <si>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</si>
  <si>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</si>
  <si>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</si>
  <si>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388,078.156</t>
  </si>
  <si>
    <t>328,588.054</t>
  </si>
  <si>
    <t>256,969.636</t>
  </si>
  <si>
    <t>1,040,524.254</t>
  </si>
  <si>
    <t>922,966.692</t>
  </si>
  <si>
    <t>766,505.808</t>
  </si>
  <si>
    <t>1,013,900.154</t>
  </si>
  <si>
    <t>1,064,340.095</t>
  </si>
  <si>
    <t>Income Statement</t>
  </si>
  <si>
    <t>Revenue</t>
  </si>
  <si>
    <t>6,157,544.796</t>
  </si>
  <si>
    <t>6,521,439.591</t>
  </si>
  <si>
    <t>7,824,277.216</t>
  </si>
  <si>
    <t>8,119,495.412</t>
  </si>
  <si>
    <t>7,722,541.013</t>
  </si>
  <si>
    <t>9,054,185.336</t>
  </si>
  <si>
    <t>7,645,898.667</t>
  </si>
  <si>
    <t>7,313,997.402</t>
  </si>
  <si>
    <t>7,125,247.191</t>
  </si>
  <si>
    <t>9,816,137.5</t>
  </si>
  <si>
    <t>Revenue Growth (YoY)</t>
  </si>
  <si>
    <t>-10.9%</t>
  </si>
  <si>
    <t>-2.8%</t>
  </si>
  <si>
    <t>0.1%</t>
  </si>
  <si>
    <t>7.2%</t>
  </si>
  <si>
    <t>1.6%</t>
  </si>
  <si>
    <t>8.0%</t>
  </si>
  <si>
    <t>-11.2%</t>
  </si>
  <si>
    <t>-2.4%</t>
  </si>
  <si>
    <t>-2.0%</t>
  </si>
  <si>
    <t>28.7%</t>
  </si>
  <si>
    <t>Cost of Revenues</t>
  </si>
  <si>
    <t>-5,743,755.576</t>
  </si>
  <si>
    <t>-6,051,958.013</t>
  </si>
  <si>
    <t>-7,281,633.788</t>
  </si>
  <si>
    <t>-7,542,619.94</t>
  </si>
  <si>
    <t>-7,196,406.998</t>
  </si>
  <si>
    <t>-8,464,377.478</t>
  </si>
  <si>
    <t>-7,146,369.564</t>
  </si>
  <si>
    <t>-6,787,724.49</t>
  </si>
  <si>
    <t>-6,491,717.661</t>
  </si>
  <si>
    <t>-8,949,203.315</t>
  </si>
  <si>
    <t>Gross Profit</t>
  </si>
  <si>
    <t>413,789.22</t>
  </si>
  <si>
    <t>469,481.578</t>
  </si>
  <si>
    <t>542,643.428</t>
  </si>
  <si>
    <t>576,875.472</t>
  </si>
  <si>
    <t>526,134.015</t>
  </si>
  <si>
    <t>589,807.858</t>
  </si>
  <si>
    <t>499,529.103</t>
  </si>
  <si>
    <t>526,272.912</t>
  </si>
  <si>
    <t>633,529.53</t>
  </si>
  <si>
    <t>866,934.185</t>
  </si>
  <si>
    <t>Gross Profit Margin</t>
  </si>
  <si>
    <t>6.7%</t>
  </si>
  <si>
    <t>6.9%</t>
  </si>
  <si>
    <t>7.1%</t>
  </si>
  <si>
    <t>6.8%</t>
  </si>
  <si>
    <t>6.5%</t>
  </si>
  <si>
    <t>8.9%</t>
  </si>
  <si>
    <t>8.8%</t>
  </si>
  <si>
    <t>R&amp;D Expenses</t>
  </si>
  <si>
    <t>-18,485.064</t>
  </si>
  <si>
    <t>-22,813.979</t>
  </si>
  <si>
    <t>-32,189.536</t>
  </si>
  <si>
    <t>-33,436.218</t>
  </si>
  <si>
    <t>-32,938.378</t>
  </si>
  <si>
    <t>-39,311.424</t>
  </si>
  <si>
    <t>-36,877.116</t>
  </si>
  <si>
    <t>-38,045.358</t>
  </si>
  <si>
    <t>-48,557.952</t>
  </si>
  <si>
    <t>-62,687.885</t>
  </si>
  <si>
    <t>Selling, General &amp; Admin Expenses</t>
  </si>
  <si>
    <t>-236,162.628</t>
  </si>
  <si>
    <t>-243,542.121</t>
  </si>
  <si>
    <t>-287,902.1</t>
  </si>
  <si>
    <t>-283,469.302</t>
  </si>
  <si>
    <t>-255,461.008</t>
  </si>
  <si>
    <t>-298,930.62</t>
  </si>
  <si>
    <t>-295,146.777</t>
  </si>
  <si>
    <t>-302,454.234</t>
  </si>
  <si>
    <t>-313,729.893</t>
  </si>
  <si>
    <t>-378,970.605</t>
  </si>
  <si>
    <t>Other Inc / (Exp)</t>
  </si>
  <si>
    <t>-17,210.232</t>
  </si>
  <si>
    <t>-55,239.939</t>
  </si>
  <si>
    <t>-62,436.6</t>
  </si>
  <si>
    <t>-46,864.418</t>
  </si>
  <si>
    <t>-57,705.021</t>
  </si>
  <si>
    <t>-106,468.44</t>
  </si>
  <si>
    <t>26,359.347</t>
  </si>
  <si>
    <t>-23,030.802</t>
  </si>
  <si>
    <t>-59,180.004</t>
  </si>
  <si>
    <t>-68,780.66</t>
  </si>
  <si>
    <t>Operating Expenses</t>
  </si>
  <si>
    <t>-271,857.924</t>
  </si>
  <si>
    <t>-321,596.039</t>
  </si>
  <si>
    <t>-382,528.236</t>
  </si>
  <si>
    <t>-363,769.938</t>
  </si>
  <si>
    <t>-346,104.407</t>
  </si>
  <si>
    <t>-444,710.484</t>
  </si>
  <si>
    <t>-305,664.546</t>
  </si>
  <si>
    <t>-363,530.394</t>
  </si>
  <si>
    <t>-421,467.849</t>
  </si>
  <si>
    <t>-510,439.15</t>
  </si>
  <si>
    <t>Operating Income</t>
  </si>
  <si>
    <t>141,931.296</t>
  </si>
  <si>
    <t>147,885.539</t>
  </si>
  <si>
    <t>160,115.192</t>
  </si>
  <si>
    <t>213,105.534</t>
  </si>
  <si>
    <t>180,029.608</t>
  </si>
  <si>
    <t>145,097.374</t>
  </si>
  <si>
    <t>193,864.557</t>
  </si>
  <si>
    <t>162,742.518</t>
  </si>
  <si>
    <t>212,061.681</t>
  </si>
  <si>
    <t>356,495.035</t>
  </si>
  <si>
    <t>Net Interest Expenses</t>
  </si>
  <si>
    <t>-3,080.844</t>
  </si>
  <si>
    <t>-3,590.017</t>
  </si>
  <si>
    <t>-8,741.124</t>
  </si>
  <si>
    <t>5,774.126</t>
  </si>
  <si>
    <t>-12,697.619</t>
  </si>
  <si>
    <t>-33,305.512</t>
  </si>
  <si>
    <t>-64,275.255</t>
  </si>
  <si>
    <t>-47,970.234</t>
  </si>
  <si>
    <t>-40,085.601</t>
  </si>
  <si>
    <t>-80,830.815</t>
  </si>
  <si>
    <t>EBT, Incl. Unusual Items</t>
  </si>
  <si>
    <t>138,850.452</t>
  </si>
  <si>
    <t>144,295.522</t>
  </si>
  <si>
    <t>151,374.068</t>
  </si>
  <si>
    <t>218,879.66</t>
  </si>
  <si>
    <t>167,331.989</t>
  </si>
  <si>
    <t>111,791.862</t>
  </si>
  <si>
    <t>129,589.302</t>
  </si>
  <si>
    <t>114,772.284</t>
  </si>
  <si>
    <t>171,976.08</t>
  </si>
  <si>
    <t>275,664.22</t>
  </si>
  <si>
    <t>Earnings of Discontinued Ops.</t>
  </si>
  <si>
    <t>Income Tax Expense</t>
  </si>
  <si>
    <t>-13,491.972</t>
  </si>
  <si>
    <t>-18,992.348</t>
  </si>
  <si>
    <t>-58,551.656</t>
  </si>
  <si>
    <t>-34,698.444</t>
  </si>
  <si>
    <t>23,204.66</t>
  </si>
  <si>
    <t>-38,305.455</t>
  </si>
  <si>
    <t>-37,663.632</t>
  </si>
  <si>
    <t>-40,591.413</t>
  </si>
  <si>
    <t>-78,664.495</t>
  </si>
  <si>
    <t>Net Income to Company</t>
  </si>
  <si>
    <t>125,358.48</t>
  </si>
  <si>
    <t>125,303.174</t>
  </si>
  <si>
    <t>92,822.412</t>
  </si>
  <si>
    <t>185,712.006</t>
  </si>
  <si>
    <t>132,633.545</t>
  </si>
  <si>
    <t>134,996.522</t>
  </si>
  <si>
    <t>91,283.847</t>
  </si>
  <si>
    <t>77,108.652</t>
  </si>
  <si>
    <t>131,384.667</t>
  </si>
  <si>
    <t>196,999.725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</si>
  <si>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</si>
  <si>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</si>
  <si>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</si>
  <si>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</si>
  <si>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</si>
  <si>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</si>
  <si>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</si>
  <si>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183,400</t>
  </si>
  <si>
    <t>178,400</t>
  </si>
  <si>
    <t>155,800</t>
  </si>
  <si>
    <t>141,800</t>
  </si>
  <si>
    <t>143,100</t>
  </si>
  <si>
    <t>139,400</t>
  </si>
  <si>
    <t>131,000</t>
  </si>
  <si>
    <t>129,100</t>
  </si>
  <si>
    <t>126,700</t>
  </si>
  <si>
    <t>123,500</t>
  </si>
  <si>
    <t>Weighted Average Diluted Shares Out.</t>
  </si>
  <si>
    <t>185,400</t>
  </si>
  <si>
    <t>180,400</t>
  </si>
  <si>
    <t>157,900</t>
  </si>
  <si>
    <t>143,900</t>
  </si>
  <si>
    <t>145,200</t>
  </si>
  <si>
    <t>140,600</t>
  </si>
  <si>
    <t>131,800</t>
  </si>
  <si>
    <t>123,600</t>
  </si>
  <si>
    <t>EBITDA</t>
  </si>
  <si>
    <t>222,351.948</t>
  </si>
  <si>
    <t>262,997.697</t>
  </si>
  <si>
    <t>304,968.104</t>
  </si>
  <si>
    <t>338,659.204</t>
  </si>
  <si>
    <t>316,937.599</t>
  </si>
  <si>
    <t>351,891.844</t>
  </si>
  <si>
    <t>304,885.452</t>
  </si>
  <si>
    <t>311,870.142</t>
  </si>
  <si>
    <t>353,941.947</t>
  </si>
  <si>
    <t>601,559.985</t>
  </si>
  <si>
    <t>EBIT</t>
  </si>
  <si>
    <t>146,180.736</t>
  </si>
  <si>
    <t>183,438.288</t>
  </si>
  <si>
    <t>210,203.22</t>
  </si>
  <si>
    <t>241,707.6</t>
  </si>
  <si>
    <t>225,037.01</t>
  </si>
  <si>
    <t>230,272.126</t>
  </si>
  <si>
    <t>129,069.906</t>
  </si>
  <si>
    <t>153,199.368</t>
  </si>
  <si>
    <t>238,490.358</t>
  </si>
  <si>
    <t>457,635.1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</si>
  <si>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</si>
  <si>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</si>
  <si>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</si>
  <si>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</si>
  <si>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</si>
  <si>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76,171.212</t>
  </si>
  <si>
    <t>79,559.409</t>
  </si>
  <si>
    <t>94,764.884</t>
  </si>
  <si>
    <t>96,951.604</t>
  </si>
  <si>
    <t>91,900.589</t>
  </si>
  <si>
    <t>121,619.718</t>
  </si>
  <si>
    <t>175,815.546</t>
  </si>
  <si>
    <t>158,670.774</t>
  </si>
  <si>
    <t>155,916.549</t>
  </si>
  <si>
    <t>191,854.715</t>
  </si>
  <si>
    <t>Amortization of Deferred Charges (CF)</t>
  </si>
  <si>
    <t>4,565.588</t>
  </si>
  <si>
    <t>4,274.446</t>
  </si>
  <si>
    <t>19,246.218</t>
  </si>
  <si>
    <t>3,765.621</t>
  </si>
  <si>
    <t>8,345.898</t>
  </si>
  <si>
    <t>5,280.405</t>
  </si>
  <si>
    <t>Stock-Based Comp</t>
  </si>
  <si>
    <t>33,039.396</t>
  </si>
  <si>
    <t>35,089.521</t>
  </si>
  <si>
    <t>54,805.46</t>
  </si>
  <si>
    <t>47,132.982</t>
  </si>
  <si>
    <t>40,607.237</t>
  </si>
  <si>
    <t>48,320.292</t>
  </si>
  <si>
    <t>47,394.885</t>
  </si>
  <si>
    <t>35,373.276</t>
  </si>
  <si>
    <t>44,890.815</t>
  </si>
  <si>
    <t>72,030.14</t>
  </si>
  <si>
    <t>Change In Accounts Receivable</t>
  </si>
  <si>
    <t>49,293.504</t>
  </si>
  <si>
    <t>-45,627.958</t>
  </si>
  <si>
    <t>17,343.5</t>
  </si>
  <si>
    <t>-180,743.572</t>
  </si>
  <si>
    <t>-7,920.297</t>
  </si>
  <si>
    <t>-212,117.892</t>
  </si>
  <si>
    <t>199,577.913</t>
  </si>
  <si>
    <t>-51,787.494</t>
  </si>
  <si>
    <t>-129,487.872</t>
  </si>
  <si>
    <t>-180,481.535</t>
  </si>
  <si>
    <t>Change In Inventories</t>
  </si>
  <si>
    <t>-75,958.74</t>
  </si>
  <si>
    <t>113,722.474</t>
  </si>
  <si>
    <t>-104,893.488</t>
  </si>
  <si>
    <t>-82,583.43</t>
  </si>
  <si>
    <t>-175,503.724</t>
  </si>
  <si>
    <t>-305,755.52</t>
  </si>
  <si>
    <t>126,862.473</t>
  </si>
  <si>
    <t>-126,351.306</t>
  </si>
  <si>
    <t>-659,958.207</t>
  </si>
  <si>
    <t>-971,188.335</t>
  </si>
  <si>
    <t>Change in Other Net Operating Assets</t>
  </si>
  <si>
    <t>3,824.496</t>
  </si>
  <si>
    <t>-21,887.523</t>
  </si>
  <si>
    <t>53,001.736</t>
  </si>
  <si>
    <t>-7,116.946</t>
  </si>
  <si>
    <t>-2,514.38</t>
  </si>
  <si>
    <t>10,373.848</t>
  </si>
  <si>
    <t>21,425.085</t>
  </si>
  <si>
    <t>-14,542.095</t>
  </si>
  <si>
    <t>-69,863.82</t>
  </si>
  <si>
    <t>Other Operating Activities</t>
  </si>
  <si>
    <t>-53,011.764</t>
  </si>
  <si>
    <t>-6,485.192</t>
  </si>
  <si>
    <t>64,517.82</t>
  </si>
  <si>
    <t>168,792.474</t>
  </si>
  <si>
    <t>76,185.714</t>
  </si>
  <si>
    <t>228,497.652</t>
  </si>
  <si>
    <t>-218,146.32</t>
  </si>
  <si>
    <t>211,730.688</t>
  </si>
  <si>
    <t>750,245.649</t>
  </si>
  <si>
    <t>1,158,710.41</t>
  </si>
  <si>
    <t>Cash from Operations</t>
  </si>
  <si>
    <t>158,716.584</t>
  </si>
  <si>
    <t>279,673.905</t>
  </si>
  <si>
    <t>272,362.324</t>
  </si>
  <si>
    <t>232,710.706</t>
  </si>
  <si>
    <t>159,663.13</t>
  </si>
  <si>
    <t>45,180.838</t>
  </si>
  <si>
    <t>447,979.05</t>
  </si>
  <si>
    <t>304,871.832</t>
  </si>
  <si>
    <t>286,795.404</t>
  </si>
  <si>
    <t>403,341.705</t>
  </si>
  <si>
    <t>Capital Expenditures</t>
  </si>
  <si>
    <t>-56,092.608</t>
  </si>
  <si>
    <t>-70,989.691</t>
  </si>
  <si>
    <t>-87,133.744</t>
  </si>
  <si>
    <t>-86,074.762</t>
  </si>
  <si>
    <t>-128,987.694</t>
  </si>
  <si>
    <t>-112,201.356</t>
  </si>
  <si>
    <t>-104,528.445</t>
  </si>
  <si>
    <t>-67,183.776</t>
  </si>
  <si>
    <t>-66,008.466</t>
  </si>
  <si>
    <t>-147,580.55</t>
  </si>
  <si>
    <t>Cash Acquisitions</t>
  </si>
  <si>
    <t>-20,008.018</t>
  </si>
  <si>
    <t>-637,582.158</t>
  </si>
  <si>
    <t>3,505.923</t>
  </si>
  <si>
    <t>-397,947.591</t>
  </si>
  <si>
    <t>Other Investing Activities</t>
  </si>
  <si>
    <t>4,461.912</t>
  </si>
  <si>
    <t>1,621.298</t>
  </si>
  <si>
    <t>-17,343.5</t>
  </si>
  <si>
    <t>20,142.3</t>
  </si>
  <si>
    <t>16,720.627</t>
  </si>
  <si>
    <t>5,050.426</t>
  </si>
  <si>
    <t>151,274.085</t>
  </si>
  <si>
    <t>2,290.356</t>
  </si>
  <si>
    <t>3,287.778</t>
  </si>
  <si>
    <t>Cash from Investing</t>
  </si>
  <si>
    <t>-51,630.696</t>
  </si>
  <si>
    <t>-69,368.393</t>
  </si>
  <si>
    <t>-104,477.244</t>
  </si>
  <si>
    <t>-85,940.48</t>
  </si>
  <si>
    <t>-112,267.067</t>
  </si>
  <si>
    <t>-744,733.088</t>
  </si>
  <si>
    <t>50,251.563</t>
  </si>
  <si>
    <t>-64,893.42</t>
  </si>
  <si>
    <t>-460,668.279</t>
  </si>
  <si>
    <t>-147,445.155</t>
  </si>
  <si>
    <t>Dividends Paid (Ex Special Dividends)</t>
  </si>
  <si>
    <t>Special Dividend Paid</t>
  </si>
  <si>
    <t>Long-Term Debt Issued</t>
  </si>
  <si>
    <t>381,557</t>
  </si>
  <si>
    <t>53,712.8</t>
  </si>
  <si>
    <t>222,491.74</t>
  </si>
  <si>
    <t>62,327.52</t>
  </si>
  <si>
    <t>461,553.45</t>
  </si>
  <si>
    <t>Long-Term Debt Repaid</t>
  </si>
  <si>
    <t>-58,429.8</t>
  </si>
  <si>
    <t>-106,754.19</t>
  </si>
  <si>
    <t>-58,459.335</t>
  </si>
  <si>
    <t>-501,630.15</t>
  </si>
  <si>
    <t>-326,180.688</t>
  </si>
  <si>
    <t>-197,988.552</t>
  </si>
  <si>
    <t>-271,873.95</t>
  </si>
  <si>
    <t>-107,232.84</t>
  </si>
  <si>
    <t>Repurchase of Common Stock</t>
  </si>
  <si>
    <t>-59,917.104</t>
  </si>
  <si>
    <t>-190,502.515</t>
  </si>
  <si>
    <t>-554,020.764</t>
  </si>
  <si>
    <t>-70,498.05</t>
  </si>
  <si>
    <t>-46,013.154</t>
  </si>
  <si>
    <t>-133,631.542</t>
  </si>
  <si>
    <t>-99,334.485</t>
  </si>
  <si>
    <t>-24,430.464</t>
  </si>
  <si>
    <t>-71,445.945</t>
  </si>
  <si>
    <t>-107,639.025</t>
  </si>
  <si>
    <t>Other Financing Activities</t>
  </si>
  <si>
    <t>4,674.384</t>
  </si>
  <si>
    <t>4,169.052</t>
  </si>
  <si>
    <t>-5,411.172</t>
  </si>
  <si>
    <t>-7,251.228</t>
  </si>
  <si>
    <t>985,106.066</t>
  </si>
  <si>
    <t>-60,379.785</t>
  </si>
  <si>
    <t>-37,536.39</t>
  </si>
  <si>
    <t>-32,624.874</t>
  </si>
  <si>
    <t>-67,426.71</t>
  </si>
  <si>
    <t>Cash from Financing</t>
  </si>
  <si>
    <t>-113,672.52</t>
  </si>
  <si>
    <t>-186,333.463</t>
  </si>
  <si>
    <t>-195,218.436</t>
  </si>
  <si>
    <t>-130,790.668</t>
  </si>
  <si>
    <t>-100,198.043</t>
  </si>
  <si>
    <t>572,336.114</t>
  </si>
  <si>
    <t>-423,567.438</t>
  </si>
  <si>
    <t>-259,955.406</t>
  </si>
  <si>
    <t>85,608.681</t>
  </si>
  <si>
    <t>-282,298.575</t>
  </si>
  <si>
    <t>Beginning Cash (CF)</t>
  </si>
  <si>
    <t>548,710.875</t>
  </si>
  <si>
    <t>Foreign Exchange Rate Adjustments</t>
  </si>
  <si>
    <t>Additions / Reductions</t>
  </si>
  <si>
    <t>29,531.673</t>
  </si>
  <si>
    <t>76,067.002</t>
  </si>
  <si>
    <t>102,283.294</t>
  </si>
  <si>
    <t>-8,373.54</t>
  </si>
  <si>
    <t>-100,515.016</t>
  </si>
  <si>
    <t>-71,682.728</t>
  </si>
  <si>
    <t>46,604.395</t>
  </si>
  <si>
    <t>-32,477.559</t>
  </si>
  <si>
    <t>-91,923.576</t>
  </si>
  <si>
    <t>8,829.455</t>
  </si>
  <si>
    <t>Ending Cash (CF)</t>
  </si>
  <si>
    <t>Levered Free Cash Flow</t>
  </si>
  <si>
    <t>102,623.976</t>
  </si>
  <si>
    <t>208,684.214</t>
  </si>
  <si>
    <t>185,228.58</t>
  </si>
  <si>
    <t>146,635.944</t>
  </si>
  <si>
    <t>30,675.436</t>
  </si>
  <si>
    <t>-67,020.518</t>
  </si>
  <si>
    <t>343,450.605</t>
  </si>
  <si>
    <t>237,688.056</t>
  </si>
  <si>
    <t>220,786.938</t>
  </si>
  <si>
    <t>255,761.155</t>
  </si>
  <si>
    <t>Cash Interest Paid</t>
  </si>
  <si>
    <t>2,868.372</t>
  </si>
  <si>
    <t>4,863.894</t>
  </si>
  <si>
    <t>7,908.636</t>
  </si>
  <si>
    <t>12,756.79</t>
  </si>
  <si>
    <t>12,823.338</t>
  </si>
  <si>
    <t>31,531.038</t>
  </si>
  <si>
    <t>54,017.184</t>
  </si>
  <si>
    <t>36,772.938</t>
  </si>
  <si>
    <t>28,325.472</t>
  </si>
  <si>
    <t>66,614.34</t>
  </si>
  <si>
    <t>Valuation Ratios</t>
  </si>
  <si>
    <t>Price Close (Split Adjusted)</t>
  </si>
  <si>
    <t>Market Cap</t>
  </si>
  <si>
    <t>2,003,504.49</t>
  </si>
  <si>
    <t>2,395,677.552</t>
  </si>
  <si>
    <t>2,187,887.209</t>
  </si>
  <si>
    <t>2,240,764.4</t>
  </si>
  <si>
    <t>1,890,407.4</t>
  </si>
  <si>
    <t>1,627,562.535</t>
  </si>
  <si>
    <t>1,383,122.107</t>
  </si>
  <si>
    <t>1,325,403.651</t>
  </si>
  <si>
    <t>1,758,443.965</t>
  </si>
  <si>
    <t>1,863,359.854</t>
  </si>
  <si>
    <t>Total Enterprise Value (TEV)</t>
  </si>
  <si>
    <t>1,440,983.99</t>
  </si>
  <si>
    <t>1,749,290.426</t>
  </si>
  <si>
    <t>1,904,296.006</t>
  </si>
  <si>
    <t>1,888,743.854</t>
  </si>
  <si>
    <t>1,496,817.039</t>
  </si>
  <si>
    <t>1,567,970.909</t>
  </si>
  <si>
    <t>1,742,677.051</t>
  </si>
  <si>
    <t>1,520,859.396</t>
  </si>
  <si>
    <t>1,890,950.989</t>
  </si>
  <si>
    <t>2,452,629.994</t>
  </si>
  <si>
    <t>Enterprise Value (EV)</t>
  </si>
  <si>
    <t>EV/EBITDA</t>
  </si>
  <si>
    <t>6.6x</t>
  </si>
  <si>
    <t>6.8x</t>
  </si>
  <si>
    <t>6.5x</t>
  </si>
  <si>
    <t>5.9x</t>
  </si>
  <si>
    <t>4.6x</t>
  </si>
  <si>
    <t>4.7x</t>
  </si>
  <si>
    <t>5.6x</t>
  </si>
  <si>
    <t>5.8x</t>
  </si>
  <si>
    <t>5.1x</t>
  </si>
  <si>
    <t>EV / EBIT</t>
  </si>
  <si>
    <t>10.0x</t>
  </si>
  <si>
    <t>9.5x</t>
  </si>
  <si>
    <t>9.2x</t>
  </si>
  <si>
    <t>8.3x</t>
  </si>
  <si>
    <t>6.3x</t>
  </si>
  <si>
    <t>7.1x</t>
  </si>
  <si>
    <t>11.5x</t>
  </si>
  <si>
    <t>10.5x</t>
  </si>
  <si>
    <t>9.0x</t>
  </si>
  <si>
    <t>7.3x</t>
  </si>
  <si>
    <t>EV / LTM EBITDA - CAPEX</t>
  </si>
  <si>
    <t>9.3x</t>
  </si>
  <si>
    <t>9.1x</t>
  </si>
  <si>
    <t>8.0x</t>
  </si>
  <si>
    <t>7.5x</t>
  </si>
  <si>
    <t>8.6x</t>
  </si>
  <si>
    <t>7.6x</t>
  </si>
  <si>
    <t>6.9x</t>
  </si>
  <si>
    <t>EV / Free Cash Flow</t>
  </si>
  <si>
    <t>9.8x</t>
  </si>
  <si>
    <t>17.5x</t>
  </si>
  <si>
    <t>14.5x</t>
  </si>
  <si>
    <t>96.1x</t>
  </si>
  <si>
    <t>73.6x</t>
  </si>
  <si>
    <t>303.3x</t>
  </si>
  <si>
    <t>8.7x</t>
  </si>
  <si>
    <t>8.4x</t>
  </si>
  <si>
    <t>15.7x</t>
  </si>
  <si>
    <t>17.2x</t>
  </si>
  <si>
    <t>EV / Invested Capital</t>
  </si>
  <si>
    <t>1.0x</t>
  </si>
  <si>
    <t>0.9x</t>
  </si>
  <si>
    <t>0.8x</t>
  </si>
  <si>
    <t>0.7x</t>
  </si>
  <si>
    <t>0.6x</t>
  </si>
  <si>
    <t>EV / Revenue</t>
  </si>
  <si>
    <t>0.2x</t>
  </si>
  <si>
    <t>0.3x</t>
  </si>
  <si>
    <t>P/E Ratio</t>
  </si>
  <si>
    <t>18.3x</t>
  </si>
  <si>
    <t>15.4x</t>
  </si>
  <si>
    <t>31.3x</t>
  </si>
  <si>
    <t>13.1x</t>
  </si>
  <si>
    <t>13.3x</t>
  </si>
  <si>
    <t>22.8x</t>
  </si>
  <si>
    <t>7.8x</t>
  </si>
  <si>
    <t>31.1x</t>
  </si>
  <si>
    <t>15.1x</t>
  </si>
  <si>
    <t>10.2x</t>
  </si>
  <si>
    <t>Price/Book</t>
  </si>
  <si>
    <t>1.3x</t>
  </si>
  <si>
    <t>1.4x</t>
  </si>
  <si>
    <t>1.5x</t>
  </si>
  <si>
    <t>1.1x</t>
  </si>
  <si>
    <t>Price / Operating Cash Flow</t>
  </si>
  <si>
    <t>9.4x</t>
  </si>
  <si>
    <t>8.8x</t>
  </si>
  <si>
    <t>15.2x</t>
  </si>
  <si>
    <t>4.0x</t>
  </si>
  <si>
    <t>3.9x</t>
  </si>
  <si>
    <t>5.2x</t>
  </si>
  <si>
    <t>Price / LTM Sales</t>
  </si>
  <si>
    <t>0.4x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</si>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</sst>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530D440-F251-2EBC-30A5-680DB400B55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C37" sqref="C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56</v>
      </c>
      <c r="K15" s="3" t="s">
        <v>57</v>
      </c>
      <c r="L15" s="3" t="s">
        <v>58</v>
      </c>
      <c r="M15" s="3" t="s">
        <v>59</v>
      </c>
    </row>
    <row r="16" spans="3:13" ht="12.75" x14ac:dyDescent="0.2">
      <c r="C16" s="3" t="s">
        <v>60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61</v>
      </c>
      <c r="D17" s="3" t="s">
        <v>62</v>
      </c>
      <c r="E17" s="3" t="s">
        <v>63</v>
      </c>
      <c r="F17" s="3" t="s">
        <v>64</v>
      </c>
      <c r="G17" s="3" t="s">
        <v>65</v>
      </c>
      <c r="H17" s="3" t="s">
        <v>66</v>
      </c>
      <c r="I17" s="3" t="s">
        <v>67</v>
      </c>
      <c r="J17" s="3" t="s">
        <v>68</v>
      </c>
      <c r="K17" s="3" t="s">
        <v>69</v>
      </c>
      <c r="L17" s="3" t="s">
        <v>70</v>
      </c>
      <c r="M17" s="3" t="s">
        <v>71</v>
      </c>
    </row>
    <row r="18" spans="3:13" ht="12.75" x14ac:dyDescent="0.2">
      <c r="C18" s="3" t="s">
        <v>72</v>
      </c>
      <c r="D18" s="3" t="s">
        <v>73</v>
      </c>
      <c r="E18" s="3" t="s">
        <v>74</v>
      </c>
      <c r="F18" s="3" t="s">
        <v>75</v>
      </c>
      <c r="G18" s="3" t="s">
        <v>76</v>
      </c>
      <c r="H18" s="3" t="s">
        <v>77</v>
      </c>
      <c r="I18" s="3" t="s">
        <v>78</v>
      </c>
      <c r="J18" s="3" t="s">
        <v>79</v>
      </c>
      <c r="K18" s="3" t="s">
        <v>80</v>
      </c>
      <c r="L18" s="3" t="s">
        <v>81</v>
      </c>
      <c r="M18" s="3" t="s">
        <v>82</v>
      </c>
    </row>
    <row r="19" spans="3:13" ht="12.75" x14ac:dyDescent="0.2"/>
    <row r="20" spans="3:13" ht="12.75" x14ac:dyDescent="0.2">
      <c r="C20" s="3" t="s">
        <v>83</v>
      </c>
      <c r="D20" s="3" t="s">
        <v>84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 s="3" t="s">
        <v>90</v>
      </c>
      <c r="K20" s="3" t="s">
        <v>91</v>
      </c>
      <c r="L20" s="3" t="s">
        <v>92</v>
      </c>
      <c r="M20" s="3" t="s">
        <v>93</v>
      </c>
    </row>
    <row r="21" spans="3:13" ht="12.75" x14ac:dyDescent="0.2">
      <c r="C21" s="3" t="s">
        <v>94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95</v>
      </c>
      <c r="D22" s="3" t="s">
        <v>96</v>
      </c>
      <c r="E22" s="3" t="s">
        <v>97</v>
      </c>
      <c r="F22" s="3" t="s">
        <v>98</v>
      </c>
      <c r="G22" s="3" t="s">
        <v>99</v>
      </c>
      <c r="H22" s="3" t="s">
        <v>100</v>
      </c>
      <c r="I22" s="3" t="s">
        <v>101</v>
      </c>
      <c r="J22" s="3" t="s">
        <v>102</v>
      </c>
      <c r="K22" s="3" t="s">
        <v>103</v>
      </c>
      <c r="L22" s="3" t="s">
        <v>104</v>
      </c>
      <c r="M22" s="3" t="s">
        <v>105</v>
      </c>
    </row>
    <row r="23" spans="3:13" ht="12.75" x14ac:dyDescent="0.2">
      <c r="C23" s="3" t="s">
        <v>106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107</v>
      </c>
      <c r="D24" s="3" t="s">
        <v>108</v>
      </c>
      <c r="E24" s="3" t="s">
        <v>109</v>
      </c>
      <c r="F24" s="3" t="s">
        <v>110</v>
      </c>
      <c r="G24" s="3" t="s">
        <v>111</v>
      </c>
      <c r="H24" s="3" t="s">
        <v>112</v>
      </c>
      <c r="I24" s="3" t="s">
        <v>113</v>
      </c>
      <c r="J24" s="3" t="s">
        <v>114</v>
      </c>
      <c r="K24" s="3" t="s">
        <v>115</v>
      </c>
      <c r="L24" s="3" t="s">
        <v>116</v>
      </c>
      <c r="M24" s="3" t="s">
        <v>117</v>
      </c>
    </row>
    <row r="25" spans="3:13" ht="12.75" x14ac:dyDescent="0.2">
      <c r="C25" s="3" t="s">
        <v>118</v>
      </c>
      <c r="D25" s="3" t="s">
        <v>119</v>
      </c>
      <c r="E25" s="3" t="s">
        <v>120</v>
      </c>
      <c r="F25" s="3" t="s">
        <v>121</v>
      </c>
      <c r="G25" s="3" t="s">
        <v>122</v>
      </c>
      <c r="H25" s="3" t="s">
        <v>123</v>
      </c>
      <c r="I25" s="3" t="s">
        <v>124</v>
      </c>
      <c r="J25" s="3" t="s">
        <v>125</v>
      </c>
      <c r="K25" s="3" t="s">
        <v>126</v>
      </c>
      <c r="L25" s="3" t="s">
        <v>127</v>
      </c>
      <c r="M25" s="3" t="s">
        <v>128</v>
      </c>
    </row>
    <row r="26" spans="3:13" ht="12.75" x14ac:dyDescent="0.2">
      <c r="C26" s="3" t="s">
        <v>129</v>
      </c>
      <c r="D26" s="3" t="s">
        <v>130</v>
      </c>
      <c r="E26" s="3" t="s">
        <v>131</v>
      </c>
      <c r="F26" s="3" t="s">
        <v>132</v>
      </c>
      <c r="G26" s="3" t="s">
        <v>133</v>
      </c>
      <c r="H26" s="3" t="s">
        <v>134</v>
      </c>
      <c r="I26" s="3" t="s">
        <v>135</v>
      </c>
      <c r="J26" s="3" t="s">
        <v>136</v>
      </c>
      <c r="K26" s="3" t="s">
        <v>137</v>
      </c>
      <c r="L26" s="3" t="s">
        <v>138</v>
      </c>
      <c r="M26" s="3" t="s">
        <v>139</v>
      </c>
    </row>
    <row r="27" spans="3:13" ht="12.75" x14ac:dyDescent="0.2">
      <c r="C27" s="3" t="s">
        <v>140</v>
      </c>
      <c r="D27" s="3" t="s">
        <v>141</v>
      </c>
      <c r="E27" s="3" t="s">
        <v>142</v>
      </c>
      <c r="F27" s="3" t="s">
        <v>143</v>
      </c>
      <c r="G27" s="3" t="s">
        <v>144</v>
      </c>
      <c r="H27" s="3" t="s">
        <v>145</v>
      </c>
      <c r="I27" s="3" t="s">
        <v>146</v>
      </c>
      <c r="J27" s="3" t="s">
        <v>147</v>
      </c>
      <c r="K27" s="3" t="s">
        <v>148</v>
      </c>
      <c r="L27" s="3" t="s">
        <v>149</v>
      </c>
      <c r="M27" s="3" t="s">
        <v>150</v>
      </c>
    </row>
    <row r="28" spans="3:13" ht="12.75" x14ac:dyDescent="0.2"/>
    <row r="29" spans="3:13" ht="12.75" x14ac:dyDescent="0.2">
      <c r="C29" s="3" t="s">
        <v>151</v>
      </c>
      <c r="D29" s="3" t="s">
        <v>152</v>
      </c>
      <c r="E29" s="3" t="s">
        <v>153</v>
      </c>
      <c r="F29" s="3" t="s">
        <v>154</v>
      </c>
      <c r="G29" s="3" t="s">
        <v>155</v>
      </c>
      <c r="H29" s="3" t="s">
        <v>156</v>
      </c>
      <c r="I29" s="3" t="s">
        <v>157</v>
      </c>
      <c r="J29" s="3" t="s">
        <v>158</v>
      </c>
      <c r="K29" s="3" t="s">
        <v>159</v>
      </c>
      <c r="L29" s="3" t="s">
        <v>160</v>
      </c>
      <c r="M29" s="3" t="s">
        <v>161</v>
      </c>
    </row>
    <row r="30" spans="3:13" ht="12.75" x14ac:dyDescent="0.2">
      <c r="C30" s="3" t="s">
        <v>162</v>
      </c>
      <c r="D30" s="3" t="s">
        <v>163</v>
      </c>
      <c r="E30" s="3" t="s">
        <v>164</v>
      </c>
      <c r="F30" s="3" t="s">
        <v>165</v>
      </c>
      <c r="G30" s="3" t="s">
        <v>166</v>
      </c>
      <c r="H30" s="3" t="s">
        <v>167</v>
      </c>
      <c r="I30" s="3" t="s">
        <v>168</v>
      </c>
      <c r="J30" s="3" t="s">
        <v>169</v>
      </c>
      <c r="K30" s="3" t="s">
        <v>170</v>
      </c>
      <c r="L30" s="3" t="s">
        <v>171</v>
      </c>
      <c r="M30" s="3" t="s">
        <v>172</v>
      </c>
    </row>
    <row r="31" spans="3:13" ht="12.75" x14ac:dyDescent="0.2">
      <c r="C31" s="3" t="s">
        <v>173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174</v>
      </c>
      <c r="D32" s="3" t="s">
        <v>37</v>
      </c>
      <c r="E32" s="3" t="s">
        <v>37</v>
      </c>
      <c r="F32" s="3" t="s">
        <v>175</v>
      </c>
      <c r="G32" s="3" t="s">
        <v>176</v>
      </c>
      <c r="H32" s="3" t="s">
        <v>177</v>
      </c>
      <c r="I32" s="3" t="s">
        <v>178</v>
      </c>
      <c r="J32" s="3" t="s">
        <v>179</v>
      </c>
      <c r="K32" s="3" t="s">
        <v>180</v>
      </c>
      <c r="L32" s="3" t="s">
        <v>181</v>
      </c>
      <c r="M32" s="3" t="s">
        <v>182</v>
      </c>
    </row>
    <row r="33" spans="3:13" ht="12.75" x14ac:dyDescent="0.2">
      <c r="C33" s="3" t="s">
        <v>183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184</v>
      </c>
      <c r="I33" s="3" t="s">
        <v>185</v>
      </c>
      <c r="J33" s="3" t="s">
        <v>186</v>
      </c>
      <c r="K33" s="3" t="s">
        <v>187</v>
      </c>
      <c r="L33" s="3" t="s">
        <v>188</v>
      </c>
      <c r="M33" s="3" t="s">
        <v>189</v>
      </c>
    </row>
    <row r="34" spans="3:13" ht="12.75" x14ac:dyDescent="0.2">
      <c r="C34" s="3" t="s">
        <v>190</v>
      </c>
      <c r="D34" s="3" t="s">
        <v>191</v>
      </c>
      <c r="E34" s="3" t="s">
        <v>192</v>
      </c>
      <c r="F34" s="3" t="s">
        <v>193</v>
      </c>
      <c r="G34" s="3" t="s">
        <v>194</v>
      </c>
      <c r="H34" s="3" t="s">
        <v>195</v>
      </c>
      <c r="I34" s="3" t="s">
        <v>196</v>
      </c>
      <c r="J34" s="3" t="s">
        <v>197</v>
      </c>
      <c r="K34" s="3" t="s">
        <v>198</v>
      </c>
      <c r="L34" s="3" t="s">
        <v>199</v>
      </c>
      <c r="M34" s="3" t="s">
        <v>200</v>
      </c>
    </row>
    <row r="35" spans="3:13" ht="12.75" x14ac:dyDescent="0.2">
      <c r="C35" s="3" t="s">
        <v>201</v>
      </c>
      <c r="D35" s="3" t="s">
        <v>202</v>
      </c>
      <c r="E35" s="3" t="s">
        <v>203</v>
      </c>
      <c r="F35" s="3" t="s">
        <v>204</v>
      </c>
      <c r="G35" s="3" t="s">
        <v>205</v>
      </c>
      <c r="H35" s="3" t="s">
        <v>206</v>
      </c>
      <c r="I35" s="3" t="s">
        <v>207</v>
      </c>
      <c r="J35" s="3" t="s">
        <v>208</v>
      </c>
      <c r="K35" s="3" t="s">
        <v>209</v>
      </c>
      <c r="L35" s="3" t="s">
        <v>210</v>
      </c>
      <c r="M35" s="3" t="s">
        <v>211</v>
      </c>
    </row>
    <row r="36" spans="3:13" ht="12.75" x14ac:dyDescent="0.2"/>
    <row r="37" spans="3:13" ht="12.75" x14ac:dyDescent="0.2">
      <c r="C37" s="3" t="s">
        <v>212</v>
      </c>
      <c r="D37" s="3" t="s">
        <v>37</v>
      </c>
      <c r="E37" s="3" t="s">
        <v>37</v>
      </c>
      <c r="F37" s="3" t="s">
        <v>213</v>
      </c>
      <c r="G37" s="3" t="s">
        <v>214</v>
      </c>
      <c r="H37" s="3" t="s">
        <v>215</v>
      </c>
      <c r="I37" s="3" t="s">
        <v>216</v>
      </c>
      <c r="J37" s="3" t="s">
        <v>217</v>
      </c>
      <c r="K37" s="3" t="s">
        <v>218</v>
      </c>
      <c r="L37" s="3" t="s">
        <v>219</v>
      </c>
      <c r="M37" s="3" t="s">
        <v>220</v>
      </c>
    </row>
    <row r="38" spans="3:13" ht="12.75" x14ac:dyDescent="0.2">
      <c r="C38" s="3" t="s">
        <v>221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222</v>
      </c>
      <c r="I38" s="3" t="s">
        <v>223</v>
      </c>
      <c r="J38" s="3" t="s">
        <v>224</v>
      </c>
      <c r="K38" s="3" t="s">
        <v>225</v>
      </c>
      <c r="L38" s="3" t="s">
        <v>226</v>
      </c>
      <c r="M38" s="3" t="s">
        <v>227</v>
      </c>
    </row>
    <row r="39" spans="3:13" ht="12.75" x14ac:dyDescent="0.2">
      <c r="C39" s="3" t="s">
        <v>228</v>
      </c>
      <c r="D39" s="3" t="s">
        <v>229</v>
      </c>
      <c r="E39" s="3" t="s">
        <v>230</v>
      </c>
      <c r="F39" s="3" t="s">
        <v>231</v>
      </c>
      <c r="G39" s="3" t="s">
        <v>232</v>
      </c>
      <c r="H39" s="3" t="s">
        <v>233</v>
      </c>
      <c r="I39" s="3" t="s">
        <v>234</v>
      </c>
      <c r="J39" s="3" t="s">
        <v>235</v>
      </c>
      <c r="K39" s="3" t="s">
        <v>236</v>
      </c>
      <c r="L39" s="3" t="s">
        <v>237</v>
      </c>
      <c r="M39" s="3" t="s">
        <v>238</v>
      </c>
    </row>
    <row r="40" spans="3:13" ht="12.75" x14ac:dyDescent="0.2">
      <c r="C40" s="3" t="s">
        <v>239</v>
      </c>
      <c r="D40" s="3" t="s">
        <v>240</v>
      </c>
      <c r="E40" s="3" t="s">
        <v>241</v>
      </c>
      <c r="F40" s="3" t="s">
        <v>242</v>
      </c>
      <c r="G40" s="3" t="s">
        <v>243</v>
      </c>
      <c r="H40" s="3" t="s">
        <v>244</v>
      </c>
      <c r="I40" s="3" t="s">
        <v>245</v>
      </c>
      <c r="J40" s="3" t="s">
        <v>246</v>
      </c>
      <c r="K40" s="3" t="s">
        <v>247</v>
      </c>
      <c r="L40" s="3" t="s">
        <v>248</v>
      </c>
      <c r="M40" s="3" t="s">
        <v>249</v>
      </c>
    </row>
    <row r="41" spans="3:13" ht="12.75" x14ac:dyDescent="0.2"/>
    <row r="42" spans="3:13" ht="12.75" x14ac:dyDescent="0.2">
      <c r="C42" s="3" t="s">
        <v>250</v>
      </c>
      <c r="D42" s="3" t="s">
        <v>251</v>
      </c>
      <c r="E42" s="3" t="s">
        <v>252</v>
      </c>
      <c r="F42" s="3" t="s">
        <v>253</v>
      </c>
      <c r="G42" s="3" t="s">
        <v>254</v>
      </c>
      <c r="H42" s="3" t="s">
        <v>255</v>
      </c>
      <c r="I42" s="3" t="s">
        <v>256</v>
      </c>
      <c r="J42" s="3" t="s">
        <v>257</v>
      </c>
      <c r="K42" s="3" t="s">
        <v>258</v>
      </c>
      <c r="L42" s="3" t="s">
        <v>259</v>
      </c>
      <c r="M42" s="3" t="s">
        <v>260</v>
      </c>
    </row>
    <row r="43" spans="3:13" ht="12.75" x14ac:dyDescent="0.2">
      <c r="C43" s="3" t="s">
        <v>261</v>
      </c>
      <c r="D43" s="3" t="s">
        <v>262</v>
      </c>
      <c r="E43" s="3" t="s">
        <v>263</v>
      </c>
      <c r="F43" s="3" t="s">
        <v>264</v>
      </c>
      <c r="G43" s="3" t="s">
        <v>265</v>
      </c>
      <c r="H43" s="3" t="s">
        <v>266</v>
      </c>
      <c r="I43" s="3" t="s">
        <v>267</v>
      </c>
      <c r="J43" s="3" t="s">
        <v>268</v>
      </c>
      <c r="K43" s="3" t="s">
        <v>269</v>
      </c>
      <c r="L43" s="3" t="s">
        <v>270</v>
      </c>
      <c r="M43" s="3" t="s">
        <v>271</v>
      </c>
    </row>
    <row r="44" spans="3:13" ht="12.75" x14ac:dyDescent="0.2">
      <c r="C44" s="3" t="s">
        <v>272</v>
      </c>
      <c r="D44" s="3" t="s">
        <v>273</v>
      </c>
      <c r="E44" s="3" t="s">
        <v>274</v>
      </c>
      <c r="F44" s="3" t="s">
        <v>275</v>
      </c>
      <c r="G44" s="3" t="s">
        <v>276</v>
      </c>
      <c r="H44" s="3" t="s">
        <v>277</v>
      </c>
      <c r="I44" s="3" t="s">
        <v>278</v>
      </c>
      <c r="J44" s="3" t="s">
        <v>279</v>
      </c>
      <c r="K44" s="3" t="s">
        <v>280</v>
      </c>
      <c r="L44" s="3" t="s">
        <v>281</v>
      </c>
      <c r="M44" s="3" t="s">
        <v>282</v>
      </c>
    </row>
    <row r="45" spans="3:13" ht="12.75" x14ac:dyDescent="0.2">
      <c r="C45" s="3" t="s">
        <v>283</v>
      </c>
      <c r="D45" s="3" t="s">
        <v>284</v>
      </c>
      <c r="E45" s="3" t="s">
        <v>285</v>
      </c>
      <c r="F45" s="3" t="s">
        <v>286</v>
      </c>
      <c r="G45" s="3" t="s">
        <v>287</v>
      </c>
      <c r="H45" s="3" t="s">
        <v>288</v>
      </c>
      <c r="I45" s="3" t="s">
        <v>289</v>
      </c>
      <c r="J45" s="3" t="s">
        <v>290</v>
      </c>
      <c r="K45" s="3" t="s">
        <v>291</v>
      </c>
      <c r="L45" s="3" t="s">
        <v>292</v>
      </c>
      <c r="M45" s="3" t="s">
        <v>293</v>
      </c>
    </row>
    <row r="46" spans="3:13" ht="12.75" x14ac:dyDescent="0.2">
      <c r="C46" s="3" t="s">
        <v>294</v>
      </c>
      <c r="D46" s="3" t="s">
        <v>295</v>
      </c>
      <c r="E46" s="3" t="s">
        <v>296</v>
      </c>
      <c r="F46" s="3" t="s">
        <v>297</v>
      </c>
      <c r="G46" s="3" t="s">
        <v>298</v>
      </c>
      <c r="H46" s="3" t="s">
        <v>299</v>
      </c>
      <c r="I46" s="3" t="s">
        <v>300</v>
      </c>
      <c r="J46" s="3" t="s">
        <v>301</v>
      </c>
      <c r="K46" s="3" t="s">
        <v>302</v>
      </c>
      <c r="L46" s="3" t="s">
        <v>303</v>
      </c>
      <c r="M46" s="3" t="s">
        <v>304</v>
      </c>
    </row>
    <row r="47" spans="3:13" ht="12.75" x14ac:dyDescent="0.2">
      <c r="C47" s="3" t="s">
        <v>305</v>
      </c>
      <c r="D47" s="3" t="s">
        <v>306</v>
      </c>
      <c r="E47" s="3" t="s">
        <v>307</v>
      </c>
      <c r="F47" s="3" t="s">
        <v>308</v>
      </c>
      <c r="G47" s="3" t="s">
        <v>309</v>
      </c>
      <c r="H47" s="3" t="s">
        <v>310</v>
      </c>
      <c r="I47" s="3" t="s">
        <v>311</v>
      </c>
      <c r="J47" s="3" t="s">
        <v>312</v>
      </c>
      <c r="K47" s="3" t="s">
        <v>313</v>
      </c>
      <c r="L47" s="3" t="s">
        <v>314</v>
      </c>
      <c r="M47" s="3" t="s">
        <v>315</v>
      </c>
    </row>
    <row r="48" spans="3:13" ht="12.75" x14ac:dyDescent="0.2">
      <c r="C48" s="3" t="s">
        <v>316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317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318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319</v>
      </c>
      <c r="D51" s="3" t="s">
        <v>306</v>
      </c>
      <c r="E51" s="3" t="s">
        <v>307</v>
      </c>
      <c r="F51" s="3" t="s">
        <v>308</v>
      </c>
      <c r="G51" s="3" t="s">
        <v>309</v>
      </c>
      <c r="H51" s="3" t="s">
        <v>310</v>
      </c>
      <c r="I51" s="3" t="s">
        <v>311</v>
      </c>
      <c r="J51" s="3" t="s">
        <v>312</v>
      </c>
      <c r="K51" s="3" t="s">
        <v>313</v>
      </c>
      <c r="L51" s="3" t="s">
        <v>314</v>
      </c>
      <c r="M51" s="3" t="s">
        <v>315</v>
      </c>
    </row>
    <row r="52" spans="3:13" ht="12.75" x14ac:dyDescent="0.2"/>
    <row r="53" spans="3:13" ht="12.75" x14ac:dyDescent="0.2">
      <c r="C53" s="3" t="s">
        <v>320</v>
      </c>
      <c r="D53" s="3" t="s">
        <v>141</v>
      </c>
      <c r="E53" s="3" t="s">
        <v>142</v>
      </c>
      <c r="F53" s="3" t="s">
        <v>143</v>
      </c>
      <c r="G53" s="3" t="s">
        <v>144</v>
      </c>
      <c r="H53" s="3" t="s">
        <v>145</v>
      </c>
      <c r="I53" s="3" t="s">
        <v>146</v>
      </c>
      <c r="J53" s="3" t="s">
        <v>147</v>
      </c>
      <c r="K53" s="3" t="s">
        <v>148</v>
      </c>
      <c r="L53" s="3" t="s">
        <v>149</v>
      </c>
      <c r="M53" s="3" t="s">
        <v>150</v>
      </c>
    </row>
    <row r="54" spans="3:13" ht="12.75" x14ac:dyDescent="0.2"/>
    <row r="55" spans="3:13" ht="12.75" x14ac:dyDescent="0.2">
      <c r="C55" s="3" t="s">
        <v>321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322</v>
      </c>
      <c r="D56" s="3">
        <v>0</v>
      </c>
      <c r="E56" s="3">
        <v>0</v>
      </c>
      <c r="F56" s="3" t="s">
        <v>323</v>
      </c>
      <c r="G56" s="3" t="s">
        <v>324</v>
      </c>
      <c r="H56" s="3" t="s">
        <v>325</v>
      </c>
      <c r="I56" s="3" t="s">
        <v>326</v>
      </c>
      <c r="J56" s="3" t="s">
        <v>327</v>
      </c>
      <c r="K56" s="3" t="s">
        <v>328</v>
      </c>
      <c r="L56" s="3" t="s">
        <v>329</v>
      </c>
      <c r="M56" s="3" t="s">
        <v>330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6105-DB77-453D-9755-D3DB2B6CB6E8}">
  <dimension ref="C1:M48"/>
  <sheetViews>
    <sheetView workbookViewId="0">
      <selection activeCell="C32" sqref="C32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331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332</v>
      </c>
      <c r="D12" s="3" t="s">
        <v>333</v>
      </c>
      <c r="E12" s="3" t="s">
        <v>334</v>
      </c>
      <c r="F12" s="3" t="s">
        <v>335</v>
      </c>
      <c r="G12" s="3" t="s">
        <v>336</v>
      </c>
      <c r="H12" s="3" t="s">
        <v>337</v>
      </c>
      <c r="I12" s="3" t="s">
        <v>338</v>
      </c>
      <c r="J12" s="3" t="s">
        <v>339</v>
      </c>
      <c r="K12" s="3" t="s">
        <v>340</v>
      </c>
      <c r="L12" s="3" t="s">
        <v>341</v>
      </c>
      <c r="M12" s="3" t="s">
        <v>342</v>
      </c>
    </row>
    <row r="13" spans="3:13" x14ac:dyDescent="0.2">
      <c r="C13" s="3" t="s">
        <v>343</v>
      </c>
      <c r="D13" s="3" t="s">
        <v>344</v>
      </c>
      <c r="E13" s="3" t="s">
        <v>345</v>
      </c>
      <c r="F13" s="3" t="s">
        <v>346</v>
      </c>
      <c r="G13" s="3" t="s">
        <v>347</v>
      </c>
      <c r="H13" s="3" t="s">
        <v>348</v>
      </c>
      <c r="I13" s="3" t="s">
        <v>349</v>
      </c>
      <c r="J13" s="3" t="s">
        <v>350</v>
      </c>
      <c r="K13" s="3" t="s">
        <v>351</v>
      </c>
      <c r="L13" s="3" t="s">
        <v>352</v>
      </c>
      <c r="M13" s="3" t="s">
        <v>353</v>
      </c>
    </row>
    <row r="15" spans="3:13" x14ac:dyDescent="0.2">
      <c r="C15" s="3" t="s">
        <v>354</v>
      </c>
      <c r="D15" s="3" t="s">
        <v>355</v>
      </c>
      <c r="E15" s="3" t="s">
        <v>356</v>
      </c>
      <c r="F15" s="3" t="s">
        <v>357</v>
      </c>
      <c r="G15" s="3" t="s">
        <v>358</v>
      </c>
      <c r="H15" s="3" t="s">
        <v>359</v>
      </c>
      <c r="I15" s="3" t="s">
        <v>360</v>
      </c>
      <c r="J15" s="3" t="s">
        <v>361</v>
      </c>
      <c r="K15" s="3" t="s">
        <v>362</v>
      </c>
      <c r="L15" s="3" t="s">
        <v>363</v>
      </c>
      <c r="M15" s="3" t="s">
        <v>364</v>
      </c>
    </row>
    <row r="16" spans="3:13" x14ac:dyDescent="0.2">
      <c r="C16" s="3" t="s">
        <v>365</v>
      </c>
      <c r="D16" s="3" t="s">
        <v>366</v>
      </c>
      <c r="E16" s="3" t="s">
        <v>367</v>
      </c>
      <c r="F16" s="3" t="s">
        <v>368</v>
      </c>
      <c r="G16" s="3" t="s">
        <v>369</v>
      </c>
      <c r="H16" s="3" t="s">
        <v>370</v>
      </c>
      <c r="I16" s="3" t="s">
        <v>371</v>
      </c>
      <c r="J16" s="3" t="s">
        <v>372</v>
      </c>
      <c r="K16" s="3" t="s">
        <v>373</v>
      </c>
      <c r="L16" s="3" t="s">
        <v>374</v>
      </c>
      <c r="M16" s="3" t="s">
        <v>375</v>
      </c>
    </row>
    <row r="17" spans="3:13" x14ac:dyDescent="0.2">
      <c r="C17" s="3" t="s">
        <v>376</v>
      </c>
      <c r="D17" s="3" t="s">
        <v>377</v>
      </c>
      <c r="E17" s="3" t="s">
        <v>347</v>
      </c>
      <c r="F17" s="3" t="s">
        <v>378</v>
      </c>
      <c r="G17" s="3" t="s">
        <v>379</v>
      </c>
      <c r="H17" s="3" t="s">
        <v>380</v>
      </c>
      <c r="I17" s="3" t="s">
        <v>381</v>
      </c>
      <c r="J17" s="3" t="s">
        <v>381</v>
      </c>
      <c r="K17" s="3" t="s">
        <v>347</v>
      </c>
      <c r="L17" s="3" t="s">
        <v>382</v>
      </c>
      <c r="M17" s="3" t="s">
        <v>383</v>
      </c>
    </row>
    <row r="19" spans="3:13" x14ac:dyDescent="0.2">
      <c r="C19" s="3" t="s">
        <v>384</v>
      </c>
      <c r="D19" s="3" t="s">
        <v>385</v>
      </c>
      <c r="E19" s="3" t="s">
        <v>386</v>
      </c>
      <c r="F19" s="3" t="s">
        <v>387</v>
      </c>
      <c r="G19" s="3" t="s">
        <v>388</v>
      </c>
      <c r="H19" s="3" t="s">
        <v>389</v>
      </c>
      <c r="I19" s="3" t="s">
        <v>390</v>
      </c>
      <c r="J19" s="3" t="s">
        <v>391</v>
      </c>
      <c r="K19" s="3" t="s">
        <v>392</v>
      </c>
      <c r="L19" s="3" t="s">
        <v>393</v>
      </c>
      <c r="M19" s="3" t="s">
        <v>394</v>
      </c>
    </row>
    <row r="20" spans="3:13" x14ac:dyDescent="0.2">
      <c r="C20" s="3" t="s">
        <v>395</v>
      </c>
      <c r="D20" s="3" t="s">
        <v>396</v>
      </c>
      <c r="E20" s="3" t="s">
        <v>397</v>
      </c>
      <c r="F20" s="3" t="s">
        <v>398</v>
      </c>
      <c r="G20" s="3" t="s">
        <v>399</v>
      </c>
      <c r="H20" s="3" t="s">
        <v>400</v>
      </c>
      <c r="I20" s="3" t="s">
        <v>401</v>
      </c>
      <c r="J20" s="3" t="s">
        <v>402</v>
      </c>
      <c r="K20" s="3" t="s">
        <v>403</v>
      </c>
      <c r="L20" s="3" t="s">
        <v>404</v>
      </c>
      <c r="M20" s="3" t="s">
        <v>405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406</v>
      </c>
      <c r="D22" s="3" t="s">
        <v>407</v>
      </c>
      <c r="E22" s="3" t="s">
        <v>408</v>
      </c>
      <c r="F22" s="3" t="s">
        <v>409</v>
      </c>
      <c r="G22" s="3" t="s">
        <v>410</v>
      </c>
      <c r="H22" s="3" t="s">
        <v>411</v>
      </c>
      <c r="I22" s="3" t="s">
        <v>412</v>
      </c>
      <c r="J22" s="3" t="s">
        <v>413</v>
      </c>
      <c r="K22" s="3" t="s">
        <v>414</v>
      </c>
      <c r="L22" s="3" t="s">
        <v>415</v>
      </c>
      <c r="M22" s="3" t="s">
        <v>416</v>
      </c>
    </row>
    <row r="23" spans="3:13" x14ac:dyDescent="0.2">
      <c r="C23" s="3" t="s">
        <v>417</v>
      </c>
      <c r="D23" s="3" t="s">
        <v>418</v>
      </c>
      <c r="E23" s="3" t="s">
        <v>419</v>
      </c>
      <c r="F23" s="3" t="s">
        <v>420</v>
      </c>
      <c r="G23" s="3" t="s">
        <v>421</v>
      </c>
      <c r="H23" s="3" t="s">
        <v>422</v>
      </c>
      <c r="I23" s="3" t="s">
        <v>423</v>
      </c>
      <c r="J23" s="3" t="s">
        <v>424</v>
      </c>
      <c r="K23" s="3" t="s">
        <v>425</v>
      </c>
      <c r="L23" s="3" t="s">
        <v>426</v>
      </c>
      <c r="M23" s="3" t="s">
        <v>427</v>
      </c>
    </row>
    <row r="24" spans="3:13" x14ac:dyDescent="0.2">
      <c r="C24" s="3" t="s">
        <v>428</v>
      </c>
      <c r="D24" s="3" t="s">
        <v>429</v>
      </c>
      <c r="E24" s="3" t="s">
        <v>430</v>
      </c>
      <c r="F24" s="3" t="s">
        <v>431</v>
      </c>
      <c r="G24" s="3" t="s">
        <v>432</v>
      </c>
      <c r="H24" s="3" t="s">
        <v>433</v>
      </c>
      <c r="I24" s="3" t="s">
        <v>434</v>
      </c>
      <c r="J24" s="3" t="s">
        <v>435</v>
      </c>
      <c r="K24" s="3" t="s">
        <v>436</v>
      </c>
      <c r="L24" s="3" t="s">
        <v>437</v>
      </c>
      <c r="M24" s="3" t="s">
        <v>438</v>
      </c>
    </row>
    <row r="26" spans="3:13" x14ac:dyDescent="0.2">
      <c r="C26" s="3" t="s">
        <v>439</v>
      </c>
      <c r="D26" s="3" t="s">
        <v>440</v>
      </c>
      <c r="E26" s="3" t="s">
        <v>441</v>
      </c>
      <c r="F26" s="3" t="s">
        <v>442</v>
      </c>
      <c r="G26" s="3" t="s">
        <v>443</v>
      </c>
      <c r="H26" s="3" t="s">
        <v>444</v>
      </c>
      <c r="I26" s="3" t="s">
        <v>445</v>
      </c>
      <c r="J26" s="3" t="s">
        <v>446</v>
      </c>
      <c r="K26" s="3" t="s">
        <v>447</v>
      </c>
      <c r="L26" s="3" t="s">
        <v>448</v>
      </c>
      <c r="M26" s="3" t="s">
        <v>449</v>
      </c>
    </row>
    <row r="27" spans="3:13" x14ac:dyDescent="0.2">
      <c r="C27" s="3" t="s">
        <v>450</v>
      </c>
      <c r="D27" s="3" t="s">
        <v>451</v>
      </c>
      <c r="E27" s="3" t="s">
        <v>452</v>
      </c>
      <c r="F27" s="3" t="s">
        <v>453</v>
      </c>
      <c r="G27" s="3" t="s">
        <v>454</v>
      </c>
      <c r="H27" s="3" t="s">
        <v>455</v>
      </c>
      <c r="I27" s="3" t="s">
        <v>456</v>
      </c>
      <c r="J27" s="3" t="s">
        <v>457</v>
      </c>
      <c r="K27" s="3" t="s">
        <v>458</v>
      </c>
      <c r="L27" s="3" t="s">
        <v>459</v>
      </c>
      <c r="M27" s="3" t="s">
        <v>460</v>
      </c>
    </row>
    <row r="28" spans="3:13" x14ac:dyDescent="0.2">
      <c r="C28" s="3" t="s">
        <v>461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462</v>
      </c>
      <c r="D29" s="3" t="s">
        <v>463</v>
      </c>
      <c r="E29" s="3" t="s">
        <v>464</v>
      </c>
      <c r="F29" s="3" t="s">
        <v>465</v>
      </c>
      <c r="G29" s="3" t="s">
        <v>298</v>
      </c>
      <c r="H29" s="3" t="s">
        <v>466</v>
      </c>
      <c r="I29" s="3" t="s">
        <v>467</v>
      </c>
      <c r="J29" s="3" t="s">
        <v>468</v>
      </c>
      <c r="K29" s="3" t="s">
        <v>469</v>
      </c>
      <c r="L29" s="3" t="s">
        <v>470</v>
      </c>
      <c r="M29" s="3" t="s">
        <v>471</v>
      </c>
    </row>
    <row r="30" spans="3:13" x14ac:dyDescent="0.2">
      <c r="C30" s="3" t="s">
        <v>472</v>
      </c>
      <c r="D30" s="3" t="s">
        <v>473</v>
      </c>
      <c r="E30" s="3" t="s">
        <v>474</v>
      </c>
      <c r="F30" s="3" t="s">
        <v>475</v>
      </c>
      <c r="G30" s="3" t="s">
        <v>476</v>
      </c>
      <c r="H30" s="3" t="s">
        <v>477</v>
      </c>
      <c r="I30" s="3" t="s">
        <v>478</v>
      </c>
      <c r="J30" s="3" t="s">
        <v>479</v>
      </c>
      <c r="K30" s="3" t="s">
        <v>480</v>
      </c>
      <c r="L30" s="3" t="s">
        <v>481</v>
      </c>
      <c r="M30" s="3" t="s">
        <v>482</v>
      </c>
    </row>
    <row r="32" spans="3:13" x14ac:dyDescent="0.2">
      <c r="C32" s="3" t="s">
        <v>483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484</v>
      </c>
      <c r="D33" s="3" t="s">
        <v>473</v>
      </c>
      <c r="E33" s="3" t="s">
        <v>474</v>
      </c>
      <c r="F33" s="3" t="s">
        <v>475</v>
      </c>
      <c r="G33" s="3" t="s">
        <v>476</v>
      </c>
      <c r="H33" s="3" t="s">
        <v>477</v>
      </c>
      <c r="I33" s="3" t="s">
        <v>478</v>
      </c>
      <c r="J33" s="3" t="s">
        <v>479</v>
      </c>
      <c r="K33" s="3" t="s">
        <v>480</v>
      </c>
      <c r="L33" s="3" t="s">
        <v>481</v>
      </c>
      <c r="M33" s="3" t="s">
        <v>482</v>
      </c>
    </row>
    <row r="35" spans="3:13" x14ac:dyDescent="0.2">
      <c r="C35" s="3" t="s">
        <v>485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486</v>
      </c>
      <c r="D36" s="3" t="s">
        <v>473</v>
      </c>
      <c r="E36" s="3" t="s">
        <v>474</v>
      </c>
      <c r="F36" s="3" t="s">
        <v>475</v>
      </c>
      <c r="G36" s="3" t="s">
        <v>476</v>
      </c>
      <c r="H36" s="3" t="s">
        <v>477</v>
      </c>
      <c r="I36" s="3" t="s">
        <v>478</v>
      </c>
      <c r="J36" s="3" t="s">
        <v>479</v>
      </c>
      <c r="K36" s="3" t="s">
        <v>480</v>
      </c>
      <c r="L36" s="3" t="s">
        <v>481</v>
      </c>
      <c r="M36" s="3" t="s">
        <v>482</v>
      </c>
    </row>
    <row r="38" spans="3:13" x14ac:dyDescent="0.2">
      <c r="C38" s="3" t="s">
        <v>487</v>
      </c>
      <c r="D38" s="3">
        <v>0.68</v>
      </c>
      <c r="E38" s="3">
        <v>0.7</v>
      </c>
      <c r="F38" s="3">
        <v>0.6</v>
      </c>
      <c r="G38" s="3">
        <v>1.31</v>
      </c>
      <c r="H38" s="3">
        <v>0.93</v>
      </c>
      <c r="I38" s="3">
        <v>0.97</v>
      </c>
      <c r="J38" s="3">
        <v>0.7</v>
      </c>
      <c r="K38" s="3">
        <v>0.6</v>
      </c>
      <c r="L38" s="3">
        <v>1.04</v>
      </c>
      <c r="M38" s="3">
        <v>1.6</v>
      </c>
    </row>
    <row r="39" spans="3:13" x14ac:dyDescent="0.2">
      <c r="C39" s="3" t="s">
        <v>488</v>
      </c>
      <c r="D39" s="3">
        <v>0.68</v>
      </c>
      <c r="E39" s="3">
        <v>0.69</v>
      </c>
      <c r="F39" s="3">
        <v>0.57999999999999996</v>
      </c>
      <c r="G39" s="3">
        <v>1.29</v>
      </c>
      <c r="H39" s="3">
        <v>0.92</v>
      </c>
      <c r="I39" s="3">
        <v>0.96</v>
      </c>
      <c r="J39" s="3">
        <v>0.69</v>
      </c>
      <c r="K39" s="3">
        <v>0.6</v>
      </c>
      <c r="L39" s="3">
        <v>1.04</v>
      </c>
      <c r="M39" s="3">
        <v>1.6</v>
      </c>
    </row>
    <row r="40" spans="3:13" x14ac:dyDescent="0.2">
      <c r="C40" s="3" t="s">
        <v>489</v>
      </c>
      <c r="D40" s="3" t="s">
        <v>490</v>
      </c>
      <c r="E40" s="3" t="s">
        <v>491</v>
      </c>
      <c r="F40" s="3" t="s">
        <v>492</v>
      </c>
      <c r="G40" s="3" t="s">
        <v>493</v>
      </c>
      <c r="H40" s="3" t="s">
        <v>494</v>
      </c>
      <c r="I40" s="3" t="s">
        <v>495</v>
      </c>
      <c r="J40" s="3" t="s">
        <v>496</v>
      </c>
      <c r="K40" s="3" t="s">
        <v>497</v>
      </c>
      <c r="L40" s="3" t="s">
        <v>498</v>
      </c>
      <c r="M40" s="3" t="s">
        <v>499</v>
      </c>
    </row>
    <row r="41" spans="3:13" x14ac:dyDescent="0.2">
      <c r="C41" s="3" t="s">
        <v>500</v>
      </c>
      <c r="D41" s="3" t="s">
        <v>501</v>
      </c>
      <c r="E41" s="3" t="s">
        <v>502</v>
      </c>
      <c r="F41" s="3" t="s">
        <v>503</v>
      </c>
      <c r="G41" s="3" t="s">
        <v>504</v>
      </c>
      <c r="H41" s="3" t="s">
        <v>505</v>
      </c>
      <c r="I41" s="3" t="s">
        <v>506</v>
      </c>
      <c r="J41" s="3" t="s">
        <v>507</v>
      </c>
      <c r="K41" s="3" t="s">
        <v>497</v>
      </c>
      <c r="L41" s="3" t="s">
        <v>498</v>
      </c>
      <c r="M41" s="3" t="s">
        <v>508</v>
      </c>
    </row>
    <row r="43" spans="3:13" x14ac:dyDescent="0.2">
      <c r="C43" s="3" t="s">
        <v>509</v>
      </c>
      <c r="D43" s="3" t="s">
        <v>510</v>
      </c>
      <c r="E43" s="3" t="s">
        <v>511</v>
      </c>
      <c r="F43" s="3" t="s">
        <v>512</v>
      </c>
      <c r="G43" s="3" t="s">
        <v>513</v>
      </c>
      <c r="H43" s="3" t="s">
        <v>514</v>
      </c>
      <c r="I43" s="3" t="s">
        <v>515</v>
      </c>
      <c r="J43" s="3" t="s">
        <v>516</v>
      </c>
      <c r="K43" s="3" t="s">
        <v>517</v>
      </c>
      <c r="L43" s="3" t="s">
        <v>518</v>
      </c>
      <c r="M43" s="3" t="s">
        <v>519</v>
      </c>
    </row>
    <row r="44" spans="3:13" x14ac:dyDescent="0.2">
      <c r="C44" s="3" t="s">
        <v>520</v>
      </c>
      <c r="D44" s="3" t="s">
        <v>521</v>
      </c>
      <c r="E44" s="3" t="s">
        <v>522</v>
      </c>
      <c r="F44" s="3" t="s">
        <v>523</v>
      </c>
      <c r="G44" s="3" t="s">
        <v>524</v>
      </c>
      <c r="H44" s="3" t="s">
        <v>525</v>
      </c>
      <c r="I44" s="3" t="s">
        <v>526</v>
      </c>
      <c r="J44" s="3" t="s">
        <v>527</v>
      </c>
      <c r="K44" s="3" t="s">
        <v>528</v>
      </c>
      <c r="L44" s="3" t="s">
        <v>529</v>
      </c>
      <c r="M44" s="3" t="s">
        <v>530</v>
      </c>
    </row>
    <row r="46" spans="3:13" x14ac:dyDescent="0.2">
      <c r="C46" s="3" t="s">
        <v>531</v>
      </c>
      <c r="D46" s="3" t="s">
        <v>333</v>
      </c>
      <c r="E46" s="3" t="s">
        <v>334</v>
      </c>
      <c r="F46" s="3" t="s">
        <v>335</v>
      </c>
      <c r="G46" s="3" t="s">
        <v>336</v>
      </c>
      <c r="H46" s="3" t="s">
        <v>337</v>
      </c>
      <c r="I46" s="3" t="s">
        <v>338</v>
      </c>
      <c r="J46" s="3" t="s">
        <v>339</v>
      </c>
      <c r="K46" s="3" t="s">
        <v>340</v>
      </c>
      <c r="L46" s="3" t="s">
        <v>341</v>
      </c>
      <c r="M46" s="3" t="s">
        <v>342</v>
      </c>
    </row>
    <row r="47" spans="3:13" x14ac:dyDescent="0.2">
      <c r="C47" s="3" t="s">
        <v>532</v>
      </c>
      <c r="D47" s="3" t="s">
        <v>429</v>
      </c>
      <c r="E47" s="3" t="s">
        <v>430</v>
      </c>
      <c r="F47" s="3" t="s">
        <v>431</v>
      </c>
      <c r="G47" s="3" t="s">
        <v>432</v>
      </c>
      <c r="H47" s="3" t="s">
        <v>433</v>
      </c>
      <c r="I47" s="3" t="s">
        <v>434</v>
      </c>
      <c r="J47" s="3" t="s">
        <v>435</v>
      </c>
      <c r="K47" s="3" t="s">
        <v>436</v>
      </c>
      <c r="L47" s="3" t="s">
        <v>437</v>
      </c>
      <c r="M47" s="3" t="s">
        <v>438</v>
      </c>
    </row>
    <row r="48" spans="3:13" x14ac:dyDescent="0.2">
      <c r="C48" s="3" t="s">
        <v>533</v>
      </c>
      <c r="D48" s="3" t="s">
        <v>521</v>
      </c>
      <c r="E48" s="3" t="s">
        <v>522</v>
      </c>
      <c r="F48" s="3" t="s">
        <v>523</v>
      </c>
      <c r="G48" s="3" t="s">
        <v>524</v>
      </c>
      <c r="H48" s="3" t="s">
        <v>525</v>
      </c>
      <c r="I48" s="3" t="s">
        <v>526</v>
      </c>
      <c r="J48" s="3" t="s">
        <v>527</v>
      </c>
      <c r="K48" s="3" t="s">
        <v>528</v>
      </c>
      <c r="L48" s="3" t="s">
        <v>529</v>
      </c>
      <c r="M48" s="3" t="s">
        <v>530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BA91-F5BD-4EF5-A093-DB082C3746B3}">
  <dimension ref="C1:M41"/>
  <sheetViews>
    <sheetView workbookViewId="0">
      <selection activeCell="C27" sqref="C27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534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484</v>
      </c>
      <c r="D12" s="3" t="s">
        <v>473</v>
      </c>
      <c r="E12" s="3" t="s">
        <v>474</v>
      </c>
      <c r="F12" s="3" t="s">
        <v>475</v>
      </c>
      <c r="G12" s="3" t="s">
        <v>476</v>
      </c>
      <c r="H12" s="3" t="s">
        <v>477</v>
      </c>
      <c r="I12" s="3" t="s">
        <v>478</v>
      </c>
      <c r="J12" s="3" t="s">
        <v>479</v>
      </c>
      <c r="K12" s="3" t="s">
        <v>480</v>
      </c>
      <c r="L12" s="3" t="s">
        <v>481</v>
      </c>
      <c r="M12" s="3" t="s">
        <v>482</v>
      </c>
    </row>
    <row r="13" spans="3:13" x14ac:dyDescent="0.2">
      <c r="C13" s="3" t="s">
        <v>535</v>
      </c>
      <c r="D13" s="3" t="s">
        <v>536</v>
      </c>
      <c r="E13" s="3" t="s">
        <v>537</v>
      </c>
      <c r="F13" s="3" t="s">
        <v>538</v>
      </c>
      <c r="G13" s="3" t="s">
        <v>539</v>
      </c>
      <c r="H13" s="3" t="s">
        <v>540</v>
      </c>
      <c r="I13" s="3" t="s">
        <v>541</v>
      </c>
      <c r="J13" s="3" t="s">
        <v>542</v>
      </c>
      <c r="K13" s="3" t="s">
        <v>543</v>
      </c>
      <c r="L13" s="3" t="s">
        <v>544</v>
      </c>
      <c r="M13" s="3" t="s">
        <v>545</v>
      </c>
    </row>
    <row r="14" spans="3:13" x14ac:dyDescent="0.2">
      <c r="C14" s="3" t="s">
        <v>546</v>
      </c>
      <c r="D14" s="3" t="s">
        <v>3</v>
      </c>
      <c r="E14" s="3" t="s">
        <v>3</v>
      </c>
      <c r="F14" s="3" t="s">
        <v>3</v>
      </c>
      <c r="G14" s="3" t="s">
        <v>547</v>
      </c>
      <c r="H14" s="3" t="s">
        <v>548</v>
      </c>
      <c r="I14" s="3" t="s">
        <v>549</v>
      </c>
      <c r="J14" s="3" t="s">
        <v>550</v>
      </c>
      <c r="K14" s="3">
        <v>763.452</v>
      </c>
      <c r="L14" s="3" t="s">
        <v>551</v>
      </c>
      <c r="M14" s="3" t="s">
        <v>552</v>
      </c>
    </row>
    <row r="15" spans="3:13" x14ac:dyDescent="0.2">
      <c r="C15" s="3" t="s">
        <v>553</v>
      </c>
      <c r="D15" s="3" t="s">
        <v>554</v>
      </c>
      <c r="E15" s="3" t="s">
        <v>555</v>
      </c>
      <c r="F15" s="3" t="s">
        <v>556</v>
      </c>
      <c r="G15" s="3" t="s">
        <v>557</v>
      </c>
      <c r="H15" s="3" t="s">
        <v>558</v>
      </c>
      <c r="I15" s="3" t="s">
        <v>559</v>
      </c>
      <c r="J15" s="3" t="s">
        <v>560</v>
      </c>
      <c r="K15" s="3" t="s">
        <v>561</v>
      </c>
      <c r="L15" s="3" t="s">
        <v>562</v>
      </c>
      <c r="M15" s="3" t="s">
        <v>563</v>
      </c>
    </row>
    <row r="16" spans="3:13" x14ac:dyDescent="0.2">
      <c r="C16" s="3" t="s">
        <v>564</v>
      </c>
      <c r="D16" s="3" t="s">
        <v>565</v>
      </c>
      <c r="E16" s="3" t="s">
        <v>566</v>
      </c>
      <c r="F16" s="3" t="s">
        <v>567</v>
      </c>
      <c r="G16" s="3" t="s">
        <v>568</v>
      </c>
      <c r="H16" s="3" t="s">
        <v>569</v>
      </c>
      <c r="I16" s="3" t="s">
        <v>570</v>
      </c>
      <c r="J16" s="3" t="s">
        <v>571</v>
      </c>
      <c r="K16" s="3" t="s">
        <v>572</v>
      </c>
      <c r="L16" s="3" t="s">
        <v>573</v>
      </c>
      <c r="M16" s="3" t="s">
        <v>574</v>
      </c>
    </row>
    <row r="17" spans="3:13" x14ac:dyDescent="0.2">
      <c r="C17" s="3" t="s">
        <v>575</v>
      </c>
      <c r="D17" s="3" t="s">
        <v>576</v>
      </c>
      <c r="E17" s="3" t="s">
        <v>577</v>
      </c>
      <c r="F17" s="3" t="s">
        <v>578</v>
      </c>
      <c r="G17" s="3" t="s">
        <v>579</v>
      </c>
      <c r="H17" s="3" t="s">
        <v>580</v>
      </c>
      <c r="I17" s="3" t="s">
        <v>581</v>
      </c>
      <c r="J17" s="3" t="s">
        <v>582</v>
      </c>
      <c r="K17" s="3" t="s">
        <v>583</v>
      </c>
      <c r="L17" s="3" t="s">
        <v>584</v>
      </c>
      <c r="M17" s="3" t="s">
        <v>585</v>
      </c>
    </row>
    <row r="18" spans="3:13" x14ac:dyDescent="0.2">
      <c r="C18" s="3" t="s">
        <v>586</v>
      </c>
      <c r="D18" s="3" t="s">
        <v>587</v>
      </c>
      <c r="E18" s="3" t="s">
        <v>588</v>
      </c>
      <c r="F18" s="3" t="s">
        <v>589</v>
      </c>
      <c r="G18" s="3" t="s">
        <v>590</v>
      </c>
      <c r="H18" s="3" t="s">
        <v>591</v>
      </c>
      <c r="I18" s="3" t="s">
        <v>592</v>
      </c>
      <c r="J18" s="3" t="s">
        <v>593</v>
      </c>
      <c r="K18" s="3">
        <v>-636.21</v>
      </c>
      <c r="L18" s="3" t="s">
        <v>594</v>
      </c>
      <c r="M18" s="3" t="s">
        <v>595</v>
      </c>
    </row>
    <row r="19" spans="3:13" x14ac:dyDescent="0.2">
      <c r="C19" s="3" t="s">
        <v>596</v>
      </c>
      <c r="D19" s="3" t="s">
        <v>597</v>
      </c>
      <c r="E19" s="3" t="s">
        <v>598</v>
      </c>
      <c r="F19" s="3" t="s">
        <v>599</v>
      </c>
      <c r="G19" s="3" t="s">
        <v>600</v>
      </c>
      <c r="H19" s="3" t="s">
        <v>601</v>
      </c>
      <c r="I19" s="3" t="s">
        <v>602</v>
      </c>
      <c r="J19" s="3" t="s">
        <v>603</v>
      </c>
      <c r="K19" s="3" t="s">
        <v>604</v>
      </c>
      <c r="L19" s="3" t="s">
        <v>605</v>
      </c>
      <c r="M19" s="3" t="s">
        <v>606</v>
      </c>
    </row>
    <row r="20" spans="3:13" x14ac:dyDescent="0.2">
      <c r="C20" s="3" t="s">
        <v>607</v>
      </c>
      <c r="D20" s="3" t="s">
        <v>608</v>
      </c>
      <c r="E20" s="3" t="s">
        <v>609</v>
      </c>
      <c r="F20" s="3" t="s">
        <v>610</v>
      </c>
      <c r="G20" s="3" t="s">
        <v>611</v>
      </c>
      <c r="H20" s="3" t="s">
        <v>612</v>
      </c>
      <c r="I20" s="3" t="s">
        <v>613</v>
      </c>
      <c r="J20" s="3" t="s">
        <v>614</v>
      </c>
      <c r="K20" s="3" t="s">
        <v>615</v>
      </c>
      <c r="L20" s="3" t="s">
        <v>616</v>
      </c>
      <c r="M20" s="3" t="s">
        <v>617</v>
      </c>
    </row>
    <row r="22" spans="3:13" x14ac:dyDescent="0.2">
      <c r="C22" s="3" t="s">
        <v>618</v>
      </c>
      <c r="D22" s="3" t="s">
        <v>619</v>
      </c>
      <c r="E22" s="3" t="s">
        <v>620</v>
      </c>
      <c r="F22" s="3" t="s">
        <v>621</v>
      </c>
      <c r="G22" s="3" t="s">
        <v>622</v>
      </c>
      <c r="H22" s="3" t="s">
        <v>623</v>
      </c>
      <c r="I22" s="3" t="s">
        <v>624</v>
      </c>
      <c r="J22" s="3" t="s">
        <v>625</v>
      </c>
      <c r="K22" s="3" t="s">
        <v>626</v>
      </c>
      <c r="L22" s="3" t="s">
        <v>627</v>
      </c>
      <c r="M22" s="3" t="s">
        <v>628</v>
      </c>
    </row>
    <row r="23" spans="3:13" x14ac:dyDescent="0.2">
      <c r="C23" s="3" t="s">
        <v>629</v>
      </c>
      <c r="D23" s="3" t="s">
        <v>3</v>
      </c>
      <c r="E23" s="3" t="s">
        <v>3</v>
      </c>
      <c r="F23" s="3" t="s">
        <v>3</v>
      </c>
      <c r="G23" s="3" t="s">
        <v>630</v>
      </c>
      <c r="H23" s="3" t="s">
        <v>3</v>
      </c>
      <c r="I23" s="3" t="s">
        <v>631</v>
      </c>
      <c r="J23" s="3" t="s">
        <v>632</v>
      </c>
      <c r="K23" s="3" t="s">
        <v>3</v>
      </c>
      <c r="L23" s="3" t="s">
        <v>633</v>
      </c>
      <c r="M23" s="3" t="s">
        <v>3</v>
      </c>
    </row>
    <row r="24" spans="3:13" x14ac:dyDescent="0.2">
      <c r="C24" s="3" t="s">
        <v>634</v>
      </c>
      <c r="D24" s="3" t="s">
        <v>635</v>
      </c>
      <c r="E24" s="3" t="s">
        <v>636</v>
      </c>
      <c r="F24" s="3" t="s">
        <v>637</v>
      </c>
      <c r="G24" s="3" t="s">
        <v>638</v>
      </c>
      <c r="H24" s="3" t="s">
        <v>639</v>
      </c>
      <c r="I24" s="3" t="s">
        <v>640</v>
      </c>
      <c r="J24" s="3" t="s">
        <v>641</v>
      </c>
      <c r="K24" s="3" t="s">
        <v>642</v>
      </c>
      <c r="L24" s="3" t="s">
        <v>643</v>
      </c>
      <c r="M24" s="3">
        <v>135.39500000000001</v>
      </c>
    </row>
    <row r="25" spans="3:13" x14ac:dyDescent="0.2">
      <c r="C25" s="3" t="s">
        <v>644</v>
      </c>
      <c r="D25" s="3" t="s">
        <v>645</v>
      </c>
      <c r="E25" s="3" t="s">
        <v>646</v>
      </c>
      <c r="F25" s="3" t="s">
        <v>647</v>
      </c>
      <c r="G25" s="3" t="s">
        <v>648</v>
      </c>
      <c r="H25" s="3" t="s">
        <v>649</v>
      </c>
      <c r="I25" s="3" t="s">
        <v>650</v>
      </c>
      <c r="J25" s="3" t="s">
        <v>651</v>
      </c>
      <c r="K25" s="3" t="s">
        <v>652</v>
      </c>
      <c r="L25" s="3" t="s">
        <v>653</v>
      </c>
      <c r="M25" s="3" t="s">
        <v>654</v>
      </c>
    </row>
    <row r="27" spans="3:13" x14ac:dyDescent="0.2">
      <c r="C27" s="3" t="s">
        <v>655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656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657</v>
      </c>
      <c r="D29" s="3" t="s">
        <v>3</v>
      </c>
      <c r="E29" s="3" t="s">
        <v>3</v>
      </c>
      <c r="F29" s="3" t="s">
        <v>658</v>
      </c>
      <c r="G29" s="3" t="s">
        <v>659</v>
      </c>
      <c r="H29" s="3" t="s">
        <v>3</v>
      </c>
      <c r="I29" s="3" t="s">
        <v>660</v>
      </c>
      <c r="J29" s="3" t="s">
        <v>661</v>
      </c>
      <c r="K29" s="3" t="s">
        <v>3</v>
      </c>
      <c r="L29" s="3" t="s">
        <v>662</v>
      </c>
      <c r="M29" s="3" t="s">
        <v>3</v>
      </c>
    </row>
    <row r="30" spans="3:13" x14ac:dyDescent="0.2">
      <c r="C30" s="3" t="s">
        <v>663</v>
      </c>
      <c r="D30" s="3" t="s">
        <v>664</v>
      </c>
      <c r="E30" s="3" t="s">
        <v>3</v>
      </c>
      <c r="F30" s="3" t="s">
        <v>637</v>
      </c>
      <c r="G30" s="3" t="s">
        <v>665</v>
      </c>
      <c r="H30" s="3" t="s">
        <v>666</v>
      </c>
      <c r="I30" s="3" t="s">
        <v>667</v>
      </c>
      <c r="J30" s="3" t="s">
        <v>668</v>
      </c>
      <c r="K30" s="3" t="s">
        <v>669</v>
      </c>
      <c r="L30" s="3" t="s">
        <v>670</v>
      </c>
      <c r="M30" s="3" t="s">
        <v>671</v>
      </c>
    </row>
    <row r="31" spans="3:13" x14ac:dyDescent="0.2">
      <c r="C31" s="3" t="s">
        <v>672</v>
      </c>
      <c r="D31" s="3" t="s">
        <v>673</v>
      </c>
      <c r="E31" s="3" t="s">
        <v>674</v>
      </c>
      <c r="F31" s="3" t="s">
        <v>675</v>
      </c>
      <c r="G31" s="3" t="s">
        <v>676</v>
      </c>
      <c r="H31" s="3" t="s">
        <v>677</v>
      </c>
      <c r="I31" s="3" t="s">
        <v>678</v>
      </c>
      <c r="J31" s="3" t="s">
        <v>679</v>
      </c>
      <c r="K31" s="3" t="s">
        <v>680</v>
      </c>
      <c r="L31" s="3" t="s">
        <v>681</v>
      </c>
      <c r="M31" s="3" t="s">
        <v>682</v>
      </c>
    </row>
    <row r="32" spans="3:13" x14ac:dyDescent="0.2">
      <c r="C32" s="3" t="s">
        <v>683</v>
      </c>
      <c r="D32" s="3" t="s">
        <v>684</v>
      </c>
      <c r="E32" s="3" t="s">
        <v>685</v>
      </c>
      <c r="F32" s="3" t="s">
        <v>686</v>
      </c>
      <c r="G32" s="3" t="s">
        <v>687</v>
      </c>
      <c r="H32" s="3" t="s">
        <v>548</v>
      </c>
      <c r="I32" s="3" t="s">
        <v>688</v>
      </c>
      <c r="J32" s="3" t="s">
        <v>689</v>
      </c>
      <c r="K32" s="3" t="s">
        <v>690</v>
      </c>
      <c r="L32" s="3" t="s">
        <v>691</v>
      </c>
      <c r="M32" s="3" t="s">
        <v>692</v>
      </c>
    </row>
    <row r="33" spans="3:13" x14ac:dyDescent="0.2">
      <c r="C33" s="3" t="s">
        <v>693</v>
      </c>
      <c r="D33" s="3" t="s">
        <v>694</v>
      </c>
      <c r="E33" s="3" t="s">
        <v>695</v>
      </c>
      <c r="F33" s="3" t="s">
        <v>696</v>
      </c>
      <c r="G33" s="3" t="s">
        <v>697</v>
      </c>
      <c r="H33" s="3" t="s">
        <v>698</v>
      </c>
      <c r="I33" s="3" t="s">
        <v>699</v>
      </c>
      <c r="J33" s="3" t="s">
        <v>700</v>
      </c>
      <c r="K33" s="3" t="s">
        <v>701</v>
      </c>
      <c r="L33" s="3" t="s">
        <v>702</v>
      </c>
      <c r="M33" s="3" t="s">
        <v>703</v>
      </c>
    </row>
    <row r="35" spans="3:13" x14ac:dyDescent="0.2">
      <c r="C35" s="3" t="s">
        <v>704</v>
      </c>
      <c r="D35" s="3" t="s">
        <v>705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706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707</v>
      </c>
      <c r="D37" s="3" t="s">
        <v>708</v>
      </c>
      <c r="E37" s="3" t="s">
        <v>709</v>
      </c>
      <c r="F37" s="3" t="s">
        <v>710</v>
      </c>
      <c r="G37" s="3" t="s">
        <v>711</v>
      </c>
      <c r="H37" s="3" t="s">
        <v>712</v>
      </c>
      <c r="I37" s="3" t="s">
        <v>713</v>
      </c>
      <c r="J37" s="3" t="s">
        <v>714</v>
      </c>
      <c r="K37" s="3" t="s">
        <v>715</v>
      </c>
      <c r="L37" s="3" t="s">
        <v>716</v>
      </c>
      <c r="M37" s="3" t="s">
        <v>717</v>
      </c>
    </row>
    <row r="38" spans="3:13" x14ac:dyDescent="0.2">
      <c r="C38" s="3" t="s">
        <v>718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719</v>
      </c>
      <c r="D40" s="3" t="s">
        <v>720</v>
      </c>
      <c r="E40" s="3" t="s">
        <v>721</v>
      </c>
      <c r="F40" s="3" t="s">
        <v>722</v>
      </c>
      <c r="G40" s="3" t="s">
        <v>723</v>
      </c>
      <c r="H40" s="3" t="s">
        <v>724</v>
      </c>
      <c r="I40" s="3" t="s">
        <v>725</v>
      </c>
      <c r="J40" s="3" t="s">
        <v>726</v>
      </c>
      <c r="K40" s="3" t="s">
        <v>727</v>
      </c>
      <c r="L40" s="3" t="s">
        <v>728</v>
      </c>
      <c r="M40" s="3" t="s">
        <v>729</v>
      </c>
    </row>
    <row r="41" spans="3:13" x14ac:dyDescent="0.2">
      <c r="C41" s="3" t="s">
        <v>730</v>
      </c>
      <c r="D41" s="3" t="s">
        <v>731</v>
      </c>
      <c r="E41" s="3" t="s">
        <v>732</v>
      </c>
      <c r="F41" s="3" t="s">
        <v>733</v>
      </c>
      <c r="G41" s="3" t="s">
        <v>734</v>
      </c>
      <c r="H41" s="3" t="s">
        <v>735</v>
      </c>
      <c r="I41" s="3" t="s">
        <v>736</v>
      </c>
      <c r="J41" s="3" t="s">
        <v>737</v>
      </c>
      <c r="K41" s="3" t="s">
        <v>738</v>
      </c>
      <c r="L41" s="3" t="s">
        <v>739</v>
      </c>
      <c r="M41" s="3" t="s">
        <v>740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7C4E-9739-42E1-87ED-4135D58CB3C4}">
  <dimension ref="C1:M32"/>
  <sheetViews>
    <sheetView workbookViewId="0">
      <selection activeCell="E38" sqref="E38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741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742</v>
      </c>
      <c r="D12" s="3">
        <v>11.04</v>
      </c>
      <c r="E12" s="3">
        <v>13.65</v>
      </c>
      <c r="F12" s="3">
        <v>15.3</v>
      </c>
      <c r="G12" s="3">
        <v>15.91</v>
      </c>
      <c r="H12" s="3">
        <v>13.18</v>
      </c>
      <c r="I12" s="3">
        <v>11.96</v>
      </c>
      <c r="J12" s="3">
        <v>10.77</v>
      </c>
      <c r="K12" s="3">
        <v>10.27</v>
      </c>
      <c r="L12" s="3">
        <v>14.1</v>
      </c>
      <c r="M12" s="3">
        <v>15.26</v>
      </c>
    </row>
    <row r="13" spans="3:13" ht="12.75" x14ac:dyDescent="0.2">
      <c r="C13" s="3" t="s">
        <v>743</v>
      </c>
      <c r="D13" s="3" t="s">
        <v>744</v>
      </c>
      <c r="E13" s="3" t="s">
        <v>745</v>
      </c>
      <c r="F13" s="3" t="s">
        <v>746</v>
      </c>
      <c r="G13" s="3" t="s">
        <v>747</v>
      </c>
      <c r="H13" s="3" t="s">
        <v>748</v>
      </c>
      <c r="I13" s="3" t="s">
        <v>749</v>
      </c>
      <c r="J13" s="3" t="s">
        <v>750</v>
      </c>
      <c r="K13" s="3" t="s">
        <v>751</v>
      </c>
      <c r="L13" s="3" t="s">
        <v>752</v>
      </c>
      <c r="M13" s="3" t="s">
        <v>753</v>
      </c>
    </row>
    <row r="14" spans="3:13" ht="12.75" x14ac:dyDescent="0.2"/>
    <row r="15" spans="3:13" ht="12.75" x14ac:dyDescent="0.2">
      <c r="C15" s="3" t="s">
        <v>754</v>
      </c>
      <c r="D15" s="3" t="s">
        <v>755</v>
      </c>
      <c r="E15" s="3" t="s">
        <v>756</v>
      </c>
      <c r="F15" s="3" t="s">
        <v>757</v>
      </c>
      <c r="G15" s="3" t="s">
        <v>758</v>
      </c>
      <c r="H15" s="3" t="s">
        <v>759</v>
      </c>
      <c r="I15" s="3" t="s">
        <v>760</v>
      </c>
      <c r="J15" s="3" t="s">
        <v>761</v>
      </c>
      <c r="K15" s="3" t="s">
        <v>762</v>
      </c>
      <c r="L15" s="3" t="s">
        <v>763</v>
      </c>
      <c r="M15" s="3" t="s">
        <v>764</v>
      </c>
    </row>
    <row r="16" spans="3:13" ht="12.75" x14ac:dyDescent="0.2">
      <c r="C16" s="3" t="s">
        <v>765</v>
      </c>
      <c r="D16" s="3" t="s">
        <v>755</v>
      </c>
      <c r="E16" s="3" t="s">
        <v>756</v>
      </c>
      <c r="F16" s="3" t="s">
        <v>757</v>
      </c>
      <c r="G16" s="3" t="s">
        <v>758</v>
      </c>
      <c r="H16" s="3" t="s">
        <v>759</v>
      </c>
      <c r="I16" s="3" t="s">
        <v>760</v>
      </c>
      <c r="J16" s="3" t="s">
        <v>761</v>
      </c>
      <c r="K16" s="3" t="s">
        <v>762</v>
      </c>
      <c r="L16" s="3" t="s">
        <v>763</v>
      </c>
      <c r="M16" s="3" t="s">
        <v>764</v>
      </c>
    </row>
    <row r="17" spans="3:13" ht="12.75" x14ac:dyDescent="0.2">
      <c r="C17" s="3" t="s">
        <v>766</v>
      </c>
      <c r="D17" s="3" t="s">
        <v>767</v>
      </c>
      <c r="E17" s="3" t="s">
        <v>768</v>
      </c>
      <c r="F17" s="3" t="s">
        <v>769</v>
      </c>
      <c r="G17" s="3" t="s">
        <v>770</v>
      </c>
      <c r="H17" s="3" t="s">
        <v>771</v>
      </c>
      <c r="I17" s="3" t="s">
        <v>772</v>
      </c>
      <c r="J17" s="3" t="s">
        <v>773</v>
      </c>
      <c r="K17" s="3" t="s">
        <v>774</v>
      </c>
      <c r="L17" s="3" t="s">
        <v>770</v>
      </c>
      <c r="M17" s="3" t="s">
        <v>775</v>
      </c>
    </row>
    <row r="18" spans="3:13" ht="12.75" x14ac:dyDescent="0.2">
      <c r="C18" s="3" t="s">
        <v>776</v>
      </c>
      <c r="D18" s="3" t="s">
        <v>777</v>
      </c>
      <c r="E18" s="3" t="s">
        <v>778</v>
      </c>
      <c r="F18" s="3" t="s">
        <v>779</v>
      </c>
      <c r="G18" s="3" t="s">
        <v>780</v>
      </c>
      <c r="H18" s="3" t="s">
        <v>781</v>
      </c>
      <c r="I18" s="3" t="s">
        <v>782</v>
      </c>
      <c r="J18" s="3" t="s">
        <v>783</v>
      </c>
      <c r="K18" s="3" t="s">
        <v>784</v>
      </c>
      <c r="L18" s="3" t="s">
        <v>785</v>
      </c>
      <c r="M18" s="3" t="s">
        <v>786</v>
      </c>
    </row>
    <row r="19" spans="3:13" ht="12.75" x14ac:dyDescent="0.2">
      <c r="C19" s="3" t="s">
        <v>787</v>
      </c>
      <c r="D19" s="3" t="s">
        <v>788</v>
      </c>
      <c r="E19" s="3" t="s">
        <v>789</v>
      </c>
      <c r="F19" s="3" t="s">
        <v>779</v>
      </c>
      <c r="G19" s="3" t="s">
        <v>790</v>
      </c>
      <c r="H19" s="3" t="s">
        <v>791</v>
      </c>
      <c r="I19" s="3" t="s">
        <v>786</v>
      </c>
      <c r="J19" s="3" t="s">
        <v>792</v>
      </c>
      <c r="K19" s="3" t="s">
        <v>793</v>
      </c>
      <c r="L19" s="3" t="s">
        <v>793</v>
      </c>
      <c r="M19" s="3" t="s">
        <v>794</v>
      </c>
    </row>
    <row r="20" spans="3:13" ht="12.75" x14ac:dyDescent="0.2">
      <c r="C20" s="3" t="s">
        <v>795</v>
      </c>
      <c r="D20" s="3" t="s">
        <v>796</v>
      </c>
      <c r="E20" s="3" t="s">
        <v>797</v>
      </c>
      <c r="F20" s="3" t="s">
        <v>798</v>
      </c>
      <c r="G20" s="3" t="s">
        <v>799</v>
      </c>
      <c r="H20" s="3" t="s">
        <v>800</v>
      </c>
      <c r="I20" s="3" t="s">
        <v>801</v>
      </c>
      <c r="J20" s="3" t="s">
        <v>802</v>
      </c>
      <c r="K20" s="3" t="s">
        <v>803</v>
      </c>
      <c r="L20" s="3" t="s">
        <v>804</v>
      </c>
      <c r="M20" s="3" t="s">
        <v>805</v>
      </c>
    </row>
    <row r="21" spans="3:13" ht="12.75" x14ac:dyDescent="0.2">
      <c r="C21" s="3" t="s">
        <v>806</v>
      </c>
      <c r="D21" s="3" t="s">
        <v>807</v>
      </c>
      <c r="E21" s="3" t="s">
        <v>807</v>
      </c>
      <c r="F21" s="3" t="s">
        <v>807</v>
      </c>
      <c r="G21" s="3" t="s">
        <v>808</v>
      </c>
      <c r="H21" s="3" t="s">
        <v>809</v>
      </c>
      <c r="I21" s="3" t="s">
        <v>810</v>
      </c>
      <c r="J21" s="3" t="s">
        <v>811</v>
      </c>
      <c r="K21" s="3" t="s">
        <v>811</v>
      </c>
      <c r="L21" s="3" t="s">
        <v>810</v>
      </c>
      <c r="M21" s="3" t="s">
        <v>809</v>
      </c>
    </row>
    <row r="22" spans="3:13" ht="12.75" x14ac:dyDescent="0.2">
      <c r="C22" s="3" t="s">
        <v>812</v>
      </c>
      <c r="D22" s="3" t="s">
        <v>813</v>
      </c>
      <c r="E22" s="3" t="s">
        <v>814</v>
      </c>
      <c r="F22" s="3" t="s">
        <v>813</v>
      </c>
      <c r="G22" s="3" t="s">
        <v>813</v>
      </c>
      <c r="H22" s="3" t="s">
        <v>813</v>
      </c>
      <c r="I22" s="3" t="s">
        <v>813</v>
      </c>
      <c r="J22" s="3" t="s">
        <v>813</v>
      </c>
      <c r="K22" s="3" t="s">
        <v>813</v>
      </c>
      <c r="L22" s="3" t="s">
        <v>814</v>
      </c>
      <c r="M22" s="3" t="s">
        <v>814</v>
      </c>
    </row>
    <row r="23" spans="3:13" ht="12.75" x14ac:dyDescent="0.2"/>
    <row r="24" spans="3:13" ht="12.75" x14ac:dyDescent="0.2">
      <c r="C24" s="3" t="s">
        <v>815</v>
      </c>
      <c r="D24" s="3" t="s">
        <v>816</v>
      </c>
      <c r="E24" s="3" t="s">
        <v>817</v>
      </c>
      <c r="F24" s="3" t="s">
        <v>818</v>
      </c>
      <c r="G24" s="3" t="s">
        <v>819</v>
      </c>
      <c r="H24" s="3" t="s">
        <v>820</v>
      </c>
      <c r="I24" s="3" t="s">
        <v>821</v>
      </c>
      <c r="J24" s="3" t="s">
        <v>822</v>
      </c>
      <c r="K24" s="3" t="s">
        <v>823</v>
      </c>
      <c r="L24" s="3" t="s">
        <v>824</v>
      </c>
      <c r="M24" s="3" t="s">
        <v>825</v>
      </c>
    </row>
    <row r="25" spans="3:13" ht="12.75" x14ac:dyDescent="0.2">
      <c r="C25" s="3" t="s">
        <v>826</v>
      </c>
      <c r="D25" s="3" t="s">
        <v>827</v>
      </c>
      <c r="E25" s="3" t="s">
        <v>828</v>
      </c>
      <c r="F25" s="3" t="s">
        <v>829</v>
      </c>
      <c r="G25" s="3" t="s">
        <v>828</v>
      </c>
      <c r="H25" s="3" t="s">
        <v>830</v>
      </c>
      <c r="I25" s="3" t="s">
        <v>808</v>
      </c>
      <c r="J25" s="3" t="s">
        <v>809</v>
      </c>
      <c r="K25" s="3" t="s">
        <v>810</v>
      </c>
      <c r="L25" s="3" t="s">
        <v>808</v>
      </c>
      <c r="M25" s="3" t="s">
        <v>808</v>
      </c>
    </row>
    <row r="26" spans="3:13" ht="12.75" x14ac:dyDescent="0.2">
      <c r="C26" s="3" t="s">
        <v>831</v>
      </c>
      <c r="D26" s="3" t="s">
        <v>792</v>
      </c>
      <c r="E26" s="3" t="s">
        <v>784</v>
      </c>
      <c r="F26" s="3" t="s">
        <v>792</v>
      </c>
      <c r="G26" s="3" t="s">
        <v>832</v>
      </c>
      <c r="H26" s="3" t="s">
        <v>833</v>
      </c>
      <c r="I26" s="3" t="s">
        <v>834</v>
      </c>
      <c r="J26" s="3" t="s">
        <v>835</v>
      </c>
      <c r="K26" s="3" t="s">
        <v>836</v>
      </c>
      <c r="L26" s="3" t="s">
        <v>767</v>
      </c>
      <c r="M26" s="3" t="s">
        <v>837</v>
      </c>
    </row>
    <row r="27" spans="3:13" ht="12.75" x14ac:dyDescent="0.2">
      <c r="C27" s="3" t="s">
        <v>838</v>
      </c>
      <c r="D27" s="3" t="s">
        <v>814</v>
      </c>
      <c r="E27" s="3" t="s">
        <v>839</v>
      </c>
      <c r="F27" s="3" t="s">
        <v>814</v>
      </c>
      <c r="G27" s="3" t="s">
        <v>814</v>
      </c>
      <c r="H27" s="3" t="s">
        <v>813</v>
      </c>
      <c r="I27" s="3" t="s">
        <v>813</v>
      </c>
      <c r="J27" s="3" t="s">
        <v>813</v>
      </c>
      <c r="K27" s="3" t="s">
        <v>813</v>
      </c>
      <c r="L27" s="3" t="s">
        <v>814</v>
      </c>
      <c r="M27" s="3" t="s">
        <v>813</v>
      </c>
    </row>
    <row r="28" spans="3:13" ht="12.75" x14ac:dyDescent="0.2"/>
    <row r="29" spans="3:13" ht="12.75" x14ac:dyDescent="0.2">
      <c r="C29" s="3" t="s">
        <v>840</v>
      </c>
      <c r="D29" s="3">
        <v>4.9000000000000004</v>
      </c>
      <c r="E29" s="3">
        <v>5.3</v>
      </c>
      <c r="F29" s="3">
        <v>4.7</v>
      </c>
      <c r="G29" s="3">
        <v>5.2</v>
      </c>
      <c r="H29" s="3">
        <v>5.6</v>
      </c>
      <c r="I29" s="3">
        <v>5.0999999999999996</v>
      </c>
      <c r="J29" s="3">
        <v>5</v>
      </c>
      <c r="K29" s="3">
        <v>5.0999999999999996</v>
      </c>
      <c r="L29" s="3">
        <v>5</v>
      </c>
      <c r="M29" s="3">
        <v>5.0999999999999996</v>
      </c>
    </row>
    <row r="30" spans="3:13" ht="12.75" x14ac:dyDescent="0.2">
      <c r="C30" s="3" t="s">
        <v>841</v>
      </c>
      <c r="D30" s="3">
        <v>6</v>
      </c>
      <c r="E30" s="3">
        <v>7</v>
      </c>
      <c r="F30" s="3">
        <v>4</v>
      </c>
      <c r="G30" s="3">
        <v>8</v>
      </c>
      <c r="H30" s="3">
        <v>4</v>
      </c>
      <c r="I30" s="3">
        <v>3</v>
      </c>
      <c r="J30" s="3">
        <v>7</v>
      </c>
      <c r="K30" s="3">
        <v>5</v>
      </c>
      <c r="L30" s="3">
        <v>6</v>
      </c>
      <c r="M30" s="3">
        <v>7</v>
      </c>
    </row>
    <row r="31" spans="3:13" ht="12.75" x14ac:dyDescent="0.2">
      <c r="C31" s="3" t="s">
        <v>842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843</v>
      </c>
      <c r="D32" s="3" t="s">
        <v>844</v>
      </c>
      <c r="E32" s="3" t="s">
        <v>844</v>
      </c>
      <c r="F32" s="3" t="s">
        <v>844</v>
      </c>
      <c r="G32" s="3" t="s">
        <v>844</v>
      </c>
      <c r="H32" s="3" t="s">
        <v>844</v>
      </c>
      <c r="I32" s="3" t="s">
        <v>844</v>
      </c>
      <c r="J32" s="3" t="s">
        <v>844</v>
      </c>
      <c r="K32" s="3" t="s">
        <v>844</v>
      </c>
      <c r="L32" s="3" t="s">
        <v>844</v>
      </c>
      <c r="M32" s="3" t="s">
        <v>844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707F-FF01-430D-89BF-E2CBAFB07C6B}">
  <dimension ref="A3:BJ22"/>
  <sheetViews>
    <sheetView showGridLines="0" tabSelected="1" topLeftCell="X1" workbookViewId="0">
      <selection activeCell="B7" sqref="B7:AL1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845</v>
      </c>
      <c r="C3" s="37"/>
      <c r="D3" s="37"/>
      <c r="E3" s="37"/>
      <c r="F3" s="37"/>
      <c r="H3" s="37" t="s">
        <v>846</v>
      </c>
      <c r="I3" s="37"/>
      <c r="J3" s="37"/>
      <c r="K3" s="37"/>
      <c r="L3" s="37"/>
      <c r="N3" s="38" t="s">
        <v>847</v>
      </c>
      <c r="O3" s="38"/>
      <c r="P3" s="38"/>
      <c r="Q3" s="38"/>
      <c r="R3" s="38"/>
      <c r="S3" s="38"/>
      <c r="T3" s="38"/>
      <c r="V3" s="37" t="s">
        <v>848</v>
      </c>
      <c r="W3" s="37"/>
      <c r="X3" s="37"/>
      <c r="Y3" s="37"/>
      <c r="AA3" s="37" t="s">
        <v>849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850</v>
      </c>
      <c r="C4" s="9" t="s">
        <v>851</v>
      </c>
      <c r="D4" s="8" t="s">
        <v>852</v>
      </c>
      <c r="E4" s="9" t="s">
        <v>853</v>
      </c>
      <c r="F4" s="8" t="s">
        <v>854</v>
      </c>
      <c r="H4" s="10" t="s">
        <v>855</v>
      </c>
      <c r="I4" s="11" t="s">
        <v>856</v>
      </c>
      <c r="J4" s="10" t="s">
        <v>857</v>
      </c>
      <c r="K4" s="11" t="s">
        <v>858</v>
      </c>
      <c r="L4" s="10" t="s">
        <v>859</v>
      </c>
      <c r="N4" s="12" t="s">
        <v>860</v>
      </c>
      <c r="O4" s="13" t="s">
        <v>861</v>
      </c>
      <c r="P4" s="12" t="s">
        <v>862</v>
      </c>
      <c r="Q4" s="13" t="s">
        <v>863</v>
      </c>
      <c r="R4" s="12" t="s">
        <v>864</v>
      </c>
      <c r="S4" s="13" t="s">
        <v>865</v>
      </c>
      <c r="T4" s="12" t="s">
        <v>866</v>
      </c>
      <c r="V4" s="13" t="s">
        <v>867</v>
      </c>
      <c r="W4" s="12" t="s">
        <v>868</v>
      </c>
      <c r="X4" s="13" t="s">
        <v>869</v>
      </c>
      <c r="Y4" s="12" t="s">
        <v>870</v>
      </c>
      <c r="AA4" s="14" t="s">
        <v>509</v>
      </c>
      <c r="AB4" s="15" t="s">
        <v>766</v>
      </c>
      <c r="AC4" s="14" t="s">
        <v>776</v>
      </c>
      <c r="AD4" s="15" t="s">
        <v>795</v>
      </c>
      <c r="AE4" s="14" t="s">
        <v>806</v>
      </c>
      <c r="AF4" s="15" t="s">
        <v>812</v>
      </c>
      <c r="AG4" s="14" t="s">
        <v>815</v>
      </c>
      <c r="AH4" s="15" t="s">
        <v>826</v>
      </c>
      <c r="AI4" s="14" t="s">
        <v>842</v>
      </c>
      <c r="AJ4" s="16"/>
      <c r="AK4" s="15" t="s">
        <v>840</v>
      </c>
      <c r="AL4" s="14" t="s">
        <v>841</v>
      </c>
    </row>
    <row r="5" spans="1:62" ht="63" x14ac:dyDescent="0.2">
      <c r="A5" s="17" t="s">
        <v>871</v>
      </c>
      <c r="B5" s="12" t="s">
        <v>872</v>
      </c>
      <c r="C5" s="18" t="s">
        <v>873</v>
      </c>
      <c r="D5" s="19" t="s">
        <v>874</v>
      </c>
      <c r="E5" s="13" t="s">
        <v>875</v>
      </c>
      <c r="F5" s="12" t="s">
        <v>872</v>
      </c>
      <c r="H5" s="13" t="s">
        <v>876</v>
      </c>
      <c r="I5" s="12" t="s">
        <v>877</v>
      </c>
      <c r="J5" s="13" t="s">
        <v>878</v>
      </c>
      <c r="K5" s="12" t="s">
        <v>879</v>
      </c>
      <c r="L5" s="13" t="s">
        <v>880</v>
      </c>
      <c r="N5" s="12" t="s">
        <v>881</v>
      </c>
      <c r="O5" s="13" t="s">
        <v>882</v>
      </c>
      <c r="P5" s="12" t="s">
        <v>883</v>
      </c>
      <c r="Q5" s="13" t="s">
        <v>884</v>
      </c>
      <c r="R5" s="12" t="s">
        <v>885</v>
      </c>
      <c r="S5" s="13" t="s">
        <v>886</v>
      </c>
      <c r="T5" s="12" t="s">
        <v>887</v>
      </c>
      <c r="V5" s="13" t="s">
        <v>888</v>
      </c>
      <c r="W5" s="12" t="s">
        <v>889</v>
      </c>
      <c r="X5" s="13" t="s">
        <v>890</v>
      </c>
      <c r="Y5" s="12" t="s">
        <v>891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sheet!D18/sheet!D35</f>
        <v>1.9117381896862602</v>
      </c>
      <c r="C7" s="25">
        <f>(sheet!D18-sheet!D15)/sheet!D35</f>
        <v>1.1749909844933284</v>
      </c>
      <c r="D7" s="25">
        <f>sheet!D12/sheet!D35</f>
        <v>0.49071402812838077</v>
      </c>
      <c r="E7" s="25">
        <f>Sheet2!D20/sheet!D35</f>
        <v>0.13469166967183555</v>
      </c>
      <c r="F7" s="25">
        <f>sheet!D18/sheet!D35</f>
        <v>1.9117381896862602</v>
      </c>
      <c r="G7" s="23"/>
      <c r="H7" s="26">
        <f>Sheet1!D33/sheet!D51</f>
        <v>8.4165477888730383E-2</v>
      </c>
      <c r="I7" s="26">
        <f>Sheet1!D33/Sheet1!D12</f>
        <v>2.0358516933800311E-2</v>
      </c>
      <c r="J7" s="26">
        <f>Sheet1!D12/sheet!D27</f>
        <v>2.1964075940732881</v>
      </c>
      <c r="K7" s="26">
        <f>Sheet1!D30/sheet!D27</f>
        <v>4.4715601197468639E-2</v>
      </c>
      <c r="L7" s="26">
        <f>Sheet1!D38</f>
        <v>0.68</v>
      </c>
      <c r="M7" s="23"/>
      <c r="N7" s="26">
        <f>sheet!D40/sheet!D27</f>
        <v>0.46871802645041494</v>
      </c>
      <c r="O7" s="26">
        <f>sheet!D51/sheet!D27</f>
        <v>0.53128197354958506</v>
      </c>
      <c r="P7" s="26">
        <f>sheet!D40/sheet!D51</f>
        <v>0.88223965763195444</v>
      </c>
      <c r="Q7" s="25">
        <f>Sheet1!D24/Sheet1!D26</f>
        <v>-46.068965517241381</v>
      </c>
      <c r="R7" s="25">
        <f>ABS(Sheet2!D20/(Sheet1!D26+Sheet2!D30))</f>
        <v>2.5803108808290154</v>
      </c>
      <c r="S7" s="25">
        <f>sheet!D40/Sheet1!D43</f>
        <v>5.9096989966555187</v>
      </c>
      <c r="T7" s="25">
        <f>Sheet2!D20/sheet!D40</f>
        <v>0.12078583555663353</v>
      </c>
      <c r="V7" s="25">
        <f>ABS(Sheet1!D15/sheet!D15)</f>
        <v>6.6160058737151255</v>
      </c>
      <c r="W7" s="25">
        <f>Sheet1!D12/sheet!D14</f>
        <v>8.8611833053049995</v>
      </c>
      <c r="X7" s="25">
        <f>Sheet1!D12/sheet!D27</f>
        <v>2.1964075940732881</v>
      </c>
      <c r="Y7" s="25">
        <f>Sheet1!D12/(sheet!D18-sheet!D35)</f>
        <v>5.731335904281619</v>
      </c>
      <c r="AA7" s="11" t="str">
        <f>Sheet1!D43</f>
        <v>222,351.948</v>
      </c>
      <c r="AB7" s="11" t="str">
        <f>Sheet3!D17</f>
        <v>6.6x</v>
      </c>
      <c r="AC7" s="11" t="str">
        <f>Sheet3!D18</f>
        <v>10.0x</v>
      </c>
      <c r="AD7" s="11" t="str">
        <f>Sheet3!D20</f>
        <v>9.8x</v>
      </c>
      <c r="AE7" s="11" t="str">
        <f>Sheet3!D21</f>
        <v>1.0x</v>
      </c>
      <c r="AF7" s="11" t="str">
        <f>Sheet3!D22</f>
        <v>0.2x</v>
      </c>
      <c r="AG7" s="11" t="str">
        <f>Sheet3!D24</f>
        <v>18.3x</v>
      </c>
      <c r="AH7" s="11" t="str">
        <f>Sheet3!D25</f>
        <v>1.3x</v>
      </c>
      <c r="AI7" s="11" t="str">
        <f>Sheet3!D31</f>
        <v/>
      </c>
      <c r="AK7" s="11">
        <f>Sheet3!D29</f>
        <v>4.9000000000000004</v>
      </c>
      <c r="AL7" s="11">
        <f>Sheet3!D30</f>
        <v>6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sheet!E18/sheet!E35</f>
        <v>1.9958266148155175</v>
      </c>
      <c r="C8" s="28">
        <f>(sheet!E18-sheet!E15)/sheet!E35</f>
        <v>1.3138575358057478</v>
      </c>
      <c r="D8" s="28">
        <f>sheet!E12/sheet!E35</f>
        <v>0.53590059755287878</v>
      </c>
      <c r="E8" s="28">
        <f>Sheet2!E20/sheet!E35</f>
        <v>0.2290619368301243</v>
      </c>
      <c r="F8" s="28">
        <f>sheet!E18/sheet!E35</f>
        <v>1.9958266148155175</v>
      </c>
      <c r="G8" s="23"/>
      <c r="H8" s="29">
        <f>Sheet1!E33/sheet!E51</f>
        <v>7.7568284464836185E-2</v>
      </c>
      <c r="I8" s="29">
        <f>Sheet1!E33/Sheet1!E12</f>
        <v>1.9214035835419883E-2</v>
      </c>
      <c r="J8" s="29">
        <f>Sheet1!E12/sheet!E27</f>
        <v>2.1796330701346958</v>
      </c>
      <c r="K8" s="29">
        <f>Sheet1!E30/sheet!E27</f>
        <v>4.1879547917634312E-2</v>
      </c>
      <c r="L8" s="29">
        <f>Sheet1!E38</f>
        <v>0.7</v>
      </c>
      <c r="M8" s="23"/>
      <c r="N8" s="29">
        <f>sheet!E40/sheet!E27</f>
        <v>0.46009444186406562</v>
      </c>
      <c r="O8" s="29">
        <f>sheet!E51/sheet!E27</f>
        <v>0.53990555813593444</v>
      </c>
      <c r="P8" s="29">
        <f>sheet!E40/sheet!E51</f>
        <v>0.85217578321026588</v>
      </c>
      <c r="Q8" s="28">
        <f>Sheet1!E24/Sheet1!E26</f>
        <v>-41.193548387096776</v>
      </c>
      <c r="R8" s="28" t="e">
        <f>ABS(Sheet2!E20/(Sheet1!E26+Sheet2!E30))</f>
        <v>#VALUE!</v>
      </c>
      <c r="S8" s="28">
        <f>sheet!E40/Sheet1!E43</f>
        <v>5.2342580361074411</v>
      </c>
      <c r="T8" s="28">
        <f>Sheet2!E20/sheet!E40</f>
        <v>0.20316311937410619</v>
      </c>
      <c r="U8" s="6"/>
      <c r="V8" s="28">
        <f>ABS(Sheet1!E15/sheet!E15)</f>
        <v>7.2682892906815031</v>
      </c>
      <c r="W8" s="28">
        <f>Sheet1!E12/sheet!E14</f>
        <v>8.1201153568853641</v>
      </c>
      <c r="X8" s="28">
        <f>Sheet1!E12/sheet!E27</f>
        <v>2.1796330701346958</v>
      </c>
      <c r="Y8" s="28">
        <f>Sheet1!E12/(sheet!E18-sheet!E35)</f>
        <v>5.3636536813029814</v>
      </c>
      <c r="Z8" s="6"/>
      <c r="AA8" s="30" t="str">
        <f>Sheet1!E43</f>
        <v>262,997.697</v>
      </c>
      <c r="AB8" s="30" t="str">
        <f>Sheet3!E17</f>
        <v>6.8x</v>
      </c>
      <c r="AC8" s="30" t="str">
        <f>Sheet3!E18</f>
        <v>9.5x</v>
      </c>
      <c r="AD8" s="30" t="str">
        <f>Sheet3!E20</f>
        <v>17.5x</v>
      </c>
      <c r="AE8" s="30" t="str">
        <f>Sheet3!E21</f>
        <v>1.0x</v>
      </c>
      <c r="AF8" s="30" t="str">
        <f>Sheet3!E22</f>
        <v>0.3x</v>
      </c>
      <c r="AG8" s="30" t="str">
        <f>Sheet3!E24</f>
        <v>15.4x</v>
      </c>
      <c r="AH8" s="30" t="str">
        <f>Sheet3!E25</f>
        <v>1.4x</v>
      </c>
      <c r="AI8" s="30" t="str">
        <f>Sheet3!E31</f>
        <v/>
      </c>
      <c r="AK8" s="30">
        <f>Sheet3!E29</f>
        <v>5.3</v>
      </c>
      <c r="AL8" s="30">
        <f>Sheet3!E30</f>
        <v>7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sheet!F18/sheet!F35</f>
        <v>1.8740074113287455</v>
      </c>
      <c r="C9" s="25">
        <f>(sheet!F18-sheet!F15)/sheet!F35</f>
        <v>1.1729310040585847</v>
      </c>
      <c r="D9" s="25">
        <f>sheet!F12/sheet!F35</f>
        <v>0.48111875772013418</v>
      </c>
      <c r="E9" s="25">
        <f>Sheet2!F20/sheet!F35</f>
        <v>0.17319569437091939</v>
      </c>
      <c r="F9" s="25">
        <f>sheet!F18/sheet!F35</f>
        <v>1.8740074113287455</v>
      </c>
      <c r="G9" s="23"/>
      <c r="H9" s="26">
        <f>Sheet1!F33/sheet!F51</f>
        <v>6.1319890009165906E-2</v>
      </c>
      <c r="I9" s="26">
        <f>Sheet1!F33/Sheet1!F12</f>
        <v>1.1863384877287558E-2</v>
      </c>
      <c r="J9" s="26">
        <f>Sheet1!F12/sheet!F27</f>
        <v>2.1589586523736601</v>
      </c>
      <c r="K9" s="26">
        <f>Sheet1!F30/sheet!F27</f>
        <v>2.5612557427258806E-2</v>
      </c>
      <c r="L9" s="26">
        <f>Sheet1!F38</f>
        <v>0.6</v>
      </c>
      <c r="M9" s="23"/>
      <c r="N9" s="26">
        <f>sheet!F40/sheet!F27</f>
        <v>0.5823124042879021</v>
      </c>
      <c r="O9" s="26">
        <f>sheet!F51/sheet!F27</f>
        <v>0.41768759571209801</v>
      </c>
      <c r="P9" s="26">
        <f>sheet!F40/sheet!F51</f>
        <v>1.394133822181485</v>
      </c>
      <c r="Q9" s="25">
        <f>Sheet1!F24/Sheet1!F26</f>
        <v>-18.31746031746032</v>
      </c>
      <c r="R9" s="25">
        <f>ABS(Sheet2!F20/(Sheet1!F26+Sheet2!F30))</f>
        <v>10.441489361702128</v>
      </c>
      <c r="S9" s="25">
        <f>sheet!F40/Sheet1!F43</f>
        <v>6.919927206551411</v>
      </c>
      <c r="T9" s="25">
        <f>Sheet2!F20/sheet!F40</f>
        <v>0.12905982905982907</v>
      </c>
      <c r="V9" s="25">
        <f>ABS(Sheet1!F15/sheet!F15)</f>
        <v>6.60470677070224</v>
      </c>
      <c r="W9" s="25">
        <f>Sheet1!F12/sheet!F14</f>
        <v>8.2807635829662267</v>
      </c>
      <c r="X9" s="25">
        <f>Sheet1!F12/sheet!F27</f>
        <v>2.1589586523736601</v>
      </c>
      <c r="Y9" s="25">
        <f>Sheet1!F12/(sheet!F18-sheet!F35)</f>
        <v>5.6927114879870784</v>
      </c>
      <c r="AA9" s="11" t="str">
        <f>Sheet1!F43</f>
        <v>304,968.104</v>
      </c>
      <c r="AB9" s="11" t="str">
        <f>Sheet3!F17</f>
        <v>6.5x</v>
      </c>
      <c r="AC9" s="11" t="str">
        <f>Sheet3!F18</f>
        <v>9.2x</v>
      </c>
      <c r="AD9" s="11" t="str">
        <f>Sheet3!F20</f>
        <v>14.5x</v>
      </c>
      <c r="AE9" s="11" t="str">
        <f>Sheet3!F21</f>
        <v>1.0x</v>
      </c>
      <c r="AF9" s="11" t="str">
        <f>Sheet3!F22</f>
        <v>0.2x</v>
      </c>
      <c r="AG9" s="11" t="str">
        <f>Sheet3!F24</f>
        <v>31.3x</v>
      </c>
      <c r="AH9" s="11" t="str">
        <f>Sheet3!F25</f>
        <v>1.5x</v>
      </c>
      <c r="AI9" s="11" t="str">
        <f>Sheet3!F31</f>
        <v/>
      </c>
      <c r="AK9" s="11">
        <f>Sheet3!F29</f>
        <v>4.7</v>
      </c>
      <c r="AL9" s="11">
        <f>Sheet3!F30</f>
        <v>4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sheet!G18/sheet!G35</f>
        <v>1.9002970217548367</v>
      </c>
      <c r="C10" s="28">
        <f>(sheet!G18-sheet!G15)/sheet!G35</f>
        <v>1.3508870514570122</v>
      </c>
      <c r="D10" s="28">
        <f>sheet!G12/sheet!G35</f>
        <v>0.44729870755398571</v>
      </c>
      <c r="E10" s="28">
        <f>Sheet2!G20/sheet!G35</f>
        <v>0.13911856787348478</v>
      </c>
      <c r="F10" s="28">
        <f>sheet!G18/sheet!G35</f>
        <v>1.9002970217548367</v>
      </c>
      <c r="G10" s="23"/>
      <c r="H10" s="29">
        <f>Sheet1!G33/sheet!G51</f>
        <v>0.10995388774049927</v>
      </c>
      <c r="I10" s="29">
        <f>Sheet1!G33/Sheet1!G12</f>
        <v>2.2872358019382793E-2</v>
      </c>
      <c r="J10" s="29">
        <f>Sheet1!G12/sheet!G27</f>
        <v>2.1276610718181499</v>
      </c>
      <c r="K10" s="29">
        <f>Sheet1!G30/sheet!G27</f>
        <v>4.8664625778528453E-2</v>
      </c>
      <c r="L10" s="29">
        <f>Sheet1!G38</f>
        <v>1.31</v>
      </c>
      <c r="M10" s="23"/>
      <c r="N10" s="29">
        <f>sheet!G40/sheet!G27</f>
        <v>0.5574087758189944</v>
      </c>
      <c r="O10" s="29">
        <f>sheet!G51/sheet!G27</f>
        <v>0.44259122418100572</v>
      </c>
      <c r="P10" s="29">
        <f>sheet!G40/sheet!G51</f>
        <v>1.2594212116393704</v>
      </c>
      <c r="Q10" s="28">
        <f>Sheet1!G24/Sheet1!G26</f>
        <v>36.906976744186046</v>
      </c>
      <c r="R10" s="28">
        <f>ABS(Sheet2!G20/(Sheet1!G26+Sheet2!G30))</f>
        <v>2.3045212765957448</v>
      </c>
      <c r="S10" s="28">
        <f>sheet!G40/Sheet1!G43</f>
        <v>6.2811260904044408</v>
      </c>
      <c r="T10" s="28">
        <f>Sheet2!G20/sheet!G40</f>
        <v>0.10939965911242977</v>
      </c>
      <c r="U10" s="6"/>
      <c r="V10" s="28">
        <f>ABS(Sheet1!G15/sheet!G15)</f>
        <v>8.2071887784921103</v>
      </c>
      <c r="W10" s="28">
        <f>Sheet1!G12/sheet!G14</f>
        <v>5.9431885197562409</v>
      </c>
      <c r="X10" s="28">
        <f>Sheet1!G12/sheet!G27</f>
        <v>2.1276610718181499</v>
      </c>
      <c r="Y10" s="28">
        <f>Sheet1!G12/(sheet!G18-sheet!G35)</f>
        <v>5.3915292019616574</v>
      </c>
      <c r="Z10" s="6"/>
      <c r="AA10" s="30" t="str">
        <f>Sheet1!G43</f>
        <v>338,659.204</v>
      </c>
      <c r="AB10" s="30" t="str">
        <f>Sheet3!G17</f>
        <v>5.9x</v>
      </c>
      <c r="AC10" s="30" t="str">
        <f>Sheet3!G18</f>
        <v>8.3x</v>
      </c>
      <c r="AD10" s="30" t="str">
        <f>Sheet3!G20</f>
        <v>96.1x</v>
      </c>
      <c r="AE10" s="30" t="str">
        <f>Sheet3!G21</f>
        <v>0.9x</v>
      </c>
      <c r="AF10" s="30" t="str">
        <f>Sheet3!G22</f>
        <v>0.2x</v>
      </c>
      <c r="AG10" s="30" t="str">
        <f>Sheet3!G24</f>
        <v>13.1x</v>
      </c>
      <c r="AH10" s="30" t="str">
        <f>Sheet3!G25</f>
        <v>1.4x</v>
      </c>
      <c r="AI10" s="30" t="str">
        <f>Sheet3!G31</f>
        <v/>
      </c>
      <c r="AK10" s="30">
        <f>Sheet3!G29</f>
        <v>5.2</v>
      </c>
      <c r="AL10" s="30">
        <f>Sheet3!G30</f>
        <v>8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sheet!H18/sheet!H35</f>
        <v>1.9554678247137782</v>
      </c>
      <c r="C11" s="25">
        <f>(sheet!H18-sheet!H15)/sheet!H35</f>
        <v>1.3048559020923807</v>
      </c>
      <c r="D11" s="25">
        <f>sheet!H12/sheet!H35</f>
        <v>0.40679036715357281</v>
      </c>
      <c r="E11" s="25">
        <f>Sheet2!H20/sheet!H35</f>
        <v>0.1002763521515989</v>
      </c>
      <c r="F11" s="25">
        <f>sheet!H18/sheet!H35</f>
        <v>1.9554678247137782</v>
      </c>
      <c r="G11" s="23"/>
      <c r="H11" s="26">
        <f>Sheet1!H33/sheet!H51</f>
        <v>7.6996058969493519E-2</v>
      </c>
      <c r="I11" s="26">
        <f>Sheet1!H33/Sheet1!H12</f>
        <v>1.7174857961482735E-2</v>
      </c>
      <c r="J11" s="26">
        <f>Sheet1!H12/sheet!H27</f>
        <v>2.0722960663922811</v>
      </c>
      <c r="K11" s="26">
        <f>Sheet1!H30/sheet!H27</f>
        <v>3.5591390594426828E-2</v>
      </c>
      <c r="L11" s="26">
        <f>Sheet1!H38</f>
        <v>0.93</v>
      </c>
      <c r="M11" s="23"/>
      <c r="N11" s="26">
        <f>sheet!H40/sheet!H27</f>
        <v>0.53775048917077117</v>
      </c>
      <c r="O11" s="26">
        <f>sheet!H51/sheet!H27</f>
        <v>0.46224951082922872</v>
      </c>
      <c r="P11" s="26">
        <f>sheet!H40/sheet!H51</f>
        <v>1.1633338198803096</v>
      </c>
      <c r="Q11" s="25">
        <f>Sheet1!H24/Sheet1!H26</f>
        <v>-14.178217821782178</v>
      </c>
      <c r="R11" s="25">
        <f>ABS(Sheet2!H20/(Sheet1!H26+Sheet2!H30))</f>
        <v>2.2438162544169611</v>
      </c>
      <c r="S11" s="25">
        <f>sheet!H40/Sheet1!H43</f>
        <v>6.3228877429591437</v>
      </c>
      <c r="T11" s="25">
        <f>Sheet2!H20/sheet!H40</f>
        <v>7.9673776662484319E-2</v>
      </c>
      <c r="V11" s="25">
        <f>ABS(Sheet1!H15/sheet!H15)</f>
        <v>6.9468446601941745</v>
      </c>
      <c r="W11" s="25">
        <f>Sheet1!H12/sheet!H14</f>
        <v>6.0004884243430698</v>
      </c>
      <c r="X11" s="25">
        <f>Sheet1!H12/sheet!H27</f>
        <v>2.0722960663922811</v>
      </c>
      <c r="Y11" s="25">
        <f>Sheet1!H12/(sheet!H18-sheet!H35)</f>
        <v>5.0761920502437814</v>
      </c>
      <c r="AA11" s="11" t="str">
        <f>Sheet1!H43</f>
        <v>316,937.599</v>
      </c>
      <c r="AB11" s="11" t="str">
        <f>Sheet3!H17</f>
        <v>4.6x</v>
      </c>
      <c r="AC11" s="11" t="str">
        <f>Sheet3!H18</f>
        <v>6.3x</v>
      </c>
      <c r="AD11" s="11" t="str">
        <f>Sheet3!H20</f>
        <v>73.6x</v>
      </c>
      <c r="AE11" s="11" t="str">
        <f>Sheet3!H21</f>
        <v>0.8x</v>
      </c>
      <c r="AF11" s="11" t="str">
        <f>Sheet3!H22</f>
        <v>0.2x</v>
      </c>
      <c r="AG11" s="11" t="str">
        <f>Sheet3!H24</f>
        <v>13.3x</v>
      </c>
      <c r="AH11" s="11" t="str">
        <f>Sheet3!H25</f>
        <v>1.1x</v>
      </c>
      <c r="AI11" s="11" t="str">
        <f>Sheet3!H31</f>
        <v/>
      </c>
      <c r="AK11" s="11">
        <f>Sheet3!H29</f>
        <v>5.6</v>
      </c>
      <c r="AL11" s="11">
        <f>Sheet3!H30</f>
        <v>4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sheet!I18/sheet!I35</f>
        <v>1.7425785348392271</v>
      </c>
      <c r="C12" s="28">
        <f>(sheet!I18-sheet!I15)/sheet!I35</f>
        <v>1.0699253224711471</v>
      </c>
      <c r="D12" s="28">
        <f>sheet!I12/sheet!I35</f>
        <v>0.26044559649447635</v>
      </c>
      <c r="E12" s="28">
        <f>Sheet2!I20/sheet!I35</f>
        <v>2.0428315743998025E-2</v>
      </c>
      <c r="F12" s="28">
        <f>sheet!I18/sheet!I35</f>
        <v>1.7425785348392271</v>
      </c>
      <c r="G12" s="23"/>
      <c r="H12" s="29">
        <f>Sheet1!I33/sheet!I51</f>
        <v>7.4232530210913458E-2</v>
      </c>
      <c r="I12" s="29">
        <f>Sheet1!I33/Sheet1!I12</f>
        <v>1.4909847434119279E-2</v>
      </c>
      <c r="J12" s="29">
        <f>Sheet1!I12/sheet!I27</f>
        <v>1.7746742649222782</v>
      </c>
      <c r="K12" s="29">
        <f>Sheet1!I30/sheet!I27</f>
        <v>2.6460122535248948E-2</v>
      </c>
      <c r="L12" s="29">
        <f>Sheet1!I38</f>
        <v>0.97</v>
      </c>
      <c r="M12" s="23"/>
      <c r="N12" s="29">
        <f>sheet!I40/sheet!I27</f>
        <v>0.64355084677742991</v>
      </c>
      <c r="O12" s="29">
        <f>sheet!I51/sheet!I27</f>
        <v>0.35644915322257004</v>
      </c>
      <c r="P12" s="29">
        <f>sheet!I40/sheet!I51</f>
        <v>1.8054492231479395</v>
      </c>
      <c r="Q12" s="28">
        <f>Sheet1!I24/Sheet1!I26</f>
        <v>-4.3565573770491799</v>
      </c>
      <c r="R12" s="28">
        <f>ABS(Sheet2!I20/(Sheet1!I26+Sheet2!I30))</f>
        <v>8.4460321510589437E-2</v>
      </c>
      <c r="S12" s="28">
        <f>sheet!I40/Sheet1!I43</f>
        <v>9.3304887509697441</v>
      </c>
      <c r="T12" s="28">
        <f>Sheet2!I20/sheet!I40</f>
        <v>1.3760705080236137E-2</v>
      </c>
      <c r="U12" s="6"/>
      <c r="V12" s="28">
        <f>ABS(Sheet1!I15/sheet!I15)</f>
        <v>5.6896045508762274</v>
      </c>
      <c r="W12" s="28">
        <f>Sheet1!I12/sheet!I14</f>
        <v>5.4974307972816172</v>
      </c>
      <c r="X12" s="28">
        <f>Sheet1!I12/sheet!I27</f>
        <v>1.7746742649222782</v>
      </c>
      <c r="Y12" s="28">
        <f>Sheet1!I12/(sheet!I18-sheet!I35)</f>
        <v>5.5129654255319149</v>
      </c>
      <c r="Z12" s="6"/>
      <c r="AA12" s="30" t="str">
        <f>Sheet1!I43</f>
        <v>351,891.844</v>
      </c>
      <c r="AB12" s="30" t="str">
        <f>Sheet3!I17</f>
        <v>4.7x</v>
      </c>
      <c r="AC12" s="30" t="str">
        <f>Sheet3!I18</f>
        <v>7.1x</v>
      </c>
      <c r="AD12" s="30" t="str">
        <f>Sheet3!I20</f>
        <v>303.3x</v>
      </c>
      <c r="AE12" s="30" t="str">
        <f>Sheet3!I21</f>
        <v>0.7x</v>
      </c>
      <c r="AF12" s="30" t="str">
        <f>Sheet3!I22</f>
        <v>0.2x</v>
      </c>
      <c r="AG12" s="30" t="str">
        <f>Sheet3!I24</f>
        <v>22.8x</v>
      </c>
      <c r="AH12" s="30" t="str">
        <f>Sheet3!I25</f>
        <v>0.9x</v>
      </c>
      <c r="AI12" s="30" t="str">
        <f>Sheet3!I31</f>
        <v/>
      </c>
      <c r="AK12" s="30">
        <f>Sheet3!I29</f>
        <v>5.0999999999999996</v>
      </c>
      <c r="AL12" s="30">
        <f>Sheet3!I30</f>
        <v>3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sheet!J18/sheet!J35</f>
        <v>1.7498143522581517</v>
      </c>
      <c r="C13" s="25">
        <f>(sheet!J18-sheet!J15)/sheet!J35</f>
        <v>1.0799972996692095</v>
      </c>
      <c r="D13" s="25">
        <f>sheet!J12/sheet!J35</f>
        <v>0.32370215351380544</v>
      </c>
      <c r="E13" s="25">
        <f>Sheet2!J20/sheet!J35</f>
        <v>0.2329035306825086</v>
      </c>
      <c r="F13" s="25">
        <f>sheet!J18/sheet!J35</f>
        <v>1.7498143522581517</v>
      </c>
      <c r="G13" s="23"/>
      <c r="H13" s="26">
        <f>Sheet1!J33/sheet!J51</f>
        <v>5.1836012387553455E-2</v>
      </c>
      <c r="I13" s="26">
        <f>Sheet1!J33/Sheet1!J12</f>
        <v>1.1938929742030806E-2</v>
      </c>
      <c r="J13" s="26">
        <f>Sheet1!J12/sheet!J27</f>
        <v>1.6536916898362681</v>
      </c>
      <c r="K13" s="26">
        <f>Sheet1!J30/sheet!J27</f>
        <v>1.9743308899935402E-2</v>
      </c>
      <c r="L13" s="26">
        <f>Sheet1!J38</f>
        <v>0.7</v>
      </c>
      <c r="M13" s="23"/>
      <c r="N13" s="26">
        <f>sheet!J40/sheet!J27</f>
        <v>0.6191198359873058</v>
      </c>
      <c r="O13" s="26">
        <f>sheet!J51/sheet!J27</f>
        <v>0.38088016401269409</v>
      </c>
      <c r="P13" s="26">
        <f>sheet!J40/sheet!J51</f>
        <v>1.6254977142014453</v>
      </c>
      <c r="Q13" s="25">
        <f>Sheet1!J24/Sheet1!J26</f>
        <v>-3.0161616161616163</v>
      </c>
      <c r="R13" s="25">
        <f>ABS(Sheet2!J20/(Sheet1!J26+Sheet2!J30))</f>
        <v>1.1473229132025273</v>
      </c>
      <c r="S13" s="25">
        <f>sheet!J40/Sheet1!J43</f>
        <v>9.3888415672913119</v>
      </c>
      <c r="T13" s="25">
        <f>Sheet2!J20/sheet!J40</f>
        <v>0.15649807212519845</v>
      </c>
      <c r="V13" s="25">
        <f>ABS(Sheet1!J15/sheet!J15)</f>
        <v>5.5468655513001419</v>
      </c>
      <c r="W13" s="25">
        <f>Sheet1!J12/sheet!J14</f>
        <v>5.5935214211076287</v>
      </c>
      <c r="X13" s="25">
        <f>Sheet1!J12/sheet!J27</f>
        <v>1.6536916898362681</v>
      </c>
      <c r="Y13" s="25">
        <f>Sheet1!J12/(sheet!J18-sheet!J35)</f>
        <v>5.301431529665976</v>
      </c>
      <c r="AA13" s="11" t="str">
        <f>Sheet1!J43</f>
        <v>304,885.452</v>
      </c>
      <c r="AB13" s="11" t="str">
        <f>Sheet3!J17</f>
        <v>5.6x</v>
      </c>
      <c r="AC13" s="11" t="str">
        <f>Sheet3!J18</f>
        <v>11.5x</v>
      </c>
      <c r="AD13" s="11" t="str">
        <f>Sheet3!J20</f>
        <v>8.7x</v>
      </c>
      <c r="AE13" s="11" t="str">
        <f>Sheet3!J21</f>
        <v>0.6x</v>
      </c>
      <c r="AF13" s="11" t="str">
        <f>Sheet3!J22</f>
        <v>0.2x</v>
      </c>
      <c r="AG13" s="11" t="str">
        <f>Sheet3!J24</f>
        <v>7.8x</v>
      </c>
      <c r="AH13" s="11" t="str">
        <f>Sheet3!J25</f>
        <v>0.8x</v>
      </c>
      <c r="AI13" s="11" t="str">
        <f>Sheet3!J31</f>
        <v/>
      </c>
      <c r="AK13" s="11">
        <f>Sheet3!J29</f>
        <v>5</v>
      </c>
      <c r="AL13" s="11">
        <f>Sheet3!J30</f>
        <v>7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sheet!K18/sheet!K35</f>
        <v>1.7343809403117476</v>
      </c>
      <c r="C14" s="28">
        <f>(sheet!K18-sheet!K15)/sheet!K35</f>
        <v>1.0427702445824358</v>
      </c>
      <c r="D14" s="28">
        <f>sheet!K12/sheet!K35</f>
        <v>0.29387910277531365</v>
      </c>
      <c r="E14" s="28">
        <f>Sheet2!K20/sheet!K35</f>
        <v>0.15181852743631985</v>
      </c>
      <c r="F14" s="28">
        <f>sheet!K18/sheet!K35</f>
        <v>1.7343809403117476</v>
      </c>
      <c r="G14" s="23"/>
      <c r="H14" s="29">
        <f>Sheet1!K33/sheet!K51</f>
        <v>4.3009226401703335E-2</v>
      </c>
      <c r="I14" s="29">
        <f>Sheet1!K33/Sheet1!K12</f>
        <v>1.0542614081174649E-2</v>
      </c>
      <c r="J14" s="29">
        <f>Sheet1!K12/sheet!K27</f>
        <v>1.5687617696023579</v>
      </c>
      <c r="K14" s="29">
        <f>Sheet1!K30/sheet!K27</f>
        <v>1.6538849922218279E-2</v>
      </c>
      <c r="L14" s="29">
        <f>Sheet1!K38</f>
        <v>0.6</v>
      </c>
      <c r="M14" s="23"/>
      <c r="N14" s="29">
        <f>sheet!K40/sheet!K27</f>
        <v>0.61545809339264756</v>
      </c>
      <c r="O14" s="29">
        <f>sheet!K51/sheet!K27</f>
        <v>0.38454190660735238</v>
      </c>
      <c r="P14" s="29">
        <f>sheet!K40/sheet!K51</f>
        <v>1.6004968062455642</v>
      </c>
      <c r="Q14" s="28">
        <f>Sheet1!K24/Sheet1!K26</f>
        <v>-3.3925729442970827</v>
      </c>
      <c r="R14" s="28">
        <f>ABS(Sheet2!K20/(Sheet1!K26+Sheet2!K30))</f>
        <v>1.239524055871702</v>
      </c>
      <c r="S14" s="28">
        <f>sheet!K40/Sheet1!K43</f>
        <v>9.2007343941248472</v>
      </c>
      <c r="T14" s="28">
        <f>Sheet2!K20/sheet!K40</f>
        <v>0.10624805995299542</v>
      </c>
      <c r="U14" s="6"/>
      <c r="V14" s="28">
        <f>ABS(Sheet1!K15/sheet!K15)</f>
        <v>4.8873110398534134</v>
      </c>
      <c r="W14" s="28">
        <f>Sheet1!K12/sheet!K14</f>
        <v>5.2570879824400949</v>
      </c>
      <c r="X14" s="28">
        <f>Sheet1!K12/sheet!K27</f>
        <v>1.5687617696023579</v>
      </c>
      <c r="Y14" s="28">
        <f>Sheet1!K12/(sheet!K18-sheet!K35)</f>
        <v>4.9595340811043993</v>
      </c>
      <c r="Z14" s="6"/>
      <c r="AA14" s="30" t="str">
        <f>Sheet1!K43</f>
        <v>311,870.142</v>
      </c>
      <c r="AB14" s="30" t="str">
        <f>Sheet3!K17</f>
        <v>5.8x</v>
      </c>
      <c r="AC14" s="30" t="str">
        <f>Sheet3!K18</f>
        <v>10.5x</v>
      </c>
      <c r="AD14" s="30" t="str">
        <f>Sheet3!K20</f>
        <v>8.4x</v>
      </c>
      <c r="AE14" s="30" t="str">
        <f>Sheet3!K21</f>
        <v>0.6x</v>
      </c>
      <c r="AF14" s="30" t="str">
        <f>Sheet3!K22</f>
        <v>0.2x</v>
      </c>
      <c r="AG14" s="30" t="str">
        <f>Sheet3!K24</f>
        <v>31.1x</v>
      </c>
      <c r="AH14" s="30" t="str">
        <f>Sheet3!K25</f>
        <v>0.7x</v>
      </c>
      <c r="AI14" s="30" t="str">
        <f>Sheet3!K31</f>
        <v/>
      </c>
      <c r="AK14" s="30">
        <f>Sheet3!K29</f>
        <v>5.0999999999999996</v>
      </c>
      <c r="AL14" s="30">
        <f>Sheet3!K30</f>
        <v>5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sheet!L18/sheet!L35</f>
        <v>1.5244286665187485</v>
      </c>
      <c r="C15" s="25">
        <f>(sheet!L18-sheet!L15)/sheet!L35</f>
        <v>0.77137785666740621</v>
      </c>
      <c r="D15" s="25">
        <f>sheet!L12/sheet!L35</f>
        <v>0.17483913911692922</v>
      </c>
      <c r="E15" s="25">
        <f>Sheet2!L20/sheet!L35</f>
        <v>0.10064344353228311</v>
      </c>
      <c r="F15" s="25">
        <f>sheet!L18/sheet!L35</f>
        <v>1.5244286665187485</v>
      </c>
      <c r="G15" s="23"/>
      <c r="H15" s="26">
        <f>Sheet1!L33/sheet!L51</f>
        <v>7.1018455228981536E-2</v>
      </c>
      <c r="I15" s="26">
        <f>Sheet1!L33/Sheet1!L12</f>
        <v>1.8439313539318863E-2</v>
      </c>
      <c r="J15" s="26">
        <f>Sheet1!L12/sheet!L27</f>
        <v>1.2073753455184384</v>
      </c>
      <c r="K15" s="26">
        <f>Sheet1!L30/sheet!L27</f>
        <v>2.2263172555657931E-2</v>
      </c>
      <c r="L15" s="26">
        <f>Sheet1!L38</f>
        <v>1.04</v>
      </c>
      <c r="M15" s="23"/>
      <c r="N15" s="26">
        <f>sheet!L40/sheet!L27</f>
        <v>0.68651567421628912</v>
      </c>
      <c r="O15" s="26">
        <f>sheet!L51/sheet!L27</f>
        <v>0.31348432578371077</v>
      </c>
      <c r="P15" s="26">
        <f>sheet!L40/sheet!L51</f>
        <v>2.1899521531100481</v>
      </c>
      <c r="Q15" s="25">
        <f>Sheet1!L24/Sheet1!L26</f>
        <v>-5.2902208201892744</v>
      </c>
      <c r="R15" s="25">
        <f>ABS(Sheet2!L20/(Sheet1!L26+Sheet2!L30))</f>
        <v>0.91933522496959852</v>
      </c>
      <c r="S15" s="25">
        <f>sheet!L40/Sheet1!L43</f>
        <v>11.446588067166845</v>
      </c>
      <c r="T15" s="25">
        <f>Sheet2!L20/sheet!L40</f>
        <v>7.0788726239895128E-2</v>
      </c>
      <c r="V15" s="25">
        <f>ABS(Sheet1!L15/sheet!L15)</f>
        <v>3.0251620506776664</v>
      </c>
      <c r="W15" s="25">
        <f>Sheet1!L12/sheet!L14</f>
        <v>4.4709196223121479</v>
      </c>
      <c r="X15" s="25">
        <f>Sheet1!L12/sheet!L27</f>
        <v>1.2073753455184384</v>
      </c>
      <c r="Y15" s="25">
        <f>Sheet1!L12/(sheet!L18-sheet!L35)</f>
        <v>4.767896429175833</v>
      </c>
      <c r="AA15" s="11" t="str">
        <f>Sheet1!L43</f>
        <v>353,941.947</v>
      </c>
      <c r="AB15" s="11" t="str">
        <f>Sheet3!L17</f>
        <v>5.9x</v>
      </c>
      <c r="AC15" s="11" t="str">
        <f>Sheet3!L18</f>
        <v>9.0x</v>
      </c>
      <c r="AD15" s="11" t="str">
        <f>Sheet3!L20</f>
        <v>15.7x</v>
      </c>
      <c r="AE15" s="11" t="str">
        <f>Sheet3!L21</f>
        <v>0.7x</v>
      </c>
      <c r="AF15" s="11" t="str">
        <f>Sheet3!L22</f>
        <v>0.3x</v>
      </c>
      <c r="AG15" s="11" t="str">
        <f>Sheet3!L24</f>
        <v>15.1x</v>
      </c>
      <c r="AH15" s="11" t="str">
        <f>Sheet3!L25</f>
        <v>0.9x</v>
      </c>
      <c r="AI15" s="11" t="str">
        <f>Sheet3!L31</f>
        <v/>
      </c>
      <c r="AK15" s="11">
        <f>Sheet3!L29</f>
        <v>5</v>
      </c>
      <c r="AL15" s="11">
        <f>Sheet3!L30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sheet!M18/sheet!M35</f>
        <v>1.4162738936894477</v>
      </c>
      <c r="C16" s="28">
        <f>(sheet!M18-sheet!M15)/sheet!M35</f>
        <v>0.64699528672427342</v>
      </c>
      <c r="D16" s="28">
        <f>sheet!M12/sheet!M35</f>
        <v>0.12257789997381514</v>
      </c>
      <c r="E16" s="28">
        <f>Sheet2!M20/sheet!M35</f>
        <v>9.7505891594658292E-2</v>
      </c>
      <c r="F16" s="28">
        <f>sheet!M18/sheet!M35</f>
        <v>1.4162738936894477</v>
      </c>
      <c r="G16" s="23"/>
      <c r="H16" s="29">
        <f>Sheet1!M33/sheet!M51</f>
        <v>8.6725874709423612E-2</v>
      </c>
      <c r="I16" s="29">
        <f>Sheet1!M33/Sheet1!M12</f>
        <v>2.0068965517241379E-2</v>
      </c>
      <c r="J16" s="29">
        <f>Sheet1!M12/sheet!M27</f>
        <v>1.2882018479033406</v>
      </c>
      <c r="K16" s="29">
        <f>Sheet1!M30/sheet!M27</f>
        <v>2.5852878464818766E-2</v>
      </c>
      <c r="L16" s="29">
        <f>Sheet1!M38</f>
        <v>1.6</v>
      </c>
      <c r="M16" s="23"/>
      <c r="N16" s="29">
        <f>sheet!M40/sheet!M27</f>
        <v>0.70190120824449176</v>
      </c>
      <c r="O16" s="29">
        <f>sheet!M51/sheet!M27</f>
        <v>0.29809879175550819</v>
      </c>
      <c r="P16" s="29">
        <f>sheet!M40/sheet!M51</f>
        <v>2.3545925970078079</v>
      </c>
      <c r="Q16" s="28">
        <f>Sheet1!M24/Sheet1!M26</f>
        <v>-4.4103852596314903</v>
      </c>
      <c r="R16" s="28">
        <f>ABS(Sheet2!M20/(Sheet1!M26+Sheet2!M30))</f>
        <v>2.1447084233261342</v>
      </c>
      <c r="S16" s="28">
        <f>sheet!M40/Sheet1!M43</f>
        <v>8.8910645959936971</v>
      </c>
      <c r="T16" s="28">
        <f>Sheet2!M20/sheet!M40</f>
        <v>7.5411994025770201E-2</v>
      </c>
      <c r="U16" s="6"/>
      <c r="V16" s="28">
        <f>ABS(Sheet1!M15/sheet!M15)</f>
        <v>2.8122792834957235</v>
      </c>
      <c r="W16" s="28">
        <f>Sheet1!M12/sheet!M14</f>
        <v>5.2027269465374957</v>
      </c>
      <c r="X16" s="28">
        <f>Sheet1!M12/sheet!M27</f>
        <v>1.2882018479033406</v>
      </c>
      <c r="Y16" s="28">
        <f>Sheet1!M12/(sheet!M18-sheet!M35)</f>
        <v>5.7005818524925296</v>
      </c>
      <c r="Z16" s="6"/>
      <c r="AA16" s="30" t="str">
        <f>Sheet1!M43</f>
        <v>601,559.985</v>
      </c>
      <c r="AB16" s="30" t="str">
        <f>Sheet3!M17</f>
        <v>5.1x</v>
      </c>
      <c r="AC16" s="30" t="str">
        <f>Sheet3!M18</f>
        <v>7.3x</v>
      </c>
      <c r="AD16" s="30" t="str">
        <f>Sheet3!M20</f>
        <v>17.2x</v>
      </c>
      <c r="AE16" s="30" t="str">
        <f>Sheet3!M21</f>
        <v>0.8x</v>
      </c>
      <c r="AF16" s="30" t="str">
        <f>Sheet3!M22</f>
        <v>0.3x</v>
      </c>
      <c r="AG16" s="30" t="str">
        <f>Sheet3!M24</f>
        <v>10.2x</v>
      </c>
      <c r="AH16" s="30" t="str">
        <f>Sheet3!M25</f>
        <v>0.9x</v>
      </c>
      <c r="AI16" s="30" t="str">
        <f>Sheet3!M31</f>
        <v/>
      </c>
      <c r="AK16" s="30">
        <f>Sheet3!M29</f>
        <v>5.0999999999999996</v>
      </c>
      <c r="AL16" s="30">
        <f>Sheet3!M30</f>
        <v>7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2023-04-30T15:09:59Z</dcterms:created>
  <dcterms:modified xsi:type="dcterms:W3CDTF">2023-05-10T17:09:16Z</dcterms:modified>
  <cp:category/>
  <dc:identifier/>
  <cp:version/>
</cp:coreProperties>
</file>