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Utilities/"/>
    </mc:Choice>
  </mc:AlternateContent>
  <xr:revisionPtr revIDLastSave="47" documentId="8_{9B1B22C9-759C-42BC-AB99-3B2221F7BBEE}" xr6:coauthVersionLast="47" xr6:coauthVersionMax="47" xr10:uidLastSave="{EACD4FE9-F955-4BF0-A410-53C74639088F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<sst xmlns="http://schemas.openxmlformats.org/spreadsheetml/2006/main" count="932" uniqueCount="594">
  <si>
    <t>Brookfield Infrastructure Corp</t>
  </si>
  <si>
    <t>Premium Export</t>
  </si>
  <si>
    <t>Balance Sheet</t>
  </si>
  <si>
    <t/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</si>
  <si>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</si>
  <si>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</si>
  <si>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</si>
  <si>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</si>
  <si>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</si>
  <si>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</si>
  <si>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</si>
  <si>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</si>
  <si>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</si>
  <si>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</si>
  <si>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</si>
  <si>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</si>
  <si>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</si>
  <si>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</si>
  <si>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</si>
  <si>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</si>
  <si>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/>
  </si>
  <si>
    <t>98,060.82</t>
  </si>
  <si>
    <t>135,133.02</t>
  </si>
  <si>
    <t>264,891.96</t>
  </si>
  <si>
    <t>244,304.64</t>
  </si>
  <si>
    <t>593,064.57</t>
  </si>
  <si>
    <t>602,507.75</t>
  </si>
  <si>
    <t>Short Term Investments</t>
  </si>
  <si>
    <t>77,175.15</t>
  </si>
  <si>
    <t>Accounts Receivable, Net</t>
  </si>
  <si>
    <t>427,444.6</t>
  </si>
  <si>
    <t>447,713.44</t>
  </si>
  <si>
    <t>462,262.44</t>
  </si>
  <si>
    <t>438,984.9</t>
  </si>
  <si>
    <t>508,341.06</t>
  </si>
  <si>
    <t>597,091.95</t>
  </si>
  <si>
    <t>Inventory</t>
  </si>
  <si>
    <t>Prepaid Expenses</t>
  </si>
  <si>
    <t>13,829.09</t>
  </si>
  <si>
    <t>19,109.72</t>
  </si>
  <si>
    <t>44,148.66</t>
  </si>
  <si>
    <t>62,348.58</t>
  </si>
  <si>
    <t>58,168.38</t>
  </si>
  <si>
    <t>78,529.1</t>
  </si>
  <si>
    <t>Other Current Assets</t>
  </si>
  <si>
    <t>1,382,131.29</t>
  </si>
  <si>
    <t>766,335.7</t>
  </si>
  <si>
    <t>Total Current Assets</t>
  </si>
  <si>
    <t>539,334.51</t>
  </si>
  <si>
    <t>601,956.18</t>
  </si>
  <si>
    <t>771,303.06</t>
  </si>
  <si>
    <t>745,638.12</t>
  </si>
  <si>
    <t>2,541,705.3</t>
  </si>
  <si>
    <t>2,121,639.65</t>
  </si>
  <si>
    <t>Property Plant And Equipment, Net</t>
  </si>
  <si>
    <t>4,256,845.34</t>
  </si>
  <si>
    <t>5,019,031.46</t>
  </si>
  <si>
    <t>5,839,309.53</t>
  </si>
  <si>
    <t>6,503,338.62</t>
  </si>
  <si>
    <t>6,073,537.59</t>
  </si>
  <si>
    <t>6,387,936.1</t>
  </si>
  <si>
    <t>Real Estate Owned</t>
  </si>
  <si>
    <t>Capitalized / Purchased Software</t>
  </si>
  <si>
    <t>Long-term Investments</t>
  </si>
  <si>
    <t>16,343.47</t>
  </si>
  <si>
    <t>46,409.32</t>
  </si>
  <si>
    <t>37,656.21</t>
  </si>
  <si>
    <t>34,355.34</t>
  </si>
  <si>
    <t>37,935.9</t>
  </si>
  <si>
    <t>633,648.6</t>
  </si>
  <si>
    <t>Goodwill</t>
  </si>
  <si>
    <t>1,012,037.95</t>
  </si>
  <si>
    <t>943,201.18</t>
  </si>
  <si>
    <t>866,092.83</t>
  </si>
  <si>
    <t>671,837.76</t>
  </si>
  <si>
    <t>618,355.17</t>
  </si>
  <si>
    <t>701,346.1</t>
  </si>
  <si>
    <t>Other Intangibles</t>
  </si>
  <si>
    <t>6,538,645.19</t>
  </si>
  <si>
    <t>5,824,369.66</t>
  </si>
  <si>
    <t>5,110,856.64</t>
  </si>
  <si>
    <t>3,751,094.16</t>
  </si>
  <si>
    <t>3,397,792.11</t>
  </si>
  <si>
    <t>3,854,695.65</t>
  </si>
  <si>
    <t>Other Long-term Assets</t>
  </si>
  <si>
    <t>169,720.65</t>
  </si>
  <si>
    <t>177,447.4</t>
  </si>
  <si>
    <t>168,803.7</t>
  </si>
  <si>
    <t>183,228.48</t>
  </si>
  <si>
    <t>84,723.51</t>
  </si>
  <si>
    <t>81,237</t>
  </si>
  <si>
    <t>Total Assets</t>
  </si>
  <si>
    <t>12,532,927.11</t>
  </si>
  <si>
    <t>12,612,415.2</t>
  </si>
  <si>
    <t>12,794,021.97</t>
  </si>
  <si>
    <t>11,889,492.48</t>
  </si>
  <si>
    <t>12,754,049.58</t>
  </si>
  <si>
    <t>13,780,503.1</t>
  </si>
  <si>
    <t>Accounts Payable</t>
  </si>
  <si>
    <t>76,688.59</t>
  </si>
  <si>
    <t>91,453.66</t>
  </si>
  <si>
    <t>116,864.1</t>
  </si>
  <si>
    <t>106,883.28</t>
  </si>
  <si>
    <t>49,316.67</t>
  </si>
  <si>
    <t>59,573.8</t>
  </si>
  <si>
    <t>Accrued Expenses</t>
  </si>
  <si>
    <t>176,006.6</t>
  </si>
  <si>
    <t>223,856.72</t>
  </si>
  <si>
    <t>332,413.44</t>
  </si>
  <si>
    <t>337,191.3</t>
  </si>
  <si>
    <t>522,250.89</t>
  </si>
  <si>
    <t>760,919.9</t>
  </si>
  <si>
    <t>Short-term Borrowings</t>
  </si>
  <si>
    <t>Current Portion of LT Debt</t>
  </si>
  <si>
    <t>13,996.62</t>
  </si>
  <si>
    <t>165,653.43</t>
  </si>
  <si>
    <t>479,298.3</t>
  </si>
  <si>
    <t>Current Portion of Capital Lease Obligations</t>
  </si>
  <si>
    <t>Other Current Liabilities</t>
  </si>
  <si>
    <t>192,350.07</t>
  </si>
  <si>
    <t>167,892.54</t>
  </si>
  <si>
    <t>190,878.03</t>
  </si>
  <si>
    <t>3,053,808</t>
  </si>
  <si>
    <t>7,099,071.42</t>
  </si>
  <si>
    <t>4,973,058.35</t>
  </si>
  <si>
    <t>Total Current Liabilities</t>
  </si>
  <si>
    <t>445,045.26</t>
  </si>
  <si>
    <t>483,202.92</t>
  </si>
  <si>
    <t>640,155.57</t>
  </si>
  <si>
    <t>3,511,879.2</t>
  </si>
  <si>
    <t>7,836,292.41</t>
  </si>
  <si>
    <t>6,272,850.35</t>
  </si>
  <si>
    <t>Long-term Debt</t>
  </si>
  <si>
    <t>2,222,711.92</t>
  </si>
  <si>
    <t>4,430,725.08</t>
  </si>
  <si>
    <t>4,578,475.74</t>
  </si>
  <si>
    <t>5,864,583.78</t>
  </si>
  <si>
    <t>4,496,668.68</t>
  </si>
  <si>
    <t>5,752,933.55</t>
  </si>
  <si>
    <t>Capital Leases</t>
  </si>
  <si>
    <t>Other Non-current Liabilities</t>
  </si>
  <si>
    <t>3,153,032.52</t>
  </si>
  <si>
    <t>3,263,667.18</t>
  </si>
  <si>
    <t>3,320,238.93</t>
  </si>
  <si>
    <t>3,240,853.74</t>
  </si>
  <si>
    <t>2,221,779.21</t>
  </si>
  <si>
    <t>2,243,495.15</t>
  </si>
  <si>
    <t>Total Liabilities</t>
  </si>
  <si>
    <t>5,820,789.7</t>
  </si>
  <si>
    <t>8,177,595.18</t>
  </si>
  <si>
    <t>8,538,870.24</t>
  </si>
  <si>
    <t>12,617,316.72</t>
  </si>
  <si>
    <t>14,554,740.3</t>
  </si>
  <si>
    <t>14,269,279.05</t>
  </si>
  <si>
    <t>Common Stock</t>
  </si>
  <si>
    <t>1,707,264.02</t>
  </si>
  <si>
    <t>929,551.38</t>
  </si>
  <si>
    <t>559,649.19</t>
  </si>
  <si>
    <t>67,438.26</t>
  </si>
  <si>
    <t>67,020.09</t>
  </si>
  <si>
    <t>71,759.35</t>
  </si>
  <si>
    <t>Additional Paid In Capital</t>
  </si>
  <si>
    <t>Retained Earnings</t>
  </si>
  <si>
    <t>233,837.34</t>
  </si>
  <si>
    <t>529,612.24</t>
  </si>
  <si>
    <t>759,616.65</t>
  </si>
  <si>
    <t>41,989.86</t>
  </si>
  <si>
    <t>-244,054.29</t>
  </si>
  <si>
    <t>1,219,908.95</t>
  </si>
  <si>
    <t>Treasury Stock</t>
  </si>
  <si>
    <t>Other Common Equity Adj</t>
  </si>
  <si>
    <t>624,823.43</t>
  </si>
  <si>
    <t>536,437.14</t>
  </si>
  <si>
    <t>828,436.62</t>
  </si>
  <si>
    <t>-2,300,535.36</t>
  </si>
  <si>
    <t>-2,512,621.11</t>
  </si>
  <si>
    <t>-2,806,738.35</t>
  </si>
  <si>
    <t>Common Equity</t>
  </si>
  <si>
    <t>2,565,924.79</t>
  </si>
  <si>
    <t>1,995,600.76</t>
  </si>
  <si>
    <t>2,147,702.46</t>
  </si>
  <si>
    <t>-2,191,107.24</t>
  </si>
  <si>
    <t>-2,689,655.31</t>
  </si>
  <si>
    <t>-1,515,070.05</t>
  </si>
  <si>
    <t>Total Preferred Equity</t>
  </si>
  <si>
    <t>Minority Interest, Total</t>
  </si>
  <si>
    <t>4,146,212.62</t>
  </si>
  <si>
    <t>2,439,219.26</t>
  </si>
  <si>
    <t>2,107,449.27</t>
  </si>
  <si>
    <t>1,463,283</t>
  </si>
  <si>
    <t>888,964.59</t>
  </si>
  <si>
    <t>1,026,294.1</t>
  </si>
  <si>
    <t>Other Equity</t>
  </si>
  <si>
    <t>Total Equity</t>
  </si>
  <si>
    <t>6,712,137.41</t>
  </si>
  <si>
    <t>4,434,820.02</t>
  </si>
  <si>
    <t>4,255,151.73</t>
  </si>
  <si>
    <t>-727,824.24</t>
  </si>
  <si>
    <t>-1,800,690.72</t>
  </si>
  <si>
    <t>-488,775.95</t>
  </si>
  <si>
    <t>Total Liabilities And Equity</t>
  </si>
  <si>
    <t>Cash And Short Term Investments</t>
  </si>
  <si>
    <t>679,682.9</t>
  </si>
  <si>
    <t>Total Debt</t>
  </si>
  <si>
    <t>5,878,580.4</t>
  </si>
  <si>
    <t>4,662,322.11</t>
  </si>
  <si>
    <t>6,232,231.85</t>
  </si>
  <si>
    <t>Income Statement</t>
  </si>
  <si>
    <t>Revenue</t>
  </si>
  <si>
    <t>465,958.54</t>
  </si>
  <si>
    <t>1,663,262.37</t>
  </si>
  <si>
    <t>2,130,733.78</t>
  </si>
  <si>
    <t>2,102,255.31</t>
  </si>
  <si>
    <t>1,819,560.6</t>
  </si>
  <si>
    <t>2,077,622.79</t>
  </si>
  <si>
    <t>2,553,549.7</t>
  </si>
  <si>
    <t>Revenue Growth (YoY)</t>
  </si>
  <si>
    <t>NM</t>
  </si>
  <si>
    <t>281.3%</t>
  </si>
  <si>
    <t>18.0%</t>
  </si>
  <si>
    <t>3.7%</t>
  </si>
  <si>
    <t>-11.7%</t>
  </si>
  <si>
    <t>14.9%</t>
  </si>
  <si>
    <t>14.8%</t>
  </si>
  <si>
    <t>Cost of Revenues</t>
  </si>
  <si>
    <t>-119,510.98</t>
  </si>
  <si>
    <t>-245,152.05</t>
  </si>
  <si>
    <t>-322,135.28</t>
  </si>
  <si>
    <t>-716,766.48</t>
  </si>
  <si>
    <t>-670,565.34</t>
  </si>
  <si>
    <t>-665,142.78</t>
  </si>
  <si>
    <t>-733,840.9</t>
  </si>
  <si>
    <t>Gross Profit</t>
  </si>
  <si>
    <t>346,447.56</t>
  </si>
  <si>
    <t>1,418,110.32</t>
  </si>
  <si>
    <t>1,808,598.5</t>
  </si>
  <si>
    <t>1,385,488.83</t>
  </si>
  <si>
    <t>1,148,995.26</t>
  </si>
  <si>
    <t>1,412,480.01</t>
  </si>
  <si>
    <t>1,819,708.8</t>
  </si>
  <si>
    <t>Gross Profit Margin</t>
  </si>
  <si>
    <t>74.4%</t>
  </si>
  <si>
    <t>85.3%</t>
  </si>
  <si>
    <t>84.9%</t>
  </si>
  <si>
    <t>65.9%</t>
  </si>
  <si>
    <t>63.1%</t>
  </si>
  <si>
    <t>68.0%</t>
  </si>
  <si>
    <t>71.3%</t>
  </si>
  <si>
    <t>R&amp;D Expenses</t>
  </si>
  <si>
    <t>Selling and Marketing Expense</t>
  </si>
  <si>
    <t>General &amp; Admin Expenses</t>
  </si>
  <si>
    <t>-12,085.38</t>
  </si>
  <si>
    <t>-31,429.75</t>
  </si>
  <si>
    <t>-32,759.52</t>
  </si>
  <si>
    <t>-38,954.7</t>
  </si>
  <si>
    <t>-41,989.86</t>
  </si>
  <si>
    <t>-61,961.97</t>
  </si>
  <si>
    <t>-93,422.55</t>
  </si>
  <si>
    <t>Other Inc / (Exp)</t>
  </si>
  <si>
    <t>-189,337.62</t>
  </si>
  <si>
    <t>-350,756.01</t>
  </si>
  <si>
    <t>-490,027.82</t>
  </si>
  <si>
    <t>-50,641.11</t>
  </si>
  <si>
    <t>-787,627.98</t>
  </si>
  <si>
    <t>-432,469.26</t>
  </si>
  <si>
    <t>1,535,379.3</t>
  </si>
  <si>
    <t>Operating Expenses</t>
  </si>
  <si>
    <t>-201,423</t>
  </si>
  <si>
    <t>-382,185.76</t>
  </si>
  <si>
    <t>-522,787.34</t>
  </si>
  <si>
    <t>-89,595.81</t>
  </si>
  <si>
    <t>-829,617.84</t>
  </si>
  <si>
    <t>-494,431.23</t>
  </si>
  <si>
    <t>1,441,956.75</t>
  </si>
  <si>
    <t>Operating Income</t>
  </si>
  <si>
    <t>145,024.56</t>
  </si>
  <si>
    <t>1,035,924.56</t>
  </si>
  <si>
    <t>1,285,811.16</t>
  </si>
  <si>
    <t>1,295,893.02</t>
  </si>
  <si>
    <t>319,377.42</t>
  </si>
  <si>
    <t>918,048.78</t>
  </si>
  <si>
    <t>3,261,665.55</t>
  </si>
  <si>
    <t>Net Interest Expenses</t>
  </si>
  <si>
    <t>-68,483.82</t>
  </si>
  <si>
    <t>-89,260.49</t>
  </si>
  <si>
    <t>-173,352.46</t>
  </si>
  <si>
    <t>-202,564.44</t>
  </si>
  <si>
    <t>-272,297.88</t>
  </si>
  <si>
    <t>-371,771.82</t>
  </si>
  <si>
    <t>-714,885.6</t>
  </si>
  <si>
    <t>EBT, Incl. Unusual Items</t>
  </si>
  <si>
    <t>76,540.74</t>
  </si>
  <si>
    <t>946,664.07</t>
  </si>
  <si>
    <t>1,112,458.7</t>
  </si>
  <si>
    <t>1,093,328.58</t>
  </si>
  <si>
    <t>47,079.54</t>
  </si>
  <si>
    <t>546,276.96</t>
  </si>
  <si>
    <t>2,546,779.95</t>
  </si>
  <si>
    <t>Earnings of Discontinued Ops.</t>
  </si>
  <si>
    <t>Income Tax Expense</t>
  </si>
  <si>
    <t>-221,265.44</t>
  </si>
  <si>
    <t>-319,405.32</t>
  </si>
  <si>
    <t>-353,189.28</t>
  </si>
  <si>
    <t>-342,280.98</t>
  </si>
  <si>
    <t>-512,134.65</t>
  </si>
  <si>
    <t>-354,734.9</t>
  </si>
  <si>
    <t>Net Income to Company</t>
  </si>
  <si>
    <t>725,398.63</t>
  </si>
  <si>
    <t>793,053.38</t>
  </si>
  <si>
    <t>740,139.3</t>
  </si>
  <si>
    <t>-295,201.44</t>
  </si>
  <si>
    <t>34,142.31</t>
  </si>
  <si>
    <t>2,192,045.05</t>
  </si>
  <si>
    <t>Minority Interest in Earnings</t>
  </si>
  <si>
    <t>-16,113.84</t>
  </si>
  <si>
    <t>-465,160.3</t>
  </si>
  <si>
    <t>-517,327.42</t>
  </si>
  <si>
    <t>-484,336.77</t>
  </si>
  <si>
    <t>-407,174.4</t>
  </si>
  <si>
    <t>-499,489.35</t>
  </si>
  <si>
    <t>-710,823.75</t>
  </si>
  <si>
    <t>Net Income to Stockholders</t>
  </si>
  <si>
    <t>60,426.9</t>
  </si>
  <si>
    <t>260,238.33</t>
  </si>
  <si>
    <t>275,725.96</t>
  </si>
  <si>
    <t>255,802.53</t>
  </si>
  <si>
    <t>-702,375.84</t>
  </si>
  <si>
    <t>-465,347.04</t>
  </si>
  <si>
    <t>1,481,221.3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</si>
  <si>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</si>
  <si>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</si>
  <si>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</si>
  <si>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</si>
  <si>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</si>
  <si>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68,843.126</t>
  </si>
  <si>
    <t>111,558.722</t>
  </si>
  <si>
    <t>112,671.35</t>
  </si>
  <si>
    <t>Weighted Average Diluted Shares Out.</t>
  </si>
  <si>
    <t>EBITDA</t>
  </si>
  <si>
    <t>334,362.18</t>
  </si>
  <si>
    <t>1,386,680.57</t>
  </si>
  <si>
    <t>1,775,838.98</t>
  </si>
  <si>
    <t>1,746,469.05</t>
  </si>
  <si>
    <t>1,467,100.26</t>
  </si>
  <si>
    <t>1,648,947.12</t>
  </si>
  <si>
    <t>2,011,969.7</t>
  </si>
  <si>
    <t>EBIT</t>
  </si>
  <si>
    <t>194,708.9</t>
  </si>
  <si>
    <t>1,056,039.6</t>
  </si>
  <si>
    <t>1,340,410.36</t>
  </si>
  <si>
    <t>1,346,534.13</t>
  </si>
  <si>
    <t>1,107,005.4</t>
  </si>
  <si>
    <t>1,350,518.04</t>
  </si>
  <si>
    <t>1,726,286.25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</si>
  <si>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</si>
  <si>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</si>
  <si>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</si>
  <si>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</si>
  <si>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</si>
  <si>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139,653.28</t>
  </si>
  <si>
    <t>330,640.97</t>
  </si>
  <si>
    <t>435,428.62</t>
  </si>
  <si>
    <t>399,934.92</t>
  </si>
  <si>
    <t>360,094.86</t>
  </si>
  <si>
    <t>298,429.08</t>
  </si>
  <si>
    <t>285,683.45</t>
  </si>
  <si>
    <t>Amortization of Deferred Charges (CF)</t>
  </si>
  <si>
    <t>Stock-Based Comp</t>
  </si>
  <si>
    <t>Change In Accounts Receivable</t>
  </si>
  <si>
    <t>23,886.61</t>
  </si>
  <si>
    <t>-28,664.58</t>
  </si>
  <si>
    <t>-75,312.42</t>
  </si>
  <si>
    <t>-90,341.82</t>
  </si>
  <si>
    <t>-115,072.23</t>
  </si>
  <si>
    <t>-82,590.95</t>
  </si>
  <si>
    <t>Change In Inventories</t>
  </si>
  <si>
    <t>Change in Other Net Operating Assets</t>
  </si>
  <si>
    <t>Other Operating Activities</t>
  </si>
  <si>
    <t>93,997.4</t>
  </si>
  <si>
    <t>681,396.98</t>
  </si>
  <si>
    <t>771,213.7</t>
  </si>
  <si>
    <t>825,839.64</t>
  </si>
  <si>
    <t>1,361,489.4</t>
  </si>
  <si>
    <t>1,342,930.86</t>
  </si>
  <si>
    <t>-475,236.45</t>
  </si>
  <si>
    <t>Cash from Operations</t>
  </si>
  <si>
    <t>294,077.58</t>
  </si>
  <si>
    <t>1,296,162.89</t>
  </si>
  <si>
    <t>1,453,703.7</t>
  </si>
  <si>
    <t>1,406,264.67</t>
  </si>
  <si>
    <t>928,866.6</t>
  </si>
  <si>
    <t>1,060,940.67</t>
  </si>
  <si>
    <t>1,209,077.35</t>
  </si>
  <si>
    <t>Capital Expenditures</t>
  </si>
  <si>
    <t>-491,472.12</t>
  </si>
  <si>
    <t>-506,647.57</t>
  </si>
  <si>
    <t>-604,686.14</t>
  </si>
  <si>
    <t>-590,812.95</t>
  </si>
  <si>
    <t>-529,326.72</t>
  </si>
  <si>
    <t>-527,309.01</t>
  </si>
  <si>
    <t>Cash Acquisitions</t>
  </si>
  <si>
    <t>Other Investing Activities</t>
  </si>
  <si>
    <t>-143,681.74</t>
  </si>
  <si>
    <t>-5,167,050.9</t>
  </si>
  <si>
    <t>10,919.84</t>
  </si>
  <si>
    <t>18,178.86</t>
  </si>
  <si>
    <t>21,631.14</t>
  </si>
  <si>
    <t>939,545.79</t>
  </si>
  <si>
    <t>-706,761.9</t>
  </si>
  <si>
    <t>Cash from Investing</t>
  </si>
  <si>
    <t>-635,153.86</t>
  </si>
  <si>
    <t>-5,673,698.47</t>
  </si>
  <si>
    <t>-593,766.3</t>
  </si>
  <si>
    <t>-572,634.09</t>
  </si>
  <si>
    <t>-507,695.58</t>
  </si>
  <si>
    <t>412,236.78</t>
  </si>
  <si>
    <t>-1,417,585.65</t>
  </si>
  <si>
    <t>Dividends Paid (Ex Special Dividends)</t>
  </si>
  <si>
    <t>-124,882.26</t>
  </si>
  <si>
    <t>-924,091.46</t>
  </si>
  <si>
    <t>-324,622.5</t>
  </si>
  <si>
    <t>Special Dividend Paid</t>
  </si>
  <si>
    <t>Long-Term Debt Issued</t>
  </si>
  <si>
    <t>776,149.96</t>
  </si>
  <si>
    <t>468,931.87</t>
  </si>
  <si>
    <t>2,710,850.28</t>
  </si>
  <si>
    <t>410,322.84</t>
  </si>
  <si>
    <t>701,103.42</t>
  </si>
  <si>
    <t>495,695.76</t>
  </si>
  <si>
    <t>3,720,654.6</t>
  </si>
  <si>
    <t>Long-Term Debt Repaid</t>
  </si>
  <si>
    <t>-273,935.28</t>
  </si>
  <si>
    <t>-25,143.8</t>
  </si>
  <si>
    <t>-596,496.26</t>
  </si>
  <si>
    <t>-71,416.95</t>
  </si>
  <si>
    <t>-859,880.4</t>
  </si>
  <si>
    <t>-1,622,032.1</t>
  </si>
  <si>
    <t>Repurchase of Common Stock</t>
  </si>
  <si>
    <t>Other Financing Activities</t>
  </si>
  <si>
    <t>-33,570.5</t>
  </si>
  <si>
    <t>4,023,008</t>
  </si>
  <si>
    <t>-1,965,571.2</t>
  </si>
  <si>
    <t>-681,707.25</t>
  </si>
  <si>
    <t>-554,775.12</t>
  </si>
  <si>
    <t>-733,427.4</t>
  </si>
  <si>
    <t>-2,104,038.3</t>
  </si>
  <si>
    <t>Cash from Financing</t>
  </si>
  <si>
    <t>343,761.92</t>
  </si>
  <si>
    <t>4,466,796.07</t>
  </si>
  <si>
    <t>-775,308.64</t>
  </si>
  <si>
    <t>-667,423.86</t>
  </si>
  <si>
    <t>-403,357.14</t>
  </si>
  <si>
    <t>-1,097,612.04</t>
  </si>
  <si>
    <t>-5,415.8</t>
  </si>
  <si>
    <t>Beginning Cash (CF)</t>
  </si>
  <si>
    <t>13,428.2</t>
  </si>
  <si>
    <t>Foreign Exchange Rate Adjustments</t>
  </si>
  <si>
    <t>-8,056.92</t>
  </si>
  <si>
    <t>-3,771.57</t>
  </si>
  <si>
    <t>-55,964.18</t>
  </si>
  <si>
    <t>-29,865.27</t>
  </si>
  <si>
    <t>-33,082.92</t>
  </si>
  <si>
    <t>-25,290.6</t>
  </si>
  <si>
    <t>181,429.3</t>
  </si>
  <si>
    <t>Additions / Reductions</t>
  </si>
  <si>
    <t>88,404.19</t>
  </si>
  <si>
    <t>93,036.38</t>
  </si>
  <si>
    <t>159,624.21</t>
  </si>
  <si>
    <t>12,495.6</t>
  </si>
  <si>
    <t>374,050.53</t>
  </si>
  <si>
    <t>-171,986.12</t>
  </si>
  <si>
    <t>Ending Cash (CF)</t>
  </si>
  <si>
    <t>Levered Free Cash Flow</t>
  </si>
  <si>
    <t>-197,394.54</t>
  </si>
  <si>
    <t>789,515.32</t>
  </si>
  <si>
    <t>849,017.56</t>
  </si>
  <si>
    <t>815,451.72</t>
  </si>
  <si>
    <t>399,539.88</t>
  </si>
  <si>
    <t>533,631.66</t>
  </si>
  <si>
    <t>498,253.6</t>
  </si>
  <si>
    <t>Cash Interest Paid</t>
  </si>
  <si>
    <t>75,197.92</t>
  </si>
  <si>
    <t>100,575.2</t>
  </si>
  <si>
    <t>185,637.28</t>
  </si>
  <si>
    <t>209,056.89</t>
  </si>
  <si>
    <t>282,477.24</t>
  </si>
  <si>
    <t>330,042.33</t>
  </si>
  <si>
    <t>750,088.3</t>
  </si>
  <si>
    <t>Valuation Ratios</t>
  </si>
  <si>
    <t>Price Close (Split Adjusted)</t>
  </si>
  <si>
    <t>Market Cap</t>
  </si>
  <si>
    <t>4,223,172.212</t>
  </si>
  <si>
    <t>6,409,206.331</t>
  </si>
  <si>
    <t>5,932,985.73</t>
  </si>
  <si>
    <t>Total Enterprise Value (TEV)</t>
  </si>
  <si>
    <t>10,793,949.092</t>
  </si>
  <si>
    <t>11,686,090.021</t>
  </si>
  <si>
    <t>12,144,908.33</t>
  </si>
  <si>
    <t>Enterprise Value (EV)</t>
  </si>
  <si>
    <t>NA</t>
  </si>
  <si>
    <t>10,737,962.612</t>
  </si>
  <si>
    <t>11,644,360.531</t>
  </si>
  <si>
    <t>12,444,709.176</t>
  </si>
  <si>
    <t>EV/EBITDA</t>
  </si>
  <si>
    <t>7.1x</t>
  </si>
  <si>
    <t>7.2x</t>
  </si>
  <si>
    <t>6.2x</t>
  </si>
  <si>
    <t>EV / EBIT</t>
  </si>
  <si>
    <t>9.4x</t>
  </si>
  <si>
    <t>9.2x</t>
  </si>
  <si>
    <t>EV / LTM EBITDA - CAPEX</t>
  </si>
  <si>
    <t>11.3x</t>
  </si>
  <si>
    <t>10.8x</t>
  </si>
  <si>
    <t>9.6x</t>
  </si>
  <si>
    <t>EV / Free Cash Flow</t>
  </si>
  <si>
    <t>3.0x</t>
  </si>
  <si>
    <t>4.0x</t>
  </si>
  <si>
    <t>-14.4x</t>
  </si>
  <si>
    <t>EV / Invested Capital</t>
  </si>
  <si>
    <t>2.4x</t>
  </si>
  <si>
    <t>3.5x</t>
  </si>
  <si>
    <t>2.3x</t>
  </si>
  <si>
    <t>EV / Revenue</t>
  </si>
  <si>
    <t>5.8x</t>
  </si>
  <si>
    <t>5.7x</t>
  </si>
  <si>
    <t>4.9x</t>
  </si>
  <si>
    <t>P/E Ratio</t>
  </si>
  <si>
    <t>-8.3x</t>
  </si>
  <si>
    <t>-25.2x</t>
  </si>
  <si>
    <t>4.4x</t>
  </si>
  <si>
    <t>Price/Book</t>
  </si>
  <si>
    <t>0.0x</t>
  </si>
  <si>
    <t>-1.8x</t>
  </si>
  <si>
    <t>-2.6x</t>
  </si>
  <si>
    <t>-4.3x</t>
  </si>
  <si>
    <t>Price / Operating Cash Flow</t>
  </si>
  <si>
    <t>4.1x</t>
  </si>
  <si>
    <t>6.6x</t>
  </si>
  <si>
    <t>5.4x</t>
  </si>
  <si>
    <t>Price / LTM Sales</t>
  </si>
  <si>
    <t>3.2x</t>
  </si>
  <si>
    <t>2.5x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</si>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</sst>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F7B85038-F945-A1A7-DA1A-29E315FC6D3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56"/>
  <sheetViews>
    <sheetView showGridLines="0" workbookViewId="0">
      <selection activeCell="G12" sqref="G12:G54"/>
    </sheetView>
  </sheetViews>
  <sheetFormatPr defaultColWidth="15" defaultRowHeight="15" customHeight="1" x14ac:dyDescent="0.2"/>
  <cols>
    <col min="1" max="2" width="2" customWidth="1"/>
    <col min="3" max="3" width="25" customWidth="1"/>
    <col min="4" max="6" width="11.5703125" style="33" customWidth="1"/>
  </cols>
  <sheetData>
    <row r="1" spans="3:15" ht="13.5" customHeight="1" x14ac:dyDescent="0.2"/>
    <row r="2" spans="3:15" ht="33" customHeight="1" x14ac:dyDescent="0.4">
      <c r="C2" s="39" t="s">
        <v>0</v>
      </c>
      <c r="D2" s="39"/>
      <c r="E2" s="39"/>
      <c r="F2" s="39"/>
      <c r="G2" s="40"/>
      <c r="H2" s="40"/>
    </row>
    <row r="3" spans="3:15" ht="12.75" x14ac:dyDescent="0.2">
      <c r="C3" s="1" t="s">
        <v>1</v>
      </c>
      <c r="D3" s="34"/>
      <c r="E3" s="34"/>
      <c r="F3" s="34"/>
    </row>
    <row r="4" spans="3:15" ht="12.75" x14ac:dyDescent="0.2"/>
    <row r="5" spans="3:15" ht="12.75" x14ac:dyDescent="0.2"/>
    <row r="6" spans="3:15" x14ac:dyDescent="0.25">
      <c r="C6" s="41" t="s">
        <v>2</v>
      </c>
      <c r="D6" s="41"/>
      <c r="E6" s="41"/>
      <c r="F6" s="41"/>
      <c r="G6" s="42"/>
      <c r="H6" s="2"/>
      <c r="I6" s="2"/>
      <c r="J6" s="2"/>
      <c r="K6" s="2"/>
      <c r="L6" s="2"/>
      <c r="M6" s="2"/>
      <c r="N6" s="2"/>
      <c r="O6" s="2"/>
    </row>
    <row r="7" spans="3:15" ht="12.75" x14ac:dyDescent="0.2"/>
    <row r="8" spans="3:15" ht="33" customHeight="1" x14ac:dyDescent="0.2">
      <c r="C8" s="3" t="s">
        <v>3</v>
      </c>
      <c r="D8" s="35"/>
      <c r="E8" s="35"/>
      <c r="F8" s="35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9" spans="3:15" ht="12.75" x14ac:dyDescent="0.2"/>
    <row r="10" spans="3:15" ht="12.75" x14ac:dyDescent="0.2">
      <c r="C10" s="3" t="s">
        <v>11</v>
      </c>
      <c r="D10" s="35">
        <v>2013</v>
      </c>
      <c r="E10" s="35">
        <v>2014</v>
      </c>
      <c r="F10" s="35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1" spans="3:15" ht="12.75" x14ac:dyDescent="0.2"/>
    <row r="12" spans="3:15" ht="12.75" x14ac:dyDescent="0.2">
      <c r="C12" s="3" t="s">
        <v>19</v>
      </c>
      <c r="D12" s="35"/>
      <c r="E12" s="35"/>
      <c r="F12" s="35"/>
      <c r="G12" s="3"/>
      <c r="H12" s="3" t="s">
        <v>21</v>
      </c>
      <c r="I12" s="3" t="s">
        <v>22</v>
      </c>
      <c r="J12" s="3" t="s">
        <v>23</v>
      </c>
      <c r="K12" s="3" t="s">
        <v>24</v>
      </c>
      <c r="L12" s="3" t="s">
        <v>25</v>
      </c>
      <c r="M12" s="3" t="s">
        <v>26</v>
      </c>
    </row>
    <row r="13" spans="3:15" ht="12.75" x14ac:dyDescent="0.2">
      <c r="C13" s="3" t="s">
        <v>27</v>
      </c>
      <c r="D13" s="35"/>
      <c r="E13" s="35"/>
      <c r="F13" s="35"/>
      <c r="G13" s="3"/>
      <c r="H13" s="3" t="s">
        <v>20</v>
      </c>
      <c r="I13" s="3" t="s">
        <v>20</v>
      </c>
      <c r="J13" s="3" t="s">
        <v>20</v>
      </c>
      <c r="K13" s="3" t="s">
        <v>20</v>
      </c>
      <c r="L13" s="3" t="s">
        <v>20</v>
      </c>
      <c r="M13" s="3" t="s">
        <v>28</v>
      </c>
    </row>
    <row r="14" spans="3:15" ht="12.75" x14ac:dyDescent="0.2">
      <c r="C14" s="3" t="s">
        <v>29</v>
      </c>
      <c r="D14" s="35"/>
      <c r="E14" s="35"/>
      <c r="F14" s="35"/>
      <c r="G14" s="3"/>
      <c r="H14" s="3" t="s">
        <v>30</v>
      </c>
      <c r="I14" s="3" t="s">
        <v>31</v>
      </c>
      <c r="J14" s="3" t="s">
        <v>32</v>
      </c>
      <c r="K14" s="3" t="s">
        <v>33</v>
      </c>
      <c r="L14" s="3" t="s">
        <v>34</v>
      </c>
      <c r="M14" s="3" t="s">
        <v>35</v>
      </c>
    </row>
    <row r="15" spans="3:15" ht="12.75" x14ac:dyDescent="0.2">
      <c r="C15" s="3" t="s">
        <v>36</v>
      </c>
      <c r="D15" s="35"/>
      <c r="E15" s="35"/>
      <c r="F15" s="35"/>
      <c r="G15" s="3"/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5" ht="12.75" x14ac:dyDescent="0.2">
      <c r="C16" s="3" t="s">
        <v>37</v>
      </c>
      <c r="D16" s="35"/>
      <c r="E16" s="35"/>
      <c r="F16" s="35"/>
      <c r="G16" s="3"/>
      <c r="H16" s="3" t="s">
        <v>38</v>
      </c>
      <c r="I16" s="3" t="s">
        <v>39</v>
      </c>
      <c r="J16" s="3" t="s">
        <v>40</v>
      </c>
      <c r="K16" s="3" t="s">
        <v>41</v>
      </c>
      <c r="L16" s="3" t="s">
        <v>42</v>
      </c>
      <c r="M16" s="3" t="s">
        <v>43</v>
      </c>
    </row>
    <row r="17" spans="3:13" ht="12.75" x14ac:dyDescent="0.2">
      <c r="C17" s="3" t="s">
        <v>44</v>
      </c>
      <c r="D17" s="35"/>
      <c r="E17" s="35"/>
      <c r="F17" s="35"/>
      <c r="G17" s="3"/>
      <c r="H17" s="3">
        <v>0</v>
      </c>
      <c r="I17" s="3">
        <v>0</v>
      </c>
      <c r="J17" s="3">
        <v>0</v>
      </c>
      <c r="K17" s="3">
        <v>0</v>
      </c>
      <c r="L17" s="3" t="s">
        <v>45</v>
      </c>
      <c r="M17" s="3" t="s">
        <v>46</v>
      </c>
    </row>
    <row r="18" spans="3:13" ht="12.75" x14ac:dyDescent="0.2">
      <c r="C18" s="3" t="s">
        <v>47</v>
      </c>
      <c r="D18" s="35"/>
      <c r="E18" s="35"/>
      <c r="F18" s="35"/>
      <c r="G18" s="3"/>
      <c r="H18" s="3" t="s">
        <v>48</v>
      </c>
      <c r="I18" s="3" t="s">
        <v>49</v>
      </c>
      <c r="J18" s="3" t="s">
        <v>50</v>
      </c>
      <c r="K18" s="3" t="s">
        <v>51</v>
      </c>
      <c r="L18" s="3" t="s">
        <v>52</v>
      </c>
      <c r="M18" s="3" t="s">
        <v>53</v>
      </c>
    </row>
    <row r="19" spans="3:13" ht="12.75" x14ac:dyDescent="0.2">
      <c r="G19" s="3"/>
    </row>
    <row r="20" spans="3:13" ht="12.75" x14ac:dyDescent="0.2">
      <c r="C20" s="3" t="s">
        <v>54</v>
      </c>
      <c r="D20" s="35"/>
      <c r="E20" s="35"/>
      <c r="F20" s="35"/>
      <c r="G20" s="3"/>
      <c r="H20" s="3" t="s">
        <v>55</v>
      </c>
      <c r="I20" s="3" t="s">
        <v>56</v>
      </c>
      <c r="J20" s="3" t="s">
        <v>57</v>
      </c>
      <c r="K20" s="3" t="s">
        <v>58</v>
      </c>
      <c r="L20" s="3" t="s">
        <v>59</v>
      </c>
      <c r="M20" s="3" t="s">
        <v>60</v>
      </c>
    </row>
    <row r="21" spans="3:13" ht="12.75" x14ac:dyDescent="0.2">
      <c r="C21" s="3" t="s">
        <v>61</v>
      </c>
      <c r="D21" s="35"/>
      <c r="E21" s="35"/>
      <c r="F21" s="35"/>
      <c r="G21" s="3"/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</row>
    <row r="22" spans="3:13" ht="12.75" x14ac:dyDescent="0.2">
      <c r="C22" s="3" t="s">
        <v>62</v>
      </c>
      <c r="D22" s="35"/>
      <c r="E22" s="35"/>
      <c r="F22" s="35"/>
      <c r="G22" s="3"/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</row>
    <row r="23" spans="3:13" ht="12.75" x14ac:dyDescent="0.2">
      <c r="C23" s="3" t="s">
        <v>63</v>
      </c>
      <c r="D23" s="35"/>
      <c r="E23" s="35"/>
      <c r="F23" s="35"/>
      <c r="G23" s="3"/>
      <c r="H23" s="3" t="s">
        <v>64</v>
      </c>
      <c r="I23" s="3" t="s">
        <v>65</v>
      </c>
      <c r="J23" s="3" t="s">
        <v>66</v>
      </c>
      <c r="K23" s="3" t="s">
        <v>67</v>
      </c>
      <c r="L23" s="3" t="s">
        <v>68</v>
      </c>
      <c r="M23" s="3" t="s">
        <v>69</v>
      </c>
    </row>
    <row r="24" spans="3:13" ht="12.75" x14ac:dyDescent="0.2">
      <c r="C24" s="3" t="s">
        <v>70</v>
      </c>
      <c r="D24" s="35"/>
      <c r="E24" s="35"/>
      <c r="F24" s="35"/>
      <c r="G24" s="3"/>
      <c r="H24" s="3" t="s">
        <v>71</v>
      </c>
      <c r="I24" s="3" t="s">
        <v>72</v>
      </c>
      <c r="J24" s="3" t="s">
        <v>73</v>
      </c>
      <c r="K24" s="3" t="s">
        <v>74</v>
      </c>
      <c r="L24" s="3" t="s">
        <v>75</v>
      </c>
      <c r="M24" s="3" t="s">
        <v>76</v>
      </c>
    </row>
    <row r="25" spans="3:13" ht="12.75" x14ac:dyDescent="0.2">
      <c r="C25" s="3" t="s">
        <v>77</v>
      </c>
      <c r="D25" s="35"/>
      <c r="E25" s="35"/>
      <c r="F25" s="35"/>
      <c r="G25" s="3"/>
      <c r="H25" s="3" t="s">
        <v>78</v>
      </c>
      <c r="I25" s="3" t="s">
        <v>79</v>
      </c>
      <c r="J25" s="3" t="s">
        <v>80</v>
      </c>
      <c r="K25" s="3" t="s">
        <v>81</v>
      </c>
      <c r="L25" s="3" t="s">
        <v>82</v>
      </c>
      <c r="M25" s="3" t="s">
        <v>83</v>
      </c>
    </row>
    <row r="26" spans="3:13" ht="12.75" x14ac:dyDescent="0.2">
      <c r="C26" s="3" t="s">
        <v>84</v>
      </c>
      <c r="D26" s="35"/>
      <c r="E26" s="35"/>
      <c r="F26" s="35"/>
      <c r="G26" s="3"/>
      <c r="H26" s="3" t="s">
        <v>85</v>
      </c>
      <c r="I26" s="3" t="s">
        <v>86</v>
      </c>
      <c r="J26" s="3" t="s">
        <v>87</v>
      </c>
      <c r="K26" s="3" t="s">
        <v>88</v>
      </c>
      <c r="L26" s="3" t="s">
        <v>89</v>
      </c>
      <c r="M26" s="3" t="s">
        <v>90</v>
      </c>
    </row>
    <row r="27" spans="3:13" ht="12.75" x14ac:dyDescent="0.2">
      <c r="C27" s="3" t="s">
        <v>91</v>
      </c>
      <c r="D27" s="35"/>
      <c r="E27" s="35"/>
      <c r="F27" s="35"/>
      <c r="G27" s="3"/>
      <c r="H27" s="3" t="s">
        <v>92</v>
      </c>
      <c r="I27" s="3" t="s">
        <v>93</v>
      </c>
      <c r="J27" s="3" t="s">
        <v>94</v>
      </c>
      <c r="K27" s="3" t="s">
        <v>95</v>
      </c>
      <c r="L27" s="3" t="s">
        <v>96</v>
      </c>
      <c r="M27" s="3" t="s">
        <v>97</v>
      </c>
    </row>
    <row r="28" spans="3:13" ht="12.75" x14ac:dyDescent="0.2">
      <c r="G28" s="3"/>
    </row>
    <row r="29" spans="3:13" ht="12.75" x14ac:dyDescent="0.2">
      <c r="C29" s="3" t="s">
        <v>98</v>
      </c>
      <c r="D29" s="35"/>
      <c r="E29" s="35"/>
      <c r="F29" s="35"/>
      <c r="G29" s="3"/>
      <c r="H29" s="3" t="s">
        <v>99</v>
      </c>
      <c r="I29" s="3" t="s">
        <v>100</v>
      </c>
      <c r="J29" s="3" t="s">
        <v>101</v>
      </c>
      <c r="K29" s="3" t="s">
        <v>102</v>
      </c>
      <c r="L29" s="3" t="s">
        <v>103</v>
      </c>
      <c r="M29" s="3" t="s">
        <v>104</v>
      </c>
    </row>
    <row r="30" spans="3:13" ht="12.75" x14ac:dyDescent="0.2">
      <c r="C30" s="3" t="s">
        <v>105</v>
      </c>
      <c r="D30" s="35"/>
      <c r="E30" s="35"/>
      <c r="F30" s="35"/>
      <c r="G30" s="3"/>
      <c r="H30" s="3" t="s">
        <v>106</v>
      </c>
      <c r="I30" s="3" t="s">
        <v>107</v>
      </c>
      <c r="J30" s="3" t="s">
        <v>108</v>
      </c>
      <c r="K30" s="3" t="s">
        <v>109</v>
      </c>
      <c r="L30" s="3" t="s">
        <v>110</v>
      </c>
      <c r="M30" s="3" t="s">
        <v>111</v>
      </c>
    </row>
    <row r="31" spans="3:13" ht="12.75" x14ac:dyDescent="0.2">
      <c r="C31" s="3" t="s">
        <v>112</v>
      </c>
      <c r="D31" s="35"/>
      <c r="E31" s="35"/>
      <c r="F31" s="35"/>
      <c r="G31" s="3"/>
      <c r="H31" s="3" t="s">
        <v>20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</row>
    <row r="32" spans="3:13" ht="12.75" x14ac:dyDescent="0.2">
      <c r="C32" s="3" t="s">
        <v>113</v>
      </c>
      <c r="D32" s="35"/>
      <c r="E32" s="35"/>
      <c r="F32" s="35"/>
      <c r="G32" s="3"/>
      <c r="H32" s="3" t="s">
        <v>20</v>
      </c>
      <c r="I32" s="3" t="s">
        <v>20</v>
      </c>
      <c r="J32" s="3" t="s">
        <v>20</v>
      </c>
      <c r="K32" s="3" t="s">
        <v>114</v>
      </c>
      <c r="L32" s="3" t="s">
        <v>115</v>
      </c>
      <c r="M32" s="3" t="s">
        <v>116</v>
      </c>
    </row>
    <row r="33" spans="3:13" ht="12.75" x14ac:dyDescent="0.2">
      <c r="C33" s="3" t="s">
        <v>117</v>
      </c>
      <c r="D33" s="35"/>
      <c r="E33" s="35"/>
      <c r="F33" s="35"/>
      <c r="G33" s="3"/>
      <c r="H33" s="3" t="s">
        <v>20</v>
      </c>
      <c r="I33" s="3" t="s">
        <v>20</v>
      </c>
      <c r="J33" s="3" t="s">
        <v>20</v>
      </c>
      <c r="K33" s="3" t="s">
        <v>20</v>
      </c>
      <c r="L33" s="3" t="s">
        <v>20</v>
      </c>
      <c r="M33" s="3" t="s">
        <v>20</v>
      </c>
    </row>
    <row r="34" spans="3:13" ht="12.75" x14ac:dyDescent="0.2">
      <c r="C34" s="3" t="s">
        <v>118</v>
      </c>
      <c r="D34" s="35"/>
      <c r="E34" s="35"/>
      <c r="F34" s="35"/>
      <c r="G34" s="3"/>
      <c r="H34" s="3" t="s">
        <v>119</v>
      </c>
      <c r="I34" s="3" t="s">
        <v>120</v>
      </c>
      <c r="J34" s="3" t="s">
        <v>121</v>
      </c>
      <c r="K34" s="3" t="s">
        <v>122</v>
      </c>
      <c r="L34" s="3" t="s">
        <v>123</v>
      </c>
      <c r="M34" s="3" t="s">
        <v>124</v>
      </c>
    </row>
    <row r="35" spans="3:13" ht="12.75" x14ac:dyDescent="0.2">
      <c r="C35" s="3" t="s">
        <v>125</v>
      </c>
      <c r="D35" s="35"/>
      <c r="E35" s="35"/>
      <c r="F35" s="35"/>
      <c r="G35" s="3"/>
      <c r="H35" s="3" t="s">
        <v>126</v>
      </c>
      <c r="I35" s="3" t="s">
        <v>127</v>
      </c>
      <c r="J35" s="3" t="s">
        <v>128</v>
      </c>
      <c r="K35" s="3" t="s">
        <v>129</v>
      </c>
      <c r="L35" s="3" t="s">
        <v>130</v>
      </c>
      <c r="M35" s="3" t="s">
        <v>131</v>
      </c>
    </row>
    <row r="36" spans="3:13" ht="12.75" x14ac:dyDescent="0.2">
      <c r="G36" s="3"/>
    </row>
    <row r="37" spans="3:13" ht="12.75" x14ac:dyDescent="0.2">
      <c r="C37" s="3" t="s">
        <v>132</v>
      </c>
      <c r="D37" s="35"/>
      <c r="E37" s="35"/>
      <c r="F37" s="35"/>
      <c r="G37" s="3"/>
      <c r="H37" s="3" t="s">
        <v>133</v>
      </c>
      <c r="I37" s="3" t="s">
        <v>134</v>
      </c>
      <c r="J37" s="3" t="s">
        <v>135</v>
      </c>
      <c r="K37" s="3" t="s">
        <v>136</v>
      </c>
      <c r="L37" s="3" t="s">
        <v>137</v>
      </c>
      <c r="M37" s="3" t="s">
        <v>138</v>
      </c>
    </row>
    <row r="38" spans="3:13" ht="12.75" x14ac:dyDescent="0.2">
      <c r="C38" s="3" t="s">
        <v>139</v>
      </c>
      <c r="D38" s="35"/>
      <c r="E38" s="35"/>
      <c r="F38" s="35"/>
      <c r="G38" s="3"/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</row>
    <row r="39" spans="3:13" ht="12.75" x14ac:dyDescent="0.2">
      <c r="C39" s="3" t="s">
        <v>140</v>
      </c>
      <c r="D39" s="35"/>
      <c r="E39" s="35"/>
      <c r="F39" s="35"/>
      <c r="G39" s="3"/>
      <c r="H39" s="3" t="s">
        <v>141</v>
      </c>
      <c r="I39" s="3" t="s">
        <v>142</v>
      </c>
      <c r="J39" s="3" t="s">
        <v>143</v>
      </c>
      <c r="K39" s="3" t="s">
        <v>144</v>
      </c>
      <c r="L39" s="3" t="s">
        <v>145</v>
      </c>
      <c r="M39" s="3" t="s">
        <v>146</v>
      </c>
    </row>
    <row r="40" spans="3:13" ht="12.75" x14ac:dyDescent="0.2">
      <c r="C40" s="3" t="s">
        <v>147</v>
      </c>
      <c r="D40" s="35"/>
      <c r="E40" s="35"/>
      <c r="F40" s="35"/>
      <c r="G40" s="3"/>
      <c r="H40" s="3" t="s">
        <v>148</v>
      </c>
      <c r="I40" s="3" t="s">
        <v>149</v>
      </c>
      <c r="J40" s="3" t="s">
        <v>150</v>
      </c>
      <c r="K40" s="3" t="s">
        <v>151</v>
      </c>
      <c r="L40" s="3" t="s">
        <v>152</v>
      </c>
      <c r="M40" s="3" t="s">
        <v>153</v>
      </c>
    </row>
    <row r="41" spans="3:13" ht="12.75" x14ac:dyDescent="0.2">
      <c r="G41" s="3"/>
    </row>
    <row r="42" spans="3:13" ht="12.75" x14ac:dyDescent="0.2">
      <c r="C42" s="3" t="s">
        <v>154</v>
      </c>
      <c r="D42" s="35"/>
      <c r="E42" s="35"/>
      <c r="F42" s="35"/>
      <c r="G42" s="3"/>
      <c r="H42" s="3" t="s">
        <v>155</v>
      </c>
      <c r="I42" s="3" t="s">
        <v>156</v>
      </c>
      <c r="J42" s="3" t="s">
        <v>157</v>
      </c>
      <c r="K42" s="3" t="s">
        <v>158</v>
      </c>
      <c r="L42" s="3" t="s">
        <v>159</v>
      </c>
      <c r="M42" s="3" t="s">
        <v>160</v>
      </c>
    </row>
    <row r="43" spans="3:13" ht="12.75" x14ac:dyDescent="0.2">
      <c r="C43" s="3" t="s">
        <v>161</v>
      </c>
      <c r="D43" s="35"/>
      <c r="E43" s="35"/>
      <c r="F43" s="35"/>
      <c r="G43" s="3"/>
      <c r="H43" s="3" t="s">
        <v>20</v>
      </c>
      <c r="I43" s="3" t="s">
        <v>20</v>
      </c>
      <c r="J43" s="3" t="s">
        <v>20</v>
      </c>
      <c r="K43" s="3" t="s">
        <v>20</v>
      </c>
      <c r="L43" s="3" t="s">
        <v>20</v>
      </c>
      <c r="M43" s="3" t="s">
        <v>20</v>
      </c>
    </row>
    <row r="44" spans="3:13" ht="12.75" x14ac:dyDescent="0.2">
      <c r="C44" s="3" t="s">
        <v>162</v>
      </c>
      <c r="D44" s="35"/>
      <c r="E44" s="35"/>
      <c r="F44" s="35"/>
      <c r="G44" s="3"/>
      <c r="H44" s="3" t="s">
        <v>163</v>
      </c>
      <c r="I44" s="3" t="s">
        <v>164</v>
      </c>
      <c r="J44" s="3" t="s">
        <v>165</v>
      </c>
      <c r="K44" s="3" t="s">
        <v>166</v>
      </c>
      <c r="L44" s="3" t="s">
        <v>167</v>
      </c>
      <c r="M44" s="3" t="s">
        <v>168</v>
      </c>
    </row>
    <row r="45" spans="3:13" ht="12.75" x14ac:dyDescent="0.2">
      <c r="C45" s="3" t="s">
        <v>169</v>
      </c>
      <c r="D45" s="35"/>
      <c r="E45" s="35"/>
      <c r="F45" s="35"/>
      <c r="G45" s="3"/>
      <c r="H45" s="3" t="s">
        <v>20</v>
      </c>
      <c r="I45" s="3" t="s">
        <v>20</v>
      </c>
      <c r="J45" s="3" t="s">
        <v>20</v>
      </c>
      <c r="K45" s="3" t="s">
        <v>20</v>
      </c>
      <c r="L45" s="3" t="s">
        <v>20</v>
      </c>
      <c r="M45" s="3" t="s">
        <v>20</v>
      </c>
    </row>
    <row r="46" spans="3:13" ht="12.75" x14ac:dyDescent="0.2">
      <c r="C46" s="3" t="s">
        <v>170</v>
      </c>
      <c r="D46" s="35"/>
      <c r="E46" s="35"/>
      <c r="F46" s="35"/>
      <c r="G46" s="3"/>
      <c r="H46" s="3" t="s">
        <v>171</v>
      </c>
      <c r="I46" s="3" t="s">
        <v>172</v>
      </c>
      <c r="J46" s="3" t="s">
        <v>173</v>
      </c>
      <c r="K46" s="3" t="s">
        <v>174</v>
      </c>
      <c r="L46" s="3" t="s">
        <v>175</v>
      </c>
      <c r="M46" s="3" t="s">
        <v>176</v>
      </c>
    </row>
    <row r="47" spans="3:13" ht="12.75" x14ac:dyDescent="0.2">
      <c r="C47" s="3" t="s">
        <v>177</v>
      </c>
      <c r="D47" s="35"/>
      <c r="E47" s="35"/>
      <c r="F47" s="35"/>
      <c r="G47" s="3"/>
      <c r="H47" s="3" t="s">
        <v>178</v>
      </c>
      <c r="I47" s="3" t="s">
        <v>179</v>
      </c>
      <c r="J47" s="3" t="s">
        <v>180</v>
      </c>
      <c r="K47" s="3" t="s">
        <v>181</v>
      </c>
      <c r="L47" s="3" t="s">
        <v>182</v>
      </c>
      <c r="M47" s="3" t="s">
        <v>183</v>
      </c>
    </row>
    <row r="48" spans="3:13" ht="12.75" x14ac:dyDescent="0.2">
      <c r="C48" s="3" t="s">
        <v>184</v>
      </c>
      <c r="D48" s="35"/>
      <c r="E48" s="35"/>
      <c r="F48" s="35"/>
      <c r="G48" s="3"/>
      <c r="H48" s="3" t="s">
        <v>20</v>
      </c>
      <c r="I48" s="3" t="s">
        <v>20</v>
      </c>
      <c r="J48" s="3" t="s">
        <v>20</v>
      </c>
      <c r="K48" s="3" t="s">
        <v>20</v>
      </c>
      <c r="L48" s="3" t="s">
        <v>20</v>
      </c>
      <c r="M48" s="3" t="s">
        <v>20</v>
      </c>
    </row>
    <row r="49" spans="3:13" ht="12.75" x14ac:dyDescent="0.2">
      <c r="C49" s="3" t="s">
        <v>185</v>
      </c>
      <c r="D49" s="35"/>
      <c r="E49" s="35"/>
      <c r="F49" s="35"/>
      <c r="G49" s="3"/>
      <c r="H49" s="3" t="s">
        <v>186</v>
      </c>
      <c r="I49" s="3" t="s">
        <v>187</v>
      </c>
      <c r="J49" s="3" t="s">
        <v>188</v>
      </c>
      <c r="K49" s="3" t="s">
        <v>189</v>
      </c>
      <c r="L49" s="3" t="s">
        <v>190</v>
      </c>
      <c r="M49" s="3" t="s">
        <v>191</v>
      </c>
    </row>
    <row r="50" spans="3:13" ht="12.75" x14ac:dyDescent="0.2">
      <c r="C50" s="3" t="s">
        <v>192</v>
      </c>
      <c r="D50" s="35"/>
      <c r="E50" s="35"/>
      <c r="F50" s="35"/>
      <c r="G50" s="3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193</v>
      </c>
      <c r="D51" s="35"/>
      <c r="E51" s="35"/>
      <c r="F51" s="35"/>
      <c r="G51" s="3"/>
      <c r="H51" s="3" t="s">
        <v>194</v>
      </c>
      <c r="I51" s="3" t="s">
        <v>195</v>
      </c>
      <c r="J51" s="3" t="s">
        <v>196</v>
      </c>
      <c r="K51" s="3" t="s">
        <v>197</v>
      </c>
      <c r="L51" s="3" t="s">
        <v>198</v>
      </c>
      <c r="M51" s="3" t="s">
        <v>199</v>
      </c>
    </row>
    <row r="52" spans="3:13" ht="12.75" x14ac:dyDescent="0.2">
      <c r="G52" s="3"/>
    </row>
    <row r="53" spans="3:13" ht="12.75" x14ac:dyDescent="0.2">
      <c r="C53" s="3" t="s">
        <v>200</v>
      </c>
      <c r="D53" s="35"/>
      <c r="E53" s="35"/>
      <c r="F53" s="35"/>
      <c r="G53" s="3"/>
      <c r="H53" s="3" t="s">
        <v>92</v>
      </c>
      <c r="I53" s="3" t="s">
        <v>93</v>
      </c>
      <c r="J53" s="3" t="s">
        <v>94</v>
      </c>
      <c r="K53" s="3" t="s">
        <v>95</v>
      </c>
      <c r="L53" s="3" t="s">
        <v>96</v>
      </c>
      <c r="M53" s="3" t="s">
        <v>97</v>
      </c>
    </row>
    <row r="54" spans="3:13" ht="12.75" x14ac:dyDescent="0.2">
      <c r="G54" s="3"/>
    </row>
    <row r="55" spans="3:13" ht="12.75" x14ac:dyDescent="0.2">
      <c r="C55" s="3" t="s">
        <v>201</v>
      </c>
      <c r="D55" s="35"/>
      <c r="E55" s="35"/>
      <c r="F55" s="35"/>
      <c r="G55" s="3" t="s">
        <v>20</v>
      </c>
      <c r="H55" s="3" t="s">
        <v>21</v>
      </c>
      <c r="I55" s="3" t="s">
        <v>22</v>
      </c>
      <c r="J55" s="3" t="s">
        <v>23</v>
      </c>
      <c r="K55" s="3" t="s">
        <v>24</v>
      </c>
      <c r="L55" s="3" t="s">
        <v>25</v>
      </c>
      <c r="M55" s="3" t="s">
        <v>202</v>
      </c>
    </row>
    <row r="56" spans="3:13" ht="12.75" x14ac:dyDescent="0.2">
      <c r="C56" s="3" t="s">
        <v>203</v>
      </c>
      <c r="D56" s="35"/>
      <c r="E56" s="35"/>
      <c r="F56" s="35"/>
      <c r="G56" s="3" t="s">
        <v>20</v>
      </c>
      <c r="H56" s="3" t="s">
        <v>133</v>
      </c>
      <c r="I56" s="3" t="s">
        <v>134</v>
      </c>
      <c r="J56" s="3" t="s">
        <v>135</v>
      </c>
      <c r="K56" s="3" t="s">
        <v>204</v>
      </c>
      <c r="L56" s="3" t="s">
        <v>205</v>
      </c>
      <c r="M56" s="3" t="s">
        <v>206</v>
      </c>
    </row>
  </sheetData>
  <mergeCells count="2">
    <mergeCell ref="C2:H2"/>
    <mergeCell ref="C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BAF0-51FC-4E8A-9631-D58F80AF3642}">
  <dimension ref="C1:O48"/>
  <sheetViews>
    <sheetView workbookViewId="0">
      <selection activeCell="F1" sqref="D1:F1048576"/>
    </sheetView>
  </sheetViews>
  <sheetFormatPr defaultColWidth="15" defaultRowHeight="12.75" x14ac:dyDescent="0.2"/>
  <cols>
    <col min="1" max="2" width="2" customWidth="1"/>
    <col min="3" max="3" width="25" customWidth="1"/>
    <col min="4" max="6" width="12" style="36" customWidth="1"/>
  </cols>
  <sheetData>
    <row r="1" spans="3:15" ht="13.5" customHeight="1" x14ac:dyDescent="0.2"/>
    <row r="2" spans="3:15" ht="26.25" x14ac:dyDescent="0.4">
      <c r="C2" s="39" t="s">
        <v>0</v>
      </c>
      <c r="D2" s="39"/>
      <c r="E2" s="39"/>
      <c r="F2" s="39"/>
      <c r="G2" s="40"/>
      <c r="H2" s="40"/>
    </row>
    <row r="3" spans="3:15" x14ac:dyDescent="0.2">
      <c r="C3" s="1" t="s">
        <v>1</v>
      </c>
      <c r="D3" s="37"/>
      <c r="E3" s="37"/>
      <c r="F3" s="37"/>
    </row>
    <row r="6" spans="3:15" ht="15" x14ac:dyDescent="0.25">
      <c r="C6" s="41" t="s">
        <v>207</v>
      </c>
      <c r="D6" s="41"/>
      <c r="E6" s="41"/>
      <c r="F6" s="41"/>
      <c r="G6" s="42"/>
      <c r="H6" s="2"/>
      <c r="I6" s="2"/>
      <c r="J6" s="2"/>
      <c r="K6" s="2"/>
      <c r="L6" s="2"/>
      <c r="M6" s="2"/>
      <c r="N6" s="2"/>
      <c r="O6" s="2"/>
    </row>
    <row r="8" spans="3:15" ht="33" customHeight="1" x14ac:dyDescent="0.2">
      <c r="C8" s="3" t="s">
        <v>3</v>
      </c>
      <c r="D8" s="38"/>
      <c r="E8" s="38"/>
      <c r="F8" s="38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10" spans="3:15" x14ac:dyDescent="0.2">
      <c r="C10" s="3" t="s">
        <v>11</v>
      </c>
      <c r="D10" s="38">
        <v>2013</v>
      </c>
      <c r="E10" s="38">
        <v>2014</v>
      </c>
      <c r="F10" s="38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2" spans="3:15" x14ac:dyDescent="0.2">
      <c r="C12" s="3" t="s">
        <v>208</v>
      </c>
      <c r="D12" s="38"/>
      <c r="E12" s="38"/>
      <c r="F12" s="38"/>
      <c r="G12" s="3" t="s">
        <v>209</v>
      </c>
      <c r="H12" s="3" t="s">
        <v>210</v>
      </c>
      <c r="I12" s="3" t="s">
        <v>211</v>
      </c>
      <c r="J12" s="3" t="s">
        <v>212</v>
      </c>
      <c r="K12" s="3" t="s">
        <v>213</v>
      </c>
      <c r="L12" s="3" t="s">
        <v>214</v>
      </c>
      <c r="M12" s="3" t="s">
        <v>215</v>
      </c>
    </row>
    <row r="13" spans="3:15" x14ac:dyDescent="0.2">
      <c r="C13" s="3" t="s">
        <v>216</v>
      </c>
      <c r="D13" s="38"/>
      <c r="E13" s="38"/>
      <c r="F13" s="38"/>
      <c r="G13" s="3" t="s">
        <v>217</v>
      </c>
      <c r="H13" s="3" t="s">
        <v>218</v>
      </c>
      <c r="I13" s="3" t="s">
        <v>219</v>
      </c>
      <c r="J13" s="3" t="s">
        <v>220</v>
      </c>
      <c r="K13" s="3" t="s">
        <v>221</v>
      </c>
      <c r="L13" s="3" t="s">
        <v>222</v>
      </c>
      <c r="M13" s="3" t="s">
        <v>223</v>
      </c>
    </row>
    <row r="15" spans="3:15" x14ac:dyDescent="0.2">
      <c r="C15" s="3" t="s">
        <v>224</v>
      </c>
      <c r="D15" s="38"/>
      <c r="E15" s="38"/>
      <c r="F15" s="38"/>
      <c r="G15" s="3" t="s">
        <v>225</v>
      </c>
      <c r="H15" s="3" t="s">
        <v>226</v>
      </c>
      <c r="I15" s="3" t="s">
        <v>227</v>
      </c>
      <c r="J15" s="3" t="s">
        <v>228</v>
      </c>
      <c r="K15" s="3" t="s">
        <v>229</v>
      </c>
      <c r="L15" s="3" t="s">
        <v>230</v>
      </c>
      <c r="M15" s="3" t="s">
        <v>231</v>
      </c>
    </row>
    <row r="16" spans="3:15" x14ac:dyDescent="0.2">
      <c r="C16" s="3" t="s">
        <v>232</v>
      </c>
      <c r="D16" s="38"/>
      <c r="E16" s="38"/>
      <c r="F16" s="38"/>
      <c r="G16" s="3" t="s">
        <v>233</v>
      </c>
      <c r="H16" s="3" t="s">
        <v>234</v>
      </c>
      <c r="I16" s="3" t="s">
        <v>235</v>
      </c>
      <c r="J16" s="3" t="s">
        <v>236</v>
      </c>
      <c r="K16" s="3" t="s">
        <v>237</v>
      </c>
      <c r="L16" s="3" t="s">
        <v>238</v>
      </c>
      <c r="M16" s="3" t="s">
        <v>239</v>
      </c>
    </row>
    <row r="17" spans="3:13" x14ac:dyDescent="0.2">
      <c r="C17" s="3" t="s">
        <v>240</v>
      </c>
      <c r="D17" s="38"/>
      <c r="E17" s="38"/>
      <c r="F17" s="38"/>
      <c r="G17" s="3" t="s">
        <v>241</v>
      </c>
      <c r="H17" s="3" t="s">
        <v>242</v>
      </c>
      <c r="I17" s="3" t="s">
        <v>243</v>
      </c>
      <c r="J17" s="3" t="s">
        <v>244</v>
      </c>
      <c r="K17" s="3" t="s">
        <v>245</v>
      </c>
      <c r="L17" s="3" t="s">
        <v>246</v>
      </c>
      <c r="M17" s="3" t="s">
        <v>247</v>
      </c>
    </row>
    <row r="19" spans="3:13" x14ac:dyDescent="0.2">
      <c r="C19" s="3" t="s">
        <v>248</v>
      </c>
      <c r="D19" s="38"/>
      <c r="E19" s="38"/>
      <c r="F19" s="38"/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249</v>
      </c>
      <c r="D20" s="38"/>
      <c r="E20" s="38"/>
      <c r="F20" s="38"/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250</v>
      </c>
      <c r="D21" s="38"/>
      <c r="E21" s="38"/>
      <c r="F21" s="38"/>
      <c r="G21" s="3" t="s">
        <v>251</v>
      </c>
      <c r="H21" s="3" t="s">
        <v>252</v>
      </c>
      <c r="I21" s="3" t="s">
        <v>253</v>
      </c>
      <c r="J21" s="3" t="s">
        <v>254</v>
      </c>
      <c r="K21" s="3" t="s">
        <v>255</v>
      </c>
      <c r="L21" s="3" t="s">
        <v>256</v>
      </c>
      <c r="M21" s="3" t="s">
        <v>257</v>
      </c>
    </row>
    <row r="22" spans="3:13" x14ac:dyDescent="0.2">
      <c r="C22" s="3" t="s">
        <v>258</v>
      </c>
      <c r="D22" s="38"/>
      <c r="E22" s="38"/>
      <c r="F22" s="38"/>
      <c r="G22" s="3" t="s">
        <v>259</v>
      </c>
      <c r="H22" s="3" t="s">
        <v>260</v>
      </c>
      <c r="I22" s="3" t="s">
        <v>261</v>
      </c>
      <c r="J22" s="3" t="s">
        <v>262</v>
      </c>
      <c r="K22" s="3" t="s">
        <v>263</v>
      </c>
      <c r="L22" s="3" t="s">
        <v>264</v>
      </c>
      <c r="M22" s="3" t="s">
        <v>265</v>
      </c>
    </row>
    <row r="23" spans="3:13" x14ac:dyDescent="0.2">
      <c r="C23" s="3" t="s">
        <v>266</v>
      </c>
      <c r="D23" s="38"/>
      <c r="E23" s="38"/>
      <c r="F23" s="38"/>
      <c r="G23" s="3" t="s">
        <v>267</v>
      </c>
      <c r="H23" s="3" t="s">
        <v>268</v>
      </c>
      <c r="I23" s="3" t="s">
        <v>269</v>
      </c>
      <c r="J23" s="3" t="s">
        <v>270</v>
      </c>
      <c r="K23" s="3" t="s">
        <v>271</v>
      </c>
      <c r="L23" s="3" t="s">
        <v>272</v>
      </c>
      <c r="M23" s="3" t="s">
        <v>273</v>
      </c>
    </row>
    <row r="24" spans="3:13" x14ac:dyDescent="0.2">
      <c r="C24" s="3" t="s">
        <v>274</v>
      </c>
      <c r="D24" s="38"/>
      <c r="E24" s="38"/>
      <c r="F24" s="38"/>
      <c r="G24" s="3" t="s">
        <v>275</v>
      </c>
      <c r="H24" s="3" t="s">
        <v>276</v>
      </c>
      <c r="I24" s="3" t="s">
        <v>277</v>
      </c>
      <c r="J24" s="3" t="s">
        <v>278</v>
      </c>
      <c r="K24" s="3" t="s">
        <v>279</v>
      </c>
      <c r="L24" s="3" t="s">
        <v>280</v>
      </c>
      <c r="M24" s="3" t="s">
        <v>281</v>
      </c>
    </row>
    <row r="26" spans="3:13" x14ac:dyDescent="0.2">
      <c r="C26" s="3" t="s">
        <v>282</v>
      </c>
      <c r="D26" s="38"/>
      <c r="E26" s="38"/>
      <c r="F26" s="38"/>
      <c r="G26" s="3" t="s">
        <v>283</v>
      </c>
      <c r="H26" s="3" t="s">
        <v>284</v>
      </c>
      <c r="I26" s="3" t="s">
        <v>285</v>
      </c>
      <c r="J26" s="3" t="s">
        <v>286</v>
      </c>
      <c r="K26" s="3" t="s">
        <v>287</v>
      </c>
      <c r="L26" s="3" t="s">
        <v>288</v>
      </c>
      <c r="M26" s="3" t="s">
        <v>289</v>
      </c>
    </row>
    <row r="27" spans="3:13" x14ac:dyDescent="0.2">
      <c r="C27" s="3" t="s">
        <v>290</v>
      </c>
      <c r="D27" s="38"/>
      <c r="E27" s="38"/>
      <c r="F27" s="38"/>
      <c r="G27" s="3" t="s">
        <v>291</v>
      </c>
      <c r="H27" s="3" t="s">
        <v>292</v>
      </c>
      <c r="I27" s="3" t="s">
        <v>293</v>
      </c>
      <c r="J27" s="3" t="s">
        <v>294</v>
      </c>
      <c r="K27" s="3" t="s">
        <v>295</v>
      </c>
      <c r="L27" s="3" t="s">
        <v>296</v>
      </c>
      <c r="M27" s="3" t="s">
        <v>297</v>
      </c>
    </row>
    <row r="28" spans="3:13" x14ac:dyDescent="0.2">
      <c r="C28" s="3" t="s">
        <v>298</v>
      </c>
      <c r="D28" s="38"/>
      <c r="E28" s="38"/>
      <c r="F28" s="38"/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299</v>
      </c>
      <c r="D29" s="38"/>
      <c r="E29" s="38"/>
      <c r="F29" s="38"/>
      <c r="G29" s="3">
        <v>0</v>
      </c>
      <c r="H29" s="3" t="s">
        <v>300</v>
      </c>
      <c r="I29" s="3" t="s">
        <v>301</v>
      </c>
      <c r="J29" s="3" t="s">
        <v>302</v>
      </c>
      <c r="K29" s="3" t="s">
        <v>303</v>
      </c>
      <c r="L29" s="3" t="s">
        <v>304</v>
      </c>
      <c r="M29" s="3" t="s">
        <v>305</v>
      </c>
    </row>
    <row r="30" spans="3:13" x14ac:dyDescent="0.2">
      <c r="C30" s="3" t="s">
        <v>306</v>
      </c>
      <c r="D30" s="38"/>
      <c r="E30" s="38"/>
      <c r="F30" s="38"/>
      <c r="G30" s="3" t="s">
        <v>291</v>
      </c>
      <c r="H30" s="3" t="s">
        <v>307</v>
      </c>
      <c r="I30" s="3" t="s">
        <v>308</v>
      </c>
      <c r="J30" s="3" t="s">
        <v>309</v>
      </c>
      <c r="K30" s="3" t="s">
        <v>310</v>
      </c>
      <c r="L30" s="3" t="s">
        <v>311</v>
      </c>
      <c r="M30" s="3" t="s">
        <v>312</v>
      </c>
    </row>
    <row r="32" spans="3:13" x14ac:dyDescent="0.2">
      <c r="C32" s="3" t="s">
        <v>313</v>
      </c>
      <c r="D32" s="38"/>
      <c r="E32" s="38"/>
      <c r="F32" s="38"/>
      <c r="G32" s="3" t="s">
        <v>314</v>
      </c>
      <c r="H32" s="3" t="s">
        <v>315</v>
      </c>
      <c r="I32" s="3" t="s">
        <v>316</v>
      </c>
      <c r="J32" s="3" t="s">
        <v>317</v>
      </c>
      <c r="K32" s="3" t="s">
        <v>318</v>
      </c>
      <c r="L32" s="3" t="s">
        <v>319</v>
      </c>
      <c r="M32" s="3" t="s">
        <v>320</v>
      </c>
    </row>
    <row r="33" spans="3:13" x14ac:dyDescent="0.2">
      <c r="C33" s="3" t="s">
        <v>321</v>
      </c>
      <c r="D33" s="38"/>
      <c r="E33" s="38"/>
      <c r="F33" s="38"/>
      <c r="G33" s="3" t="s">
        <v>322</v>
      </c>
      <c r="H33" s="3" t="s">
        <v>323</v>
      </c>
      <c r="I33" s="3" t="s">
        <v>324</v>
      </c>
      <c r="J33" s="3" t="s">
        <v>325</v>
      </c>
      <c r="K33" s="3" t="s">
        <v>326</v>
      </c>
      <c r="L33" s="3" t="s">
        <v>327</v>
      </c>
      <c r="M33" s="3" t="s">
        <v>328</v>
      </c>
    </row>
    <row r="35" spans="3:13" x14ac:dyDescent="0.2">
      <c r="C35" s="3" t="s">
        <v>329</v>
      </c>
      <c r="D35" s="38"/>
      <c r="E35" s="38"/>
      <c r="F35" s="38"/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330</v>
      </c>
      <c r="D36" s="38"/>
      <c r="E36" s="38"/>
      <c r="F36" s="38"/>
      <c r="G36" s="3" t="s">
        <v>322</v>
      </c>
      <c r="H36" s="3" t="s">
        <v>323</v>
      </c>
      <c r="I36" s="3" t="s">
        <v>324</v>
      </c>
      <c r="J36" s="3" t="s">
        <v>325</v>
      </c>
      <c r="K36" s="3" t="s">
        <v>326</v>
      </c>
      <c r="L36" s="3" t="s">
        <v>327</v>
      </c>
      <c r="M36" s="3" t="s">
        <v>328</v>
      </c>
    </row>
    <row r="38" spans="3:13" x14ac:dyDescent="0.2">
      <c r="C38" s="3" t="s">
        <v>331</v>
      </c>
      <c r="D38" s="38"/>
      <c r="E38" s="38"/>
      <c r="F38" s="38"/>
      <c r="G38" s="3" t="s">
        <v>3</v>
      </c>
      <c r="H38" s="3" t="s">
        <v>3</v>
      </c>
      <c r="I38" s="3" t="s">
        <v>3</v>
      </c>
      <c r="J38" s="3" t="s">
        <v>3</v>
      </c>
      <c r="K38" s="3">
        <v>-10.199999999999999</v>
      </c>
      <c r="L38" s="3">
        <v>-4.17</v>
      </c>
      <c r="M38" s="3">
        <v>13.15</v>
      </c>
    </row>
    <row r="39" spans="3:13" x14ac:dyDescent="0.2">
      <c r="C39" s="3" t="s">
        <v>332</v>
      </c>
      <c r="D39" s="38"/>
      <c r="E39" s="38"/>
      <c r="F39" s="38"/>
      <c r="G39" s="3" t="s">
        <v>3</v>
      </c>
      <c r="H39" s="3" t="s">
        <v>3</v>
      </c>
      <c r="I39" s="3" t="s">
        <v>3</v>
      </c>
      <c r="J39" s="3" t="s">
        <v>3</v>
      </c>
      <c r="K39" s="3">
        <v>-10.199999999999999</v>
      </c>
      <c r="L39" s="3">
        <v>-4.17</v>
      </c>
      <c r="M39" s="3">
        <v>13.15</v>
      </c>
    </row>
    <row r="40" spans="3:13" x14ac:dyDescent="0.2">
      <c r="C40" s="3" t="s">
        <v>333</v>
      </c>
      <c r="D40" s="38"/>
      <c r="E40" s="38"/>
      <c r="F40" s="38"/>
      <c r="G40" s="3" t="s">
        <v>3</v>
      </c>
      <c r="H40" s="3" t="s">
        <v>3</v>
      </c>
      <c r="I40" s="3" t="s">
        <v>3</v>
      </c>
      <c r="J40" s="3" t="s">
        <v>3</v>
      </c>
      <c r="K40" s="3" t="s">
        <v>334</v>
      </c>
      <c r="L40" s="3" t="s">
        <v>335</v>
      </c>
      <c r="M40" s="3" t="s">
        <v>336</v>
      </c>
    </row>
    <row r="41" spans="3:13" x14ac:dyDescent="0.2">
      <c r="C41" s="3" t="s">
        <v>337</v>
      </c>
      <c r="D41" s="38"/>
      <c r="E41" s="38"/>
      <c r="F41" s="38"/>
      <c r="G41" s="3" t="s">
        <v>3</v>
      </c>
      <c r="H41" s="3" t="s">
        <v>3</v>
      </c>
      <c r="I41" s="3" t="s">
        <v>3</v>
      </c>
      <c r="J41" s="3" t="s">
        <v>3</v>
      </c>
      <c r="K41" s="3" t="s">
        <v>334</v>
      </c>
      <c r="L41" s="3" t="s">
        <v>335</v>
      </c>
      <c r="M41" s="3" t="s">
        <v>336</v>
      </c>
    </row>
    <row r="43" spans="3:13" x14ac:dyDescent="0.2">
      <c r="C43" s="3" t="s">
        <v>338</v>
      </c>
      <c r="D43" s="38"/>
      <c r="E43" s="38"/>
      <c r="F43" s="38"/>
      <c r="G43" s="3" t="s">
        <v>339</v>
      </c>
      <c r="H43" s="3" t="s">
        <v>340</v>
      </c>
      <c r="I43" s="3" t="s">
        <v>341</v>
      </c>
      <c r="J43" s="3" t="s">
        <v>342</v>
      </c>
      <c r="K43" s="3" t="s">
        <v>343</v>
      </c>
      <c r="L43" s="3" t="s">
        <v>344</v>
      </c>
      <c r="M43" s="3" t="s">
        <v>345</v>
      </c>
    </row>
    <row r="44" spans="3:13" x14ac:dyDescent="0.2">
      <c r="C44" s="3" t="s">
        <v>346</v>
      </c>
      <c r="D44" s="38"/>
      <c r="E44" s="38"/>
      <c r="F44" s="38"/>
      <c r="G44" s="3" t="s">
        <v>347</v>
      </c>
      <c r="H44" s="3" t="s">
        <v>348</v>
      </c>
      <c r="I44" s="3" t="s">
        <v>349</v>
      </c>
      <c r="J44" s="3" t="s">
        <v>350</v>
      </c>
      <c r="K44" s="3" t="s">
        <v>351</v>
      </c>
      <c r="L44" s="3" t="s">
        <v>352</v>
      </c>
      <c r="M44" s="3" t="s">
        <v>353</v>
      </c>
    </row>
    <row r="46" spans="3:13" x14ac:dyDescent="0.2">
      <c r="C46" s="3" t="s">
        <v>354</v>
      </c>
      <c r="D46" s="38"/>
      <c r="E46" s="38"/>
      <c r="F46" s="38"/>
      <c r="G46" s="3" t="s">
        <v>209</v>
      </c>
      <c r="H46" s="3" t="s">
        <v>210</v>
      </c>
      <c r="I46" s="3" t="s">
        <v>211</v>
      </c>
      <c r="J46" s="3" t="s">
        <v>212</v>
      </c>
      <c r="K46" s="3" t="s">
        <v>213</v>
      </c>
      <c r="L46" s="3" t="s">
        <v>214</v>
      </c>
      <c r="M46" s="3" t="s">
        <v>215</v>
      </c>
    </row>
    <row r="47" spans="3:13" x14ac:dyDescent="0.2">
      <c r="C47" s="3" t="s">
        <v>355</v>
      </c>
      <c r="D47" s="38"/>
      <c r="E47" s="38"/>
      <c r="F47" s="38"/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356</v>
      </c>
      <c r="D48" s="38"/>
      <c r="E48" s="38"/>
      <c r="F48" s="38"/>
      <c r="G48" s="3" t="s">
        <v>347</v>
      </c>
      <c r="H48" s="3" t="s">
        <v>348</v>
      </c>
      <c r="I48" s="3" t="s">
        <v>349</v>
      </c>
      <c r="J48" s="3" t="s">
        <v>350</v>
      </c>
      <c r="K48" s="3" t="s">
        <v>351</v>
      </c>
      <c r="L48" s="3" t="s">
        <v>352</v>
      </c>
      <c r="M48" s="3" t="s">
        <v>353</v>
      </c>
    </row>
  </sheetData>
  <mergeCells count="2">
    <mergeCell ref="C2:H2"/>
    <mergeCell ref="C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906B-D8ED-43EE-A00A-A6BAEED4A519}">
  <dimension ref="C1:O41"/>
  <sheetViews>
    <sheetView workbookViewId="0">
      <selection activeCell="F1" sqref="D1:F1048576"/>
    </sheetView>
  </sheetViews>
  <sheetFormatPr defaultColWidth="15" defaultRowHeight="12.75" x14ac:dyDescent="0.2"/>
  <cols>
    <col min="1" max="2" width="2" customWidth="1"/>
    <col min="3" max="3" width="25" customWidth="1"/>
    <col min="4" max="6" width="14" style="33" customWidth="1"/>
  </cols>
  <sheetData>
    <row r="1" spans="3:15" ht="13.5" customHeight="1" x14ac:dyDescent="0.2"/>
    <row r="2" spans="3:15" ht="26.25" x14ac:dyDescent="0.4">
      <c r="C2" s="39" t="s">
        <v>0</v>
      </c>
      <c r="D2" s="39"/>
      <c r="E2" s="39"/>
      <c r="F2" s="39"/>
      <c r="G2" s="40"/>
      <c r="H2" s="40"/>
    </row>
    <row r="3" spans="3:15" x14ac:dyDescent="0.2">
      <c r="C3" s="1" t="s">
        <v>1</v>
      </c>
      <c r="D3" s="34"/>
      <c r="E3" s="34"/>
      <c r="F3" s="34"/>
    </row>
    <row r="6" spans="3:15" ht="15" x14ac:dyDescent="0.25">
      <c r="C6" s="41" t="s">
        <v>357</v>
      </c>
      <c r="D6" s="41"/>
      <c r="E6" s="41"/>
      <c r="F6" s="41"/>
      <c r="G6" s="42"/>
      <c r="H6" s="2"/>
      <c r="I6" s="2"/>
      <c r="J6" s="2"/>
      <c r="K6" s="2"/>
      <c r="L6" s="2"/>
      <c r="M6" s="2"/>
      <c r="N6" s="2"/>
      <c r="O6" s="2"/>
    </row>
    <row r="8" spans="3:15" ht="33" customHeight="1" x14ac:dyDescent="0.2">
      <c r="C8" s="3" t="s">
        <v>3</v>
      </c>
      <c r="D8" s="35"/>
      <c r="E8" s="35"/>
      <c r="F8" s="35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10" spans="3:15" x14ac:dyDescent="0.2">
      <c r="C10" s="3" t="s">
        <v>11</v>
      </c>
      <c r="D10" s="35">
        <v>2013</v>
      </c>
      <c r="E10" s="35">
        <v>2014</v>
      </c>
      <c r="F10" s="35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2" spans="3:15" x14ac:dyDescent="0.2">
      <c r="C12" s="3" t="s">
        <v>321</v>
      </c>
      <c r="D12" s="35"/>
      <c r="E12" s="35"/>
      <c r="F12" s="35"/>
      <c r="G12" s="3" t="s">
        <v>322</v>
      </c>
      <c r="H12" s="3" t="s">
        <v>323</v>
      </c>
      <c r="I12" s="3" t="s">
        <v>324</v>
      </c>
      <c r="J12" s="3" t="s">
        <v>325</v>
      </c>
      <c r="K12" s="3" t="s">
        <v>326</v>
      </c>
      <c r="L12" s="3" t="s">
        <v>327</v>
      </c>
      <c r="M12" s="3" t="s">
        <v>328</v>
      </c>
    </row>
    <row r="13" spans="3:15" x14ac:dyDescent="0.2">
      <c r="C13" s="3" t="s">
        <v>358</v>
      </c>
      <c r="D13" s="35"/>
      <c r="E13" s="35"/>
      <c r="F13" s="35"/>
      <c r="G13" s="3" t="s">
        <v>359</v>
      </c>
      <c r="H13" s="3" t="s">
        <v>360</v>
      </c>
      <c r="I13" s="3" t="s">
        <v>361</v>
      </c>
      <c r="J13" s="3" t="s">
        <v>362</v>
      </c>
      <c r="K13" s="3" t="s">
        <v>363</v>
      </c>
      <c r="L13" s="3" t="s">
        <v>364</v>
      </c>
      <c r="M13" s="3" t="s">
        <v>365</v>
      </c>
    </row>
    <row r="14" spans="3:15" x14ac:dyDescent="0.2">
      <c r="C14" s="3" t="s">
        <v>366</v>
      </c>
      <c r="D14" s="35"/>
      <c r="E14" s="35"/>
      <c r="F14" s="35"/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5" x14ac:dyDescent="0.2">
      <c r="C15" s="3" t="s">
        <v>367</v>
      </c>
      <c r="D15" s="35"/>
      <c r="E15" s="35"/>
      <c r="F15" s="35"/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</row>
    <row r="16" spans="3:15" x14ac:dyDescent="0.2">
      <c r="C16" s="3" t="s">
        <v>368</v>
      </c>
      <c r="D16" s="35"/>
      <c r="E16" s="35"/>
      <c r="F16" s="35"/>
      <c r="G16" s="3" t="s">
        <v>3</v>
      </c>
      <c r="H16" s="3" t="s">
        <v>369</v>
      </c>
      <c r="I16" s="3" t="s">
        <v>370</v>
      </c>
      <c r="J16" s="3" t="s">
        <v>371</v>
      </c>
      <c r="K16" s="3" t="s">
        <v>372</v>
      </c>
      <c r="L16" s="3" t="s">
        <v>373</v>
      </c>
      <c r="M16" s="3" t="s">
        <v>374</v>
      </c>
    </row>
    <row r="17" spans="3:13" x14ac:dyDescent="0.2">
      <c r="C17" s="3" t="s">
        <v>375</v>
      </c>
      <c r="D17" s="35"/>
      <c r="E17" s="35"/>
      <c r="F17" s="35"/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376</v>
      </c>
      <c r="D18" s="35"/>
      <c r="E18" s="35"/>
      <c r="F18" s="35"/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</row>
    <row r="19" spans="3:13" x14ac:dyDescent="0.2">
      <c r="C19" s="3" t="s">
        <v>377</v>
      </c>
      <c r="D19" s="35"/>
      <c r="E19" s="35"/>
      <c r="F19" s="35"/>
      <c r="G19" s="3" t="s">
        <v>378</v>
      </c>
      <c r="H19" s="3" t="s">
        <v>379</v>
      </c>
      <c r="I19" s="3" t="s">
        <v>380</v>
      </c>
      <c r="J19" s="3" t="s">
        <v>381</v>
      </c>
      <c r="K19" s="3" t="s">
        <v>382</v>
      </c>
      <c r="L19" s="3" t="s">
        <v>383</v>
      </c>
      <c r="M19" s="3" t="s">
        <v>384</v>
      </c>
    </row>
    <row r="20" spans="3:13" x14ac:dyDescent="0.2">
      <c r="C20" s="3" t="s">
        <v>385</v>
      </c>
      <c r="D20" s="35"/>
      <c r="E20" s="35"/>
      <c r="F20" s="35"/>
      <c r="G20" s="3" t="s">
        <v>386</v>
      </c>
      <c r="H20" s="3" t="s">
        <v>387</v>
      </c>
      <c r="I20" s="3" t="s">
        <v>388</v>
      </c>
      <c r="J20" s="3" t="s">
        <v>389</v>
      </c>
      <c r="K20" s="3" t="s">
        <v>390</v>
      </c>
      <c r="L20" s="3" t="s">
        <v>391</v>
      </c>
      <c r="M20" s="3" t="s">
        <v>392</v>
      </c>
    </row>
    <row r="22" spans="3:13" x14ac:dyDescent="0.2">
      <c r="C22" s="3" t="s">
        <v>393</v>
      </c>
      <c r="D22" s="35"/>
      <c r="E22" s="35"/>
      <c r="F22" s="35"/>
      <c r="G22" s="3" t="s">
        <v>394</v>
      </c>
      <c r="H22" s="3" t="s">
        <v>395</v>
      </c>
      <c r="I22" s="3" t="s">
        <v>396</v>
      </c>
      <c r="J22" s="3" t="s">
        <v>397</v>
      </c>
      <c r="K22" s="3" t="s">
        <v>398</v>
      </c>
      <c r="L22" s="3" t="s">
        <v>399</v>
      </c>
      <c r="M22" s="3" t="s">
        <v>320</v>
      </c>
    </row>
    <row r="23" spans="3:13" x14ac:dyDescent="0.2">
      <c r="C23" s="3" t="s">
        <v>400</v>
      </c>
      <c r="D23" s="35"/>
      <c r="E23" s="35"/>
      <c r="F23" s="35"/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401</v>
      </c>
      <c r="D24" s="35"/>
      <c r="E24" s="35"/>
      <c r="F24" s="35"/>
      <c r="G24" s="3" t="s">
        <v>402</v>
      </c>
      <c r="H24" s="3" t="s">
        <v>403</v>
      </c>
      <c r="I24" s="3" t="s">
        <v>404</v>
      </c>
      <c r="J24" s="3" t="s">
        <v>405</v>
      </c>
      <c r="K24" s="3" t="s">
        <v>406</v>
      </c>
      <c r="L24" s="3" t="s">
        <v>407</v>
      </c>
      <c r="M24" s="3" t="s">
        <v>408</v>
      </c>
    </row>
    <row r="25" spans="3:13" x14ac:dyDescent="0.2">
      <c r="C25" s="3" t="s">
        <v>409</v>
      </c>
      <c r="D25" s="35"/>
      <c r="E25" s="35"/>
      <c r="F25" s="35"/>
      <c r="G25" s="3" t="s">
        <v>410</v>
      </c>
      <c r="H25" s="3" t="s">
        <v>411</v>
      </c>
      <c r="I25" s="3" t="s">
        <v>412</v>
      </c>
      <c r="J25" s="3" t="s">
        <v>413</v>
      </c>
      <c r="K25" s="3" t="s">
        <v>414</v>
      </c>
      <c r="L25" s="3" t="s">
        <v>415</v>
      </c>
      <c r="M25" s="3" t="s">
        <v>416</v>
      </c>
    </row>
    <row r="27" spans="3:13" x14ac:dyDescent="0.2">
      <c r="C27" s="3" t="s">
        <v>417</v>
      </c>
      <c r="D27" s="35"/>
      <c r="E27" s="35"/>
      <c r="F27" s="35"/>
      <c r="G27" s="3" t="s">
        <v>418</v>
      </c>
      <c r="H27" s="3" t="s">
        <v>3</v>
      </c>
      <c r="I27" s="3" t="s">
        <v>419</v>
      </c>
      <c r="J27" s="3" t="s">
        <v>420</v>
      </c>
      <c r="K27" s="3" t="s">
        <v>255</v>
      </c>
      <c r="L27" s="3" t="s">
        <v>3</v>
      </c>
      <c r="M27" s="3" t="s">
        <v>3</v>
      </c>
    </row>
    <row r="28" spans="3:13" x14ac:dyDescent="0.2">
      <c r="C28" s="3" t="s">
        <v>421</v>
      </c>
      <c r="D28" s="35"/>
      <c r="E28" s="35"/>
      <c r="F28" s="35"/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422</v>
      </c>
      <c r="D29" s="35"/>
      <c r="E29" s="35"/>
      <c r="F29" s="35"/>
      <c r="G29" s="3" t="s">
        <v>423</v>
      </c>
      <c r="H29" s="3" t="s">
        <v>424</v>
      </c>
      <c r="I29" s="3" t="s">
        <v>425</v>
      </c>
      <c r="J29" s="3" t="s">
        <v>426</v>
      </c>
      <c r="K29" s="3" t="s">
        <v>427</v>
      </c>
      <c r="L29" s="3" t="s">
        <v>428</v>
      </c>
      <c r="M29" s="3" t="s">
        <v>429</v>
      </c>
    </row>
    <row r="30" spans="3:13" x14ac:dyDescent="0.2">
      <c r="C30" s="3" t="s">
        <v>430</v>
      </c>
      <c r="D30" s="35"/>
      <c r="E30" s="35"/>
      <c r="F30" s="35"/>
      <c r="G30" s="3" t="s">
        <v>431</v>
      </c>
      <c r="H30" s="3" t="s">
        <v>432</v>
      </c>
      <c r="I30" s="3" t="s">
        <v>433</v>
      </c>
      <c r="J30" s="3" t="s">
        <v>434</v>
      </c>
      <c r="K30" s="3" t="s">
        <v>414</v>
      </c>
      <c r="L30" s="3" t="s">
        <v>435</v>
      </c>
      <c r="M30" s="3" t="s">
        <v>436</v>
      </c>
    </row>
    <row r="31" spans="3:13" x14ac:dyDescent="0.2">
      <c r="C31" s="3" t="s">
        <v>437</v>
      </c>
      <c r="D31" s="35"/>
      <c r="E31" s="35"/>
      <c r="F31" s="35"/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438</v>
      </c>
      <c r="D32" s="35"/>
      <c r="E32" s="35"/>
      <c r="F32" s="35"/>
      <c r="G32" s="3" t="s">
        <v>439</v>
      </c>
      <c r="H32" s="3" t="s">
        <v>440</v>
      </c>
      <c r="I32" s="3" t="s">
        <v>441</v>
      </c>
      <c r="J32" s="3" t="s">
        <v>442</v>
      </c>
      <c r="K32" s="3" t="s">
        <v>443</v>
      </c>
      <c r="L32" s="3" t="s">
        <v>444</v>
      </c>
      <c r="M32" s="3" t="s">
        <v>445</v>
      </c>
    </row>
    <row r="33" spans="3:13" x14ac:dyDescent="0.2">
      <c r="C33" s="3" t="s">
        <v>446</v>
      </c>
      <c r="D33" s="35"/>
      <c r="E33" s="35"/>
      <c r="F33" s="35"/>
      <c r="G33" s="3" t="s">
        <v>447</v>
      </c>
      <c r="H33" s="3" t="s">
        <v>448</v>
      </c>
      <c r="I33" s="3" t="s">
        <v>449</v>
      </c>
      <c r="J33" s="3" t="s">
        <v>450</v>
      </c>
      <c r="K33" s="3" t="s">
        <v>451</v>
      </c>
      <c r="L33" s="3" t="s">
        <v>452</v>
      </c>
      <c r="M33" s="3" t="s">
        <v>453</v>
      </c>
    </row>
    <row r="35" spans="3:13" x14ac:dyDescent="0.2">
      <c r="C35" s="3" t="s">
        <v>454</v>
      </c>
      <c r="D35" s="35"/>
      <c r="E35" s="35"/>
      <c r="F35" s="35"/>
      <c r="G35" s="3" t="s">
        <v>3</v>
      </c>
      <c r="H35" s="3" t="s">
        <v>455</v>
      </c>
      <c r="I35" s="3" t="s">
        <v>21</v>
      </c>
      <c r="J35" s="3" t="s">
        <v>22</v>
      </c>
      <c r="K35" s="3" t="s">
        <v>23</v>
      </c>
      <c r="L35" s="3" t="s">
        <v>24</v>
      </c>
      <c r="M35" s="3" t="s">
        <v>25</v>
      </c>
    </row>
    <row r="36" spans="3:13" x14ac:dyDescent="0.2">
      <c r="C36" s="3" t="s">
        <v>456</v>
      </c>
      <c r="D36" s="35"/>
      <c r="E36" s="35"/>
      <c r="F36" s="35"/>
      <c r="G36" s="3" t="s">
        <v>457</v>
      </c>
      <c r="H36" s="3" t="s">
        <v>458</v>
      </c>
      <c r="I36" s="3" t="s">
        <v>459</v>
      </c>
      <c r="J36" s="3" t="s">
        <v>460</v>
      </c>
      <c r="K36" s="3" t="s">
        <v>461</v>
      </c>
      <c r="L36" s="3" t="s">
        <v>462</v>
      </c>
      <c r="M36" s="3" t="s">
        <v>463</v>
      </c>
    </row>
    <row r="37" spans="3:13" x14ac:dyDescent="0.2">
      <c r="C37" s="3" t="s">
        <v>464</v>
      </c>
      <c r="D37" s="35"/>
      <c r="E37" s="35"/>
      <c r="F37" s="35"/>
      <c r="G37" s="3" t="s">
        <v>3</v>
      </c>
      <c r="H37" s="3" t="s">
        <v>465</v>
      </c>
      <c r="I37" s="3" t="s">
        <v>466</v>
      </c>
      <c r="J37" s="3" t="s">
        <v>467</v>
      </c>
      <c r="K37" s="3" t="s">
        <v>468</v>
      </c>
      <c r="L37" s="3" t="s">
        <v>469</v>
      </c>
      <c r="M37" s="3" t="s">
        <v>470</v>
      </c>
    </row>
    <row r="38" spans="3:13" x14ac:dyDescent="0.2">
      <c r="C38" s="3" t="s">
        <v>471</v>
      </c>
      <c r="D38" s="35"/>
      <c r="E38" s="35"/>
      <c r="F38" s="35"/>
      <c r="G38" s="3" t="s">
        <v>455</v>
      </c>
      <c r="H38" s="3" t="s">
        <v>21</v>
      </c>
      <c r="I38" s="3" t="s">
        <v>22</v>
      </c>
      <c r="J38" s="3" t="s">
        <v>23</v>
      </c>
      <c r="K38" s="3" t="s">
        <v>24</v>
      </c>
      <c r="L38" s="3" t="s">
        <v>25</v>
      </c>
      <c r="M38" s="3" t="s">
        <v>26</v>
      </c>
    </row>
    <row r="40" spans="3:13" x14ac:dyDescent="0.2">
      <c r="C40" s="3" t="s">
        <v>472</v>
      </c>
      <c r="D40" s="35"/>
      <c r="E40" s="35"/>
      <c r="F40" s="35"/>
      <c r="G40" s="3" t="s">
        <v>473</v>
      </c>
      <c r="H40" s="3" t="s">
        <v>474</v>
      </c>
      <c r="I40" s="3" t="s">
        <v>475</v>
      </c>
      <c r="J40" s="3" t="s">
        <v>476</v>
      </c>
      <c r="K40" s="3" t="s">
        <v>477</v>
      </c>
      <c r="L40" s="3" t="s">
        <v>478</v>
      </c>
      <c r="M40" s="3" t="s">
        <v>479</v>
      </c>
    </row>
    <row r="41" spans="3:13" x14ac:dyDescent="0.2">
      <c r="C41" s="3" t="s">
        <v>480</v>
      </c>
      <c r="D41" s="35"/>
      <c r="E41" s="35"/>
      <c r="F41" s="35"/>
      <c r="G41" s="3" t="s">
        <v>481</v>
      </c>
      <c r="H41" s="3" t="s">
        <v>482</v>
      </c>
      <c r="I41" s="3" t="s">
        <v>483</v>
      </c>
      <c r="J41" s="3" t="s">
        <v>484</v>
      </c>
      <c r="K41" s="3" t="s">
        <v>485</v>
      </c>
      <c r="L41" s="3" t="s">
        <v>486</v>
      </c>
      <c r="M41" s="3" t="s">
        <v>487</v>
      </c>
    </row>
  </sheetData>
  <mergeCells count="2">
    <mergeCell ref="C2:H2"/>
    <mergeCell ref="C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7159-161E-4C26-A9A7-31889708ACEF}">
  <dimension ref="C1:O32"/>
  <sheetViews>
    <sheetView workbookViewId="0">
      <selection activeCell="F1" sqref="D1:F1048576"/>
    </sheetView>
  </sheetViews>
  <sheetFormatPr defaultColWidth="15" defaultRowHeight="15" customHeight="1" x14ac:dyDescent="0.2"/>
  <cols>
    <col min="1" max="2" width="2" customWidth="1"/>
    <col min="3" max="3" width="25" customWidth="1"/>
    <col min="4" max="6" width="13.7109375" style="36" customWidth="1"/>
  </cols>
  <sheetData>
    <row r="1" spans="3:15" ht="13.5" customHeight="1" x14ac:dyDescent="0.2"/>
    <row r="2" spans="3:15" ht="26.25" x14ac:dyDescent="0.4">
      <c r="C2" s="39" t="s">
        <v>0</v>
      </c>
      <c r="D2" s="39"/>
      <c r="E2" s="39"/>
      <c r="F2" s="39"/>
      <c r="G2" s="40"/>
      <c r="H2" s="40"/>
    </row>
    <row r="3" spans="3:15" ht="12.75" x14ac:dyDescent="0.2">
      <c r="C3" s="1" t="s">
        <v>1</v>
      </c>
      <c r="D3" s="37"/>
      <c r="E3" s="37"/>
      <c r="F3" s="37"/>
    </row>
    <row r="4" spans="3:15" ht="12.75" x14ac:dyDescent="0.2"/>
    <row r="5" spans="3:15" ht="12.75" x14ac:dyDescent="0.2"/>
    <row r="6" spans="3:15" x14ac:dyDescent="0.25">
      <c r="C6" s="41" t="s">
        <v>488</v>
      </c>
      <c r="D6" s="41"/>
      <c r="E6" s="41"/>
      <c r="F6" s="41"/>
      <c r="G6" s="42"/>
      <c r="H6" s="2"/>
      <c r="I6" s="2"/>
      <c r="J6" s="2"/>
      <c r="K6" s="2"/>
      <c r="L6" s="2"/>
      <c r="M6" s="2"/>
      <c r="N6" s="2"/>
      <c r="O6" s="2"/>
    </row>
    <row r="7" spans="3:15" ht="12.75" x14ac:dyDescent="0.2"/>
    <row r="8" spans="3:15" ht="33" customHeight="1" x14ac:dyDescent="0.2">
      <c r="C8" s="3" t="s">
        <v>3</v>
      </c>
      <c r="D8" s="38"/>
      <c r="E8" s="38"/>
      <c r="F8" s="38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9" spans="3:15" ht="12.75" x14ac:dyDescent="0.2"/>
    <row r="10" spans="3:15" ht="12.75" x14ac:dyDescent="0.2">
      <c r="C10" s="3" t="s">
        <v>11</v>
      </c>
      <c r="D10" s="38">
        <v>2013</v>
      </c>
      <c r="E10" s="38">
        <v>2014</v>
      </c>
      <c r="F10" s="38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1" spans="3:15" ht="12.75" x14ac:dyDescent="0.2"/>
    <row r="12" spans="3:15" ht="12.75" x14ac:dyDescent="0.2">
      <c r="C12" s="3" t="s">
        <v>489</v>
      </c>
      <c r="D12" s="38"/>
      <c r="E12" s="38"/>
      <c r="F12" s="38"/>
      <c r="G12" s="3" t="s">
        <v>3</v>
      </c>
      <c r="H12" s="3" t="s">
        <v>3</v>
      </c>
      <c r="I12" s="3" t="s">
        <v>3</v>
      </c>
      <c r="J12" s="3" t="s">
        <v>3</v>
      </c>
      <c r="K12" s="3">
        <v>61.46</v>
      </c>
      <c r="L12" s="3">
        <v>57.55</v>
      </c>
      <c r="M12" s="3">
        <v>52.67</v>
      </c>
    </row>
    <row r="13" spans="3:15" ht="12.75" x14ac:dyDescent="0.2">
      <c r="C13" s="3" t="s">
        <v>490</v>
      </c>
      <c r="D13" s="38"/>
      <c r="E13" s="38"/>
      <c r="F13" s="38"/>
      <c r="G13" s="3" t="s">
        <v>3</v>
      </c>
      <c r="H13" s="3" t="s">
        <v>3</v>
      </c>
      <c r="I13" s="3" t="s">
        <v>3</v>
      </c>
      <c r="J13" s="3" t="s">
        <v>3</v>
      </c>
      <c r="K13" s="3" t="s">
        <v>491</v>
      </c>
      <c r="L13" s="3" t="s">
        <v>492</v>
      </c>
      <c r="M13" s="3" t="s">
        <v>493</v>
      </c>
    </row>
    <row r="14" spans="3:15" ht="12.75" x14ac:dyDescent="0.2"/>
    <row r="15" spans="3:15" ht="12.75" x14ac:dyDescent="0.2">
      <c r="C15" s="3" t="s">
        <v>494</v>
      </c>
      <c r="D15" s="38"/>
      <c r="E15" s="38"/>
      <c r="F15" s="38"/>
      <c r="G15" s="3" t="s">
        <v>3</v>
      </c>
      <c r="H15" s="3" t="s">
        <v>3</v>
      </c>
      <c r="I15" s="3" t="s">
        <v>3</v>
      </c>
      <c r="J15" s="3" t="s">
        <v>3</v>
      </c>
      <c r="K15" s="3" t="s">
        <v>495</v>
      </c>
      <c r="L15" s="3" t="s">
        <v>496</v>
      </c>
      <c r="M15" s="3" t="s">
        <v>497</v>
      </c>
    </row>
    <row r="16" spans="3:15" ht="12.75" x14ac:dyDescent="0.2">
      <c r="C16" s="3" t="s">
        <v>498</v>
      </c>
      <c r="D16" s="38"/>
      <c r="E16" s="38"/>
      <c r="F16" s="38"/>
      <c r="G16" s="3" t="s">
        <v>499</v>
      </c>
      <c r="H16" s="3" t="s">
        <v>499</v>
      </c>
      <c r="I16" s="3" t="s">
        <v>499</v>
      </c>
      <c r="J16" s="3" t="s">
        <v>499</v>
      </c>
      <c r="K16" s="3" t="s">
        <v>500</v>
      </c>
      <c r="L16" s="3" t="s">
        <v>501</v>
      </c>
      <c r="M16" s="3" t="s">
        <v>502</v>
      </c>
    </row>
    <row r="17" spans="3:13" ht="12.75" x14ac:dyDescent="0.2">
      <c r="C17" s="3" t="s">
        <v>503</v>
      </c>
      <c r="D17" s="38"/>
      <c r="E17" s="38"/>
      <c r="F17" s="38"/>
      <c r="G17" s="3" t="s">
        <v>499</v>
      </c>
      <c r="H17" s="3" t="s">
        <v>499</v>
      </c>
      <c r="I17" s="3" t="s">
        <v>499</v>
      </c>
      <c r="J17" s="3" t="s">
        <v>499</v>
      </c>
      <c r="K17" s="3" t="s">
        <v>504</v>
      </c>
      <c r="L17" s="3" t="s">
        <v>505</v>
      </c>
      <c r="M17" s="3" t="s">
        <v>506</v>
      </c>
    </row>
    <row r="18" spans="3:13" ht="12.75" x14ac:dyDescent="0.2">
      <c r="C18" s="3" t="s">
        <v>507</v>
      </c>
      <c r="D18" s="38"/>
      <c r="E18" s="38"/>
      <c r="F18" s="38"/>
      <c r="G18" s="3" t="s">
        <v>499</v>
      </c>
      <c r="H18" s="3" t="s">
        <v>499</v>
      </c>
      <c r="I18" s="3" t="s">
        <v>499</v>
      </c>
      <c r="J18" s="3" t="s">
        <v>499</v>
      </c>
      <c r="K18" s="3" t="s">
        <v>508</v>
      </c>
      <c r="L18" s="3" t="s">
        <v>509</v>
      </c>
      <c r="M18" s="3" t="s">
        <v>505</v>
      </c>
    </row>
    <row r="19" spans="3:13" ht="12.75" x14ac:dyDescent="0.2">
      <c r="C19" s="3" t="s">
        <v>510</v>
      </c>
      <c r="D19" s="38"/>
      <c r="E19" s="38"/>
      <c r="F19" s="38"/>
      <c r="G19" s="3" t="s">
        <v>499</v>
      </c>
      <c r="H19" s="3" t="s">
        <v>499</v>
      </c>
      <c r="I19" s="3" t="s">
        <v>499</v>
      </c>
      <c r="J19" s="3" t="s">
        <v>499</v>
      </c>
      <c r="K19" s="3" t="s">
        <v>511</v>
      </c>
      <c r="L19" s="3" t="s">
        <v>512</v>
      </c>
      <c r="M19" s="3" t="s">
        <v>513</v>
      </c>
    </row>
    <row r="20" spans="3:13" ht="12.75" x14ac:dyDescent="0.2">
      <c r="C20" s="3" t="s">
        <v>514</v>
      </c>
      <c r="D20" s="38"/>
      <c r="E20" s="38"/>
      <c r="F20" s="38"/>
      <c r="G20" s="3" t="s">
        <v>217</v>
      </c>
      <c r="H20" s="3" t="s">
        <v>217</v>
      </c>
      <c r="I20" s="3" t="s">
        <v>217</v>
      </c>
      <c r="J20" s="3" t="s">
        <v>217</v>
      </c>
      <c r="K20" s="3" t="s">
        <v>515</v>
      </c>
      <c r="L20" s="3" t="s">
        <v>516</v>
      </c>
      <c r="M20" s="3" t="s">
        <v>517</v>
      </c>
    </row>
    <row r="21" spans="3:13" ht="12.75" x14ac:dyDescent="0.2">
      <c r="C21" s="3" t="s">
        <v>518</v>
      </c>
      <c r="D21" s="38"/>
      <c r="E21" s="38"/>
      <c r="F21" s="38"/>
      <c r="G21" s="3" t="s">
        <v>217</v>
      </c>
      <c r="H21" s="3" t="s">
        <v>217</v>
      </c>
      <c r="I21" s="3" t="s">
        <v>217</v>
      </c>
      <c r="J21" s="3" t="s">
        <v>217</v>
      </c>
      <c r="K21" s="3" t="s">
        <v>519</v>
      </c>
      <c r="L21" s="3" t="s">
        <v>520</v>
      </c>
      <c r="M21" s="3" t="s">
        <v>521</v>
      </c>
    </row>
    <row r="22" spans="3:13" ht="12.75" x14ac:dyDescent="0.2">
      <c r="C22" s="3" t="s">
        <v>522</v>
      </c>
      <c r="D22" s="38"/>
      <c r="E22" s="38"/>
      <c r="F22" s="38"/>
      <c r="G22" s="3" t="s">
        <v>499</v>
      </c>
      <c r="H22" s="3" t="s">
        <v>499</v>
      </c>
      <c r="I22" s="3" t="s">
        <v>499</v>
      </c>
      <c r="J22" s="3" t="s">
        <v>499</v>
      </c>
      <c r="K22" s="3" t="s">
        <v>523</v>
      </c>
      <c r="L22" s="3" t="s">
        <v>524</v>
      </c>
      <c r="M22" s="3" t="s">
        <v>525</v>
      </c>
    </row>
    <row r="23" spans="3:13" ht="12.75" x14ac:dyDescent="0.2"/>
    <row r="24" spans="3:13" ht="12.75" x14ac:dyDescent="0.2">
      <c r="C24" s="3" t="s">
        <v>526</v>
      </c>
      <c r="D24" s="38"/>
      <c r="E24" s="38"/>
      <c r="F24" s="38"/>
      <c r="G24" s="3" t="s">
        <v>499</v>
      </c>
      <c r="H24" s="3" t="s">
        <v>499</v>
      </c>
      <c r="I24" s="3" t="s">
        <v>499</v>
      </c>
      <c r="J24" s="3" t="s">
        <v>499</v>
      </c>
      <c r="K24" s="3" t="s">
        <v>527</v>
      </c>
      <c r="L24" s="3" t="s">
        <v>528</v>
      </c>
      <c r="M24" s="3" t="s">
        <v>529</v>
      </c>
    </row>
    <row r="25" spans="3:13" ht="12.75" x14ac:dyDescent="0.2">
      <c r="C25" s="3" t="s">
        <v>530</v>
      </c>
      <c r="D25" s="38"/>
      <c r="E25" s="38"/>
      <c r="F25" s="38"/>
      <c r="G25" s="3" t="s">
        <v>499</v>
      </c>
      <c r="H25" s="3" t="s">
        <v>499</v>
      </c>
      <c r="I25" s="3" t="s">
        <v>531</v>
      </c>
      <c r="J25" s="3" t="s">
        <v>499</v>
      </c>
      <c r="K25" s="3" t="s">
        <v>532</v>
      </c>
      <c r="L25" s="3" t="s">
        <v>533</v>
      </c>
      <c r="M25" s="3" t="s">
        <v>534</v>
      </c>
    </row>
    <row r="26" spans="3:13" ht="12.75" x14ac:dyDescent="0.2">
      <c r="C26" s="3" t="s">
        <v>535</v>
      </c>
      <c r="D26" s="38"/>
      <c r="E26" s="38"/>
      <c r="F26" s="38"/>
      <c r="G26" s="3" t="s">
        <v>499</v>
      </c>
      <c r="H26" s="3" t="s">
        <v>499</v>
      </c>
      <c r="I26" s="3" t="s">
        <v>499</v>
      </c>
      <c r="J26" s="3" t="s">
        <v>531</v>
      </c>
      <c r="K26" s="3" t="s">
        <v>536</v>
      </c>
      <c r="L26" s="3" t="s">
        <v>537</v>
      </c>
      <c r="M26" s="3" t="s">
        <v>538</v>
      </c>
    </row>
    <row r="27" spans="3:13" ht="12.75" x14ac:dyDescent="0.2">
      <c r="C27" s="3" t="s">
        <v>539</v>
      </c>
      <c r="D27" s="38"/>
      <c r="E27" s="38"/>
      <c r="F27" s="38"/>
      <c r="G27" s="3" t="s">
        <v>499</v>
      </c>
      <c r="H27" s="3" t="s">
        <v>499</v>
      </c>
      <c r="I27" s="3" t="s">
        <v>499</v>
      </c>
      <c r="J27" s="3" t="s">
        <v>531</v>
      </c>
      <c r="K27" s="3" t="s">
        <v>521</v>
      </c>
      <c r="L27" s="3" t="s">
        <v>540</v>
      </c>
      <c r="M27" s="3" t="s">
        <v>541</v>
      </c>
    </row>
    <row r="28" spans="3:13" ht="12.75" x14ac:dyDescent="0.2"/>
    <row r="29" spans="3:13" ht="12.75" x14ac:dyDescent="0.2">
      <c r="C29" s="3" t="s">
        <v>542</v>
      </c>
      <c r="D29" s="38"/>
      <c r="E29" s="38"/>
      <c r="F29" s="38"/>
      <c r="G29" s="3" t="s">
        <v>499</v>
      </c>
      <c r="H29" s="3" t="s">
        <v>499</v>
      </c>
      <c r="I29" s="3">
        <v>5.8</v>
      </c>
      <c r="J29" s="3">
        <v>5.6</v>
      </c>
      <c r="K29" s="3">
        <v>0.5</v>
      </c>
      <c r="L29" s="3">
        <v>0.2</v>
      </c>
      <c r="M29" s="3">
        <v>0.8</v>
      </c>
    </row>
    <row r="30" spans="3:13" ht="12.75" x14ac:dyDescent="0.2">
      <c r="C30" s="3" t="s">
        <v>543</v>
      </c>
      <c r="D30" s="38"/>
      <c r="E30" s="38"/>
      <c r="F30" s="38"/>
      <c r="G30" s="3">
        <v>4</v>
      </c>
      <c r="H30" s="3">
        <v>5</v>
      </c>
      <c r="I30" s="3">
        <v>4</v>
      </c>
      <c r="J30" s="3">
        <v>4</v>
      </c>
      <c r="K30" s="3">
        <v>2</v>
      </c>
      <c r="L30" s="3">
        <v>8</v>
      </c>
      <c r="M30" s="3">
        <v>7</v>
      </c>
    </row>
    <row r="31" spans="3:13" ht="12.75" x14ac:dyDescent="0.2">
      <c r="C31" s="3" t="s">
        <v>544</v>
      </c>
      <c r="D31" s="38"/>
      <c r="E31" s="38"/>
      <c r="F31" s="38"/>
      <c r="G31" s="3" t="s">
        <v>3</v>
      </c>
      <c r="H31" s="3" t="s">
        <v>3</v>
      </c>
      <c r="I31" s="3" t="s">
        <v>3</v>
      </c>
      <c r="J31" s="3" t="s">
        <v>3</v>
      </c>
      <c r="K31" s="3">
        <v>1.6456</v>
      </c>
      <c r="L31" s="3">
        <v>1.7198</v>
      </c>
      <c r="M31" s="3">
        <v>1.9497</v>
      </c>
    </row>
    <row r="32" spans="3:13" ht="12.75" x14ac:dyDescent="0.2">
      <c r="C32" s="3" t="s">
        <v>545</v>
      </c>
      <c r="D32" s="38"/>
      <c r="E32" s="38"/>
      <c r="F32" s="38"/>
      <c r="G32" s="3" t="s">
        <v>3</v>
      </c>
      <c r="H32" s="3" t="s">
        <v>3</v>
      </c>
      <c r="I32" s="3" t="s">
        <v>3</v>
      </c>
      <c r="J32" s="3" t="s">
        <v>3</v>
      </c>
      <c r="K32" s="3" t="s">
        <v>546</v>
      </c>
      <c r="L32" s="3" t="s">
        <v>546</v>
      </c>
      <c r="M32" s="3" t="s">
        <v>546</v>
      </c>
    </row>
  </sheetData>
  <mergeCells count="2">
    <mergeCell ref="C2:H2"/>
    <mergeCell ref="C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610E-ABC9-4B5B-BDCB-E4AE7A8CA458}">
  <dimension ref="A3:BJ22"/>
  <sheetViews>
    <sheetView showGridLines="0" tabSelected="1" topLeftCell="Y1" workbookViewId="0">
      <selection activeCell="B7" sqref="B7:AL1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43" t="s">
        <v>547</v>
      </c>
      <c r="C3" s="43"/>
      <c r="D3" s="43"/>
      <c r="E3" s="43"/>
      <c r="F3" s="43"/>
      <c r="H3" s="43" t="s">
        <v>548</v>
      </c>
      <c r="I3" s="43"/>
      <c r="J3" s="43"/>
      <c r="K3" s="43"/>
      <c r="L3" s="43"/>
      <c r="N3" s="44" t="s">
        <v>549</v>
      </c>
      <c r="O3" s="44"/>
      <c r="P3" s="44"/>
      <c r="Q3" s="44"/>
      <c r="R3" s="44"/>
      <c r="S3" s="44"/>
      <c r="T3" s="44"/>
      <c r="V3" s="43" t="s">
        <v>550</v>
      </c>
      <c r="W3" s="43"/>
      <c r="X3" s="43"/>
      <c r="Y3" s="43"/>
      <c r="AA3" s="43" t="s">
        <v>551</v>
      </c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</row>
    <row r="4" spans="1:62" ht="47.25" x14ac:dyDescent="0.2">
      <c r="B4" s="8" t="s">
        <v>552</v>
      </c>
      <c r="C4" s="9" t="s">
        <v>553</v>
      </c>
      <c r="D4" s="8" t="s">
        <v>554</v>
      </c>
      <c r="E4" s="9" t="s">
        <v>555</v>
      </c>
      <c r="F4" s="8" t="s">
        <v>556</v>
      </c>
      <c r="H4" s="10" t="s">
        <v>557</v>
      </c>
      <c r="I4" s="11" t="s">
        <v>558</v>
      </c>
      <c r="J4" s="10" t="s">
        <v>559</v>
      </c>
      <c r="K4" s="11" t="s">
        <v>560</v>
      </c>
      <c r="L4" s="10" t="s">
        <v>561</v>
      </c>
      <c r="N4" s="12" t="s">
        <v>562</v>
      </c>
      <c r="O4" s="13" t="s">
        <v>563</v>
      </c>
      <c r="P4" s="12" t="s">
        <v>564</v>
      </c>
      <c r="Q4" s="13" t="s">
        <v>565</v>
      </c>
      <c r="R4" s="12" t="s">
        <v>566</v>
      </c>
      <c r="S4" s="13" t="s">
        <v>567</v>
      </c>
      <c r="T4" s="12" t="s">
        <v>568</v>
      </c>
      <c r="V4" s="13" t="s">
        <v>569</v>
      </c>
      <c r="W4" s="12" t="s">
        <v>570</v>
      </c>
      <c r="X4" s="13" t="s">
        <v>571</v>
      </c>
      <c r="Y4" s="12" t="s">
        <v>572</v>
      </c>
      <c r="AA4" s="14" t="s">
        <v>338</v>
      </c>
      <c r="AB4" s="15" t="s">
        <v>503</v>
      </c>
      <c r="AC4" s="14" t="s">
        <v>507</v>
      </c>
      <c r="AD4" s="15" t="s">
        <v>514</v>
      </c>
      <c r="AE4" s="14" t="s">
        <v>518</v>
      </c>
      <c r="AF4" s="15" t="s">
        <v>522</v>
      </c>
      <c r="AG4" s="14" t="s">
        <v>526</v>
      </c>
      <c r="AH4" s="15" t="s">
        <v>530</v>
      </c>
      <c r="AI4" s="14" t="s">
        <v>544</v>
      </c>
      <c r="AJ4" s="16"/>
      <c r="AK4" s="15" t="s">
        <v>542</v>
      </c>
      <c r="AL4" s="14" t="s">
        <v>543</v>
      </c>
    </row>
    <row r="5" spans="1:62" ht="63" x14ac:dyDescent="0.2">
      <c r="A5" s="17" t="s">
        <v>573</v>
      </c>
      <c r="B5" s="12" t="s">
        <v>574</v>
      </c>
      <c r="C5" s="18" t="s">
        <v>575</v>
      </c>
      <c r="D5" s="19" t="s">
        <v>576</v>
      </c>
      <c r="E5" s="13" t="s">
        <v>577</v>
      </c>
      <c r="F5" s="12" t="s">
        <v>574</v>
      </c>
      <c r="H5" s="13" t="s">
        <v>578</v>
      </c>
      <c r="I5" s="12" t="s">
        <v>579</v>
      </c>
      <c r="J5" s="13" t="s">
        <v>580</v>
      </c>
      <c r="K5" s="12" t="s">
        <v>581</v>
      </c>
      <c r="L5" s="13" t="s">
        <v>582</v>
      </c>
      <c r="N5" s="12" t="s">
        <v>583</v>
      </c>
      <c r="O5" s="13" t="s">
        <v>584</v>
      </c>
      <c r="P5" s="12" t="s">
        <v>585</v>
      </c>
      <c r="Q5" s="13" t="s">
        <v>586</v>
      </c>
      <c r="R5" s="12" t="s">
        <v>587</v>
      </c>
      <c r="S5" s="13" t="s">
        <v>588</v>
      </c>
      <c r="T5" s="12" t="s">
        <v>589</v>
      </c>
      <c r="V5" s="13" t="s">
        <v>590</v>
      </c>
      <c r="W5" s="12" t="s">
        <v>591</v>
      </c>
      <c r="X5" s="13" t="s">
        <v>592</v>
      </c>
      <c r="Y5" s="12" t="s">
        <v>593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 t="e">
        <f>sheet!D18/sheet!D35</f>
        <v>#DIV/0!</v>
      </c>
      <c r="C7" s="25" t="e">
        <f>(sheet!D18-sheet!D15)/sheet!D35</f>
        <v>#DIV/0!</v>
      </c>
      <c r="D7" s="25" t="e">
        <f>sheet!D12/sheet!D35</f>
        <v>#DIV/0!</v>
      </c>
      <c r="E7" s="25" t="e">
        <f>Sheet2!D20/sheet!D35</f>
        <v>#DIV/0!</v>
      </c>
      <c r="F7" s="25" t="e">
        <f>sheet!D18/sheet!D35</f>
        <v>#DIV/0!</v>
      </c>
      <c r="G7" s="23"/>
      <c r="H7" s="26" t="e">
        <f>Sheet1!D33/sheet!D51</f>
        <v>#DIV/0!</v>
      </c>
      <c r="I7" s="26" t="e">
        <f>Sheet1!D33/Sheet1!D12</f>
        <v>#DIV/0!</v>
      </c>
      <c r="J7" s="26" t="e">
        <f>Sheet1!D12/sheet!D27</f>
        <v>#DIV/0!</v>
      </c>
      <c r="K7" s="26" t="e">
        <f>Sheet1!D30/sheet!D27</f>
        <v>#DIV/0!</v>
      </c>
      <c r="L7" s="26">
        <f>Sheet1!D38</f>
        <v>0</v>
      </c>
      <c r="M7" s="23"/>
      <c r="N7" s="26" t="e">
        <f>sheet!D40/sheet!D27</f>
        <v>#DIV/0!</v>
      </c>
      <c r="O7" s="26" t="e">
        <f>sheet!D51/sheet!D27</f>
        <v>#DIV/0!</v>
      </c>
      <c r="P7" s="26" t="e">
        <f>sheet!D40/sheet!D51</f>
        <v>#DIV/0!</v>
      </c>
      <c r="Q7" s="25" t="e">
        <f>Sheet1!D24/Sheet1!D26</f>
        <v>#DIV/0!</v>
      </c>
      <c r="R7" s="25" t="e">
        <f>ABS(Sheet2!D20/(Sheet1!D26+Sheet2!D30))</f>
        <v>#DIV/0!</v>
      </c>
      <c r="S7" s="25" t="e">
        <f>sheet!D40/Sheet1!D43</f>
        <v>#DIV/0!</v>
      </c>
      <c r="T7" s="25" t="e">
        <f>Sheet2!D20/sheet!D40</f>
        <v>#DIV/0!</v>
      </c>
      <c r="V7" s="25" t="e">
        <f>ABS(Sheet1!D15/sheet!D15)</f>
        <v>#DIV/0!</v>
      </c>
      <c r="W7" s="25" t="e">
        <f>Sheet1!D12/sheet!D14</f>
        <v>#DIV/0!</v>
      </c>
      <c r="X7" s="25" t="e">
        <f>Sheet1!D12/sheet!D27</f>
        <v>#DIV/0!</v>
      </c>
      <c r="Y7" s="25" t="e">
        <f>Sheet1!D12/(sheet!D18-sheet!D35)</f>
        <v>#DIV/0!</v>
      </c>
      <c r="AA7" s="11">
        <f>Sheet1!D43</f>
        <v>0</v>
      </c>
      <c r="AB7" s="11">
        <f>Sheet3!D17</f>
        <v>0</v>
      </c>
      <c r="AC7" s="11">
        <f>Sheet3!D18</f>
        <v>0</v>
      </c>
      <c r="AD7" s="11">
        <f>Sheet3!D20</f>
        <v>0</v>
      </c>
      <c r="AE7" s="11">
        <f>Sheet3!D21</f>
        <v>0</v>
      </c>
      <c r="AF7" s="11">
        <f>Sheet3!D22</f>
        <v>0</v>
      </c>
      <c r="AG7" s="11">
        <f>Sheet3!D24</f>
        <v>0</v>
      </c>
      <c r="AH7" s="11">
        <f>Sheet3!D25</f>
        <v>0</v>
      </c>
      <c r="AI7" s="11">
        <f>Sheet3!D31</f>
        <v>0</v>
      </c>
      <c r="AK7" s="11">
        <f>Sheet3!D29</f>
        <v>0</v>
      </c>
      <c r="AL7" s="11">
        <f>Sheet3!D30</f>
        <v>0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 t="e">
        <f>sheet!E18/sheet!E35</f>
        <v>#DIV/0!</v>
      </c>
      <c r="C8" s="28" t="e">
        <f>(sheet!E18-sheet!E15)/sheet!E35</f>
        <v>#DIV/0!</v>
      </c>
      <c r="D8" s="28" t="e">
        <f>sheet!E12/sheet!E35</f>
        <v>#DIV/0!</v>
      </c>
      <c r="E8" s="28" t="e">
        <f>Sheet2!E20/sheet!E35</f>
        <v>#DIV/0!</v>
      </c>
      <c r="F8" s="28" t="e">
        <f>sheet!E18/sheet!E35</f>
        <v>#DIV/0!</v>
      </c>
      <c r="G8" s="23"/>
      <c r="H8" s="29" t="e">
        <f>Sheet1!E33/sheet!E51</f>
        <v>#DIV/0!</v>
      </c>
      <c r="I8" s="29" t="e">
        <f>Sheet1!E33/Sheet1!E12</f>
        <v>#DIV/0!</v>
      </c>
      <c r="J8" s="29" t="e">
        <f>Sheet1!E12/sheet!E27</f>
        <v>#DIV/0!</v>
      </c>
      <c r="K8" s="29" t="e">
        <f>Sheet1!E30/sheet!E27</f>
        <v>#DIV/0!</v>
      </c>
      <c r="L8" s="29">
        <f>Sheet1!E38</f>
        <v>0</v>
      </c>
      <c r="M8" s="23"/>
      <c r="N8" s="29" t="e">
        <f>sheet!E40/sheet!E27</f>
        <v>#DIV/0!</v>
      </c>
      <c r="O8" s="29" t="e">
        <f>sheet!E51/sheet!E27</f>
        <v>#DIV/0!</v>
      </c>
      <c r="P8" s="29" t="e">
        <f>sheet!E40/sheet!E51</f>
        <v>#DIV/0!</v>
      </c>
      <c r="Q8" s="28" t="e">
        <f>Sheet1!E24/Sheet1!E26</f>
        <v>#DIV/0!</v>
      </c>
      <c r="R8" s="28" t="e">
        <f>ABS(Sheet2!E20/(Sheet1!E26+Sheet2!E30))</f>
        <v>#DIV/0!</v>
      </c>
      <c r="S8" s="28" t="e">
        <f>sheet!E40/Sheet1!E43</f>
        <v>#DIV/0!</v>
      </c>
      <c r="T8" s="28" t="e">
        <f>Sheet2!E20/sheet!E40</f>
        <v>#DIV/0!</v>
      </c>
      <c r="U8" s="6"/>
      <c r="V8" s="28" t="e">
        <f>ABS(Sheet1!E15/sheet!E15)</f>
        <v>#DIV/0!</v>
      </c>
      <c r="W8" s="28" t="e">
        <f>Sheet1!E12/sheet!E14</f>
        <v>#DIV/0!</v>
      </c>
      <c r="X8" s="28" t="e">
        <f>Sheet1!E12/sheet!E27</f>
        <v>#DIV/0!</v>
      </c>
      <c r="Y8" s="28" t="e">
        <f>Sheet1!E12/(sheet!E18-sheet!E35)</f>
        <v>#DIV/0!</v>
      </c>
      <c r="Z8" s="6"/>
      <c r="AA8" s="30">
        <f>Sheet1!E43</f>
        <v>0</v>
      </c>
      <c r="AB8" s="30">
        <f>Sheet3!E17</f>
        <v>0</v>
      </c>
      <c r="AC8" s="30">
        <f>Sheet3!E18</f>
        <v>0</v>
      </c>
      <c r="AD8" s="30">
        <f>Sheet3!E20</f>
        <v>0</v>
      </c>
      <c r="AE8" s="30">
        <f>Sheet3!E21</f>
        <v>0</v>
      </c>
      <c r="AF8" s="30">
        <f>Sheet3!E22</f>
        <v>0</v>
      </c>
      <c r="AG8" s="30">
        <f>Sheet3!E24</f>
        <v>0</v>
      </c>
      <c r="AH8" s="30">
        <f>Sheet3!E25</f>
        <v>0</v>
      </c>
      <c r="AI8" s="30">
        <f>Sheet3!E31</f>
        <v>0</v>
      </c>
      <c r="AK8" s="30">
        <f>Sheet3!E29</f>
        <v>0</v>
      </c>
      <c r="AL8" s="30">
        <f>Sheet3!E30</f>
        <v>0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 t="e">
        <f>sheet!F18/sheet!F35</f>
        <v>#DIV/0!</v>
      </c>
      <c r="C9" s="25" t="e">
        <f>(sheet!F18-sheet!F15)/sheet!F35</f>
        <v>#DIV/0!</v>
      </c>
      <c r="D9" s="25" t="e">
        <f>sheet!F12/sheet!F35</f>
        <v>#DIV/0!</v>
      </c>
      <c r="E9" s="25" t="e">
        <f>Sheet2!F20/sheet!F35</f>
        <v>#DIV/0!</v>
      </c>
      <c r="F9" s="25" t="e">
        <f>sheet!F18/sheet!F35</f>
        <v>#DIV/0!</v>
      </c>
      <c r="G9" s="23"/>
      <c r="H9" s="26" t="e">
        <f>Sheet1!F33/sheet!F51</f>
        <v>#DIV/0!</v>
      </c>
      <c r="I9" s="26" t="e">
        <f>Sheet1!F33/Sheet1!F12</f>
        <v>#DIV/0!</v>
      </c>
      <c r="J9" s="26" t="e">
        <f>Sheet1!F12/sheet!F27</f>
        <v>#DIV/0!</v>
      </c>
      <c r="K9" s="26" t="e">
        <f>Sheet1!F30/sheet!F27</f>
        <v>#DIV/0!</v>
      </c>
      <c r="L9" s="26">
        <f>Sheet1!F38</f>
        <v>0</v>
      </c>
      <c r="M9" s="23"/>
      <c r="N9" s="26" t="e">
        <f>sheet!F40/sheet!F27</f>
        <v>#DIV/0!</v>
      </c>
      <c r="O9" s="26" t="e">
        <f>sheet!F51/sheet!F27</f>
        <v>#DIV/0!</v>
      </c>
      <c r="P9" s="26" t="e">
        <f>sheet!F40/sheet!F51</f>
        <v>#DIV/0!</v>
      </c>
      <c r="Q9" s="25" t="e">
        <f>Sheet1!F24/Sheet1!F26</f>
        <v>#DIV/0!</v>
      </c>
      <c r="R9" s="25" t="e">
        <f>ABS(Sheet2!F20/(Sheet1!F26+Sheet2!F30))</f>
        <v>#DIV/0!</v>
      </c>
      <c r="S9" s="25" t="e">
        <f>sheet!F40/Sheet1!F43</f>
        <v>#DIV/0!</v>
      </c>
      <c r="T9" s="25" t="e">
        <f>Sheet2!F20/sheet!F40</f>
        <v>#DIV/0!</v>
      </c>
      <c r="V9" s="25" t="e">
        <f>ABS(Sheet1!F15/sheet!F15)</f>
        <v>#DIV/0!</v>
      </c>
      <c r="W9" s="25" t="e">
        <f>Sheet1!F12/sheet!F14</f>
        <v>#DIV/0!</v>
      </c>
      <c r="X9" s="25" t="e">
        <f>Sheet1!F12/sheet!F27</f>
        <v>#DIV/0!</v>
      </c>
      <c r="Y9" s="25" t="e">
        <f>Sheet1!F12/(sheet!F18-sheet!F35)</f>
        <v>#DIV/0!</v>
      </c>
      <c r="AA9" s="11">
        <f>Sheet1!F43</f>
        <v>0</v>
      </c>
      <c r="AB9" s="11">
        <f>Sheet3!F17</f>
        <v>0</v>
      </c>
      <c r="AC9" s="11">
        <f>Sheet3!F18</f>
        <v>0</v>
      </c>
      <c r="AD9" s="11">
        <f>Sheet3!F20</f>
        <v>0</v>
      </c>
      <c r="AE9" s="11">
        <f>Sheet3!F21</f>
        <v>0</v>
      </c>
      <c r="AF9" s="11">
        <f>Sheet3!F22</f>
        <v>0</v>
      </c>
      <c r="AG9" s="11">
        <f>Sheet3!F24</f>
        <v>0</v>
      </c>
      <c r="AH9" s="11">
        <f>Sheet3!F25</f>
        <v>0</v>
      </c>
      <c r="AI9" s="11">
        <f>Sheet3!F31</f>
        <v>0</v>
      </c>
      <c r="AK9" s="11">
        <f>Sheet3!F29</f>
        <v>0</v>
      </c>
      <c r="AL9" s="11">
        <f>Sheet3!F30</f>
        <v>0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 t="e">
        <f>sheet!G18/sheet!G35</f>
        <v>#DIV/0!</v>
      </c>
      <c r="C10" s="28" t="e">
        <f>(sheet!G18-sheet!G15)/sheet!G35</f>
        <v>#DIV/0!</v>
      </c>
      <c r="D10" s="28" t="e">
        <f>sheet!G12/sheet!G35</f>
        <v>#DIV/0!</v>
      </c>
      <c r="E10" s="28" t="e">
        <f>Sheet2!G20/sheet!G35</f>
        <v>#DIV/0!</v>
      </c>
      <c r="F10" s="28" t="e">
        <f>sheet!G18/sheet!G35</f>
        <v>#DIV/0!</v>
      </c>
      <c r="G10" s="23"/>
      <c r="H10" s="29" t="e">
        <f>Sheet1!G33/sheet!G51</f>
        <v>#DIV/0!</v>
      </c>
      <c r="I10" s="29">
        <f>Sheet1!G33/Sheet1!G12</f>
        <v>0.12968299711815562</v>
      </c>
      <c r="J10" s="29" t="e">
        <f>Sheet1!G12/sheet!G27</f>
        <v>#DIV/0!</v>
      </c>
      <c r="K10" s="29" t="e">
        <f>Sheet1!G30/sheet!G27</f>
        <v>#DIV/0!</v>
      </c>
      <c r="L10" s="29" t="str">
        <f>Sheet1!G38</f>
        <v/>
      </c>
      <c r="M10" s="23"/>
      <c r="N10" s="29" t="e">
        <f>sheet!G40/sheet!G27</f>
        <v>#DIV/0!</v>
      </c>
      <c r="O10" s="29" t="e">
        <f>sheet!G51/sheet!G27</f>
        <v>#DIV/0!</v>
      </c>
      <c r="P10" s="29" t="e">
        <f>sheet!G40/sheet!G51</f>
        <v>#DIV/0!</v>
      </c>
      <c r="Q10" s="28">
        <f>Sheet1!G24/Sheet1!G26</f>
        <v>-2.117647058823529</v>
      </c>
      <c r="R10" s="28">
        <f>ABS(Sheet2!G20/(Sheet1!G26+Sheet2!G30))</f>
        <v>0.85882352941176465</v>
      </c>
      <c r="S10" s="28">
        <f>sheet!G40/Sheet1!G43</f>
        <v>0</v>
      </c>
      <c r="T10" s="28" t="e">
        <f>Sheet2!G20/sheet!G40</f>
        <v>#DIV/0!</v>
      </c>
      <c r="U10" s="6"/>
      <c r="V10" s="28" t="e">
        <f>ABS(Sheet1!G15/sheet!G15)</f>
        <v>#DIV/0!</v>
      </c>
      <c r="W10" s="28" t="e">
        <f>Sheet1!G12/sheet!G14</f>
        <v>#DIV/0!</v>
      </c>
      <c r="X10" s="28" t="e">
        <f>Sheet1!G12/sheet!G27</f>
        <v>#DIV/0!</v>
      </c>
      <c r="Y10" s="28" t="e">
        <f>Sheet1!G12/(sheet!G18-sheet!G35)</f>
        <v>#DIV/0!</v>
      </c>
      <c r="Z10" s="6"/>
      <c r="AA10" s="30" t="str">
        <f>Sheet1!G43</f>
        <v>334,362.18</v>
      </c>
      <c r="AB10" s="30" t="str">
        <f>Sheet3!G17</f>
        <v>NA</v>
      </c>
      <c r="AC10" s="30" t="str">
        <f>Sheet3!G18</f>
        <v>NA</v>
      </c>
      <c r="AD10" s="30" t="str">
        <f>Sheet3!G20</f>
        <v>NM</v>
      </c>
      <c r="AE10" s="30" t="str">
        <f>Sheet3!G21</f>
        <v>NM</v>
      </c>
      <c r="AF10" s="30" t="str">
        <f>Sheet3!G22</f>
        <v>NA</v>
      </c>
      <c r="AG10" s="30" t="str">
        <f>Sheet3!G24</f>
        <v>NA</v>
      </c>
      <c r="AH10" s="30" t="str">
        <f>Sheet3!G25</f>
        <v>NA</v>
      </c>
      <c r="AI10" s="30" t="str">
        <f>Sheet3!G31</f>
        <v/>
      </c>
      <c r="AK10" s="30" t="str">
        <f>Sheet3!G29</f>
        <v>NA</v>
      </c>
      <c r="AL10" s="30">
        <f>Sheet3!G30</f>
        <v>4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sheet!H18/sheet!H35</f>
        <v>1.2118644067796611</v>
      </c>
      <c r="C11" s="25">
        <f>(sheet!H18-sheet!H15)/sheet!H35</f>
        <v>1.2118644067796611</v>
      </c>
      <c r="D11" s="25">
        <f>sheet!H12/sheet!H35</f>
        <v>0.22033898305084748</v>
      </c>
      <c r="E11" s="25">
        <f>Sheet2!H20/sheet!H35</f>
        <v>2.9124293785310731</v>
      </c>
      <c r="F11" s="25">
        <f>sheet!H18/sheet!H35</f>
        <v>1.2118644067796611</v>
      </c>
      <c r="G11" s="23"/>
      <c r="H11" s="26">
        <f>Sheet1!H33/sheet!H51</f>
        <v>3.8771305487919086E-2</v>
      </c>
      <c r="I11" s="26">
        <f>Sheet1!H33/Sheet1!H12</f>
        <v>0.15646258503401358</v>
      </c>
      <c r="J11" s="26">
        <f>Sheet1!H12/sheet!H27</f>
        <v>0.1327114053566055</v>
      </c>
      <c r="K11" s="26">
        <f>Sheet1!H30/sheet!H27</f>
        <v>5.7879426221285987E-2</v>
      </c>
      <c r="L11" s="26" t="str">
        <f>Sheet1!H38</f>
        <v/>
      </c>
      <c r="M11" s="23"/>
      <c r="N11" s="26">
        <f>sheet!H40/sheet!H27</f>
        <v>0.46443976326612502</v>
      </c>
      <c r="O11" s="26">
        <f>sheet!H51/sheet!H27</f>
        <v>0.53556023673387509</v>
      </c>
      <c r="P11" s="26">
        <f>sheet!H40/sheet!H51</f>
        <v>0.86720359617905973</v>
      </c>
      <c r="Q11" s="25">
        <f>Sheet1!H24/Sheet1!H26</f>
        <v>-11.605633802816902</v>
      </c>
      <c r="R11" s="25">
        <f>ABS(Sheet2!H20/(Sheet1!H26+Sheet2!H30))</f>
        <v>11.329670329670328</v>
      </c>
      <c r="S11" s="25">
        <f>sheet!H40/Sheet1!H43</f>
        <v>4.1976427923844062</v>
      </c>
      <c r="T11" s="25">
        <f>Sheet2!H20/sheet!H40</f>
        <v>0.22267818574514037</v>
      </c>
      <c r="V11" s="25" t="e">
        <f>ABS(Sheet1!H15/sheet!H15)</f>
        <v>#DIV/0!</v>
      </c>
      <c r="W11" s="25">
        <f>Sheet1!H12/sheet!H14</f>
        <v>3.8911764705882357</v>
      </c>
      <c r="X11" s="25">
        <f>Sheet1!H12/sheet!H27</f>
        <v>0.1327114053566055</v>
      </c>
      <c r="Y11" s="25">
        <f>Sheet1!H12/(sheet!H18-sheet!H35)</f>
        <v>17.64</v>
      </c>
      <c r="AA11" s="11" t="str">
        <f>Sheet1!H43</f>
        <v>1,386,680.57</v>
      </c>
      <c r="AB11" s="11" t="str">
        <f>Sheet3!H17</f>
        <v>NA</v>
      </c>
      <c r="AC11" s="11" t="str">
        <f>Sheet3!H18</f>
        <v>NA</v>
      </c>
      <c r="AD11" s="11" t="str">
        <f>Sheet3!H20</f>
        <v>NM</v>
      </c>
      <c r="AE11" s="11" t="str">
        <f>Sheet3!H21</f>
        <v>NM</v>
      </c>
      <c r="AF11" s="11" t="str">
        <f>Sheet3!H22</f>
        <v>NA</v>
      </c>
      <c r="AG11" s="11" t="str">
        <f>Sheet3!H24</f>
        <v>NA</v>
      </c>
      <c r="AH11" s="11" t="str">
        <f>Sheet3!H25</f>
        <v>NA</v>
      </c>
      <c r="AI11" s="11" t="str">
        <f>Sheet3!H31</f>
        <v/>
      </c>
      <c r="AK11" s="11" t="str">
        <f>Sheet3!H29</f>
        <v>NA</v>
      </c>
      <c r="AL11" s="11">
        <f>Sheet3!H30</f>
        <v>5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sheet!I18/sheet!I35</f>
        <v>1.245762711864407</v>
      </c>
      <c r="C12" s="28">
        <f>(sheet!I18-sheet!I15)/sheet!I35</f>
        <v>1.245762711864407</v>
      </c>
      <c r="D12" s="28">
        <f>sheet!I12/sheet!I35</f>
        <v>0.27966101694915252</v>
      </c>
      <c r="E12" s="28">
        <f>Sheet2!I20/sheet!I35</f>
        <v>3.0084745762711864</v>
      </c>
      <c r="F12" s="28">
        <f>sheet!I18/sheet!I35</f>
        <v>1.245762711864407</v>
      </c>
      <c r="G12" s="23"/>
      <c r="H12" s="29">
        <f>Sheet1!I33/sheet!I51</f>
        <v>6.2172976300400133E-2</v>
      </c>
      <c r="I12" s="29">
        <f>Sheet1!I33/Sheet1!I12</f>
        <v>0.12940422805893659</v>
      </c>
      <c r="J12" s="29">
        <f>Sheet1!I12/sheet!I27</f>
        <v>0.16893939393939394</v>
      </c>
      <c r="K12" s="29">
        <f>Sheet1!I30/sheet!I27</f>
        <v>6.2878787878787881E-2</v>
      </c>
      <c r="L12" s="29" t="str">
        <f>Sheet1!I38</f>
        <v/>
      </c>
      <c r="M12" s="23"/>
      <c r="N12" s="29">
        <f>sheet!I40/sheet!I27</f>
        <v>0.64837662337662338</v>
      </c>
      <c r="O12" s="29">
        <f>sheet!I51/sheet!I27</f>
        <v>0.35162337662337662</v>
      </c>
      <c r="P12" s="29">
        <f>sheet!I40/sheet!I51</f>
        <v>1.8439519852262236</v>
      </c>
      <c r="Q12" s="28">
        <f>Sheet1!I24/Sheet1!I26</f>
        <v>-7.4173228346456694</v>
      </c>
      <c r="R12" s="28">
        <f>ABS(Sheet2!I20/(Sheet1!I26+Sheet2!I30))</f>
        <v>1.8882978723404256</v>
      </c>
      <c r="S12" s="28">
        <f>sheet!I40/Sheet1!I43</f>
        <v>4.604919292851652</v>
      </c>
      <c r="T12" s="28">
        <f>Sheet2!I20/sheet!I40</f>
        <v>0.17776664997496244</v>
      </c>
      <c r="U12" s="6"/>
      <c r="V12" s="28" t="e">
        <f>ABS(Sheet1!I15/sheet!I15)</f>
        <v>#DIV/0!</v>
      </c>
      <c r="W12" s="28">
        <f>Sheet1!I12/sheet!I14</f>
        <v>4.7591463414634143</v>
      </c>
      <c r="X12" s="28">
        <f>Sheet1!I12/sheet!I27</f>
        <v>0.16893939393939394</v>
      </c>
      <c r="Y12" s="28">
        <f>Sheet1!I12/(sheet!I18-sheet!I35)</f>
        <v>17.942528735632173</v>
      </c>
      <c r="Z12" s="6"/>
      <c r="AA12" s="30" t="str">
        <f>Sheet1!I43</f>
        <v>1,775,838.98</v>
      </c>
      <c r="AB12" s="30" t="str">
        <f>Sheet3!I17</f>
        <v>NA</v>
      </c>
      <c r="AC12" s="30" t="str">
        <f>Sheet3!I18</f>
        <v>NA</v>
      </c>
      <c r="AD12" s="30" t="str">
        <f>Sheet3!I20</f>
        <v>NM</v>
      </c>
      <c r="AE12" s="30" t="str">
        <f>Sheet3!I21</f>
        <v>NM</v>
      </c>
      <c r="AF12" s="30" t="str">
        <f>Sheet3!I22</f>
        <v>NA</v>
      </c>
      <c r="AG12" s="30" t="str">
        <f>Sheet3!I24</f>
        <v>NA</v>
      </c>
      <c r="AH12" s="30" t="str">
        <f>Sheet3!I25</f>
        <v>0.0x</v>
      </c>
      <c r="AI12" s="30" t="str">
        <f>Sheet3!I31</f>
        <v/>
      </c>
      <c r="AK12" s="30">
        <f>Sheet3!I29</f>
        <v>5.8</v>
      </c>
      <c r="AL12" s="30">
        <f>Sheet3!I30</f>
        <v>4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sheet!J18/sheet!J35</f>
        <v>1.2048681541582151</v>
      </c>
      <c r="C13" s="25">
        <f>(sheet!J18-sheet!J15)/sheet!J35</f>
        <v>1.2048681541582151</v>
      </c>
      <c r="D13" s="25">
        <f>sheet!J12/sheet!J35</f>
        <v>0.41379310344827591</v>
      </c>
      <c r="E13" s="25">
        <f>Sheet2!J20/sheet!J35</f>
        <v>2.1967545638945234</v>
      </c>
      <c r="F13" s="25">
        <f>sheet!J18/sheet!J35</f>
        <v>1.2048681541582151</v>
      </c>
      <c r="G13" s="23"/>
      <c r="H13" s="26">
        <f>Sheet1!J33/sheet!J51</f>
        <v>6.0115959719255409E-2</v>
      </c>
      <c r="I13" s="26">
        <f>Sheet1!J33/Sheet1!J12</f>
        <v>0.12168004941321803</v>
      </c>
      <c r="J13" s="26">
        <f>Sheet1!J12/sheet!J27</f>
        <v>0.16431543692276462</v>
      </c>
      <c r="K13" s="26">
        <f>Sheet1!J30/sheet!J27</f>
        <v>5.7850400893128998E-2</v>
      </c>
      <c r="L13" s="26" t="str">
        <f>Sheet1!J38</f>
        <v/>
      </c>
      <c r="M13" s="23"/>
      <c r="N13" s="26">
        <f>sheet!J40/sheet!J27</f>
        <v>0.66741094083020402</v>
      </c>
      <c r="O13" s="26">
        <f>sheet!J51/sheet!J27</f>
        <v>0.33258905916979603</v>
      </c>
      <c r="P13" s="26">
        <f>sheet!J40/sheet!J51</f>
        <v>2.0067134574305765</v>
      </c>
      <c r="Q13" s="25">
        <f>Sheet1!J24/Sheet1!J26</f>
        <v>-6.3974358974358978</v>
      </c>
      <c r="R13" s="25">
        <f>ABS(Sheet2!J20/(Sheet1!J26+Sheet2!J30))</f>
        <v>5.132701421800947</v>
      </c>
      <c r="S13" s="25">
        <f>sheet!J40/Sheet1!J43</f>
        <v>4.8892193308550187</v>
      </c>
      <c r="T13" s="25">
        <f>Sheet2!J20/sheet!J40</f>
        <v>0.1646897810218978</v>
      </c>
      <c r="V13" s="25" t="e">
        <f>ABS(Sheet1!J15/sheet!J15)</f>
        <v>#DIV/0!</v>
      </c>
      <c r="W13" s="25">
        <f>Sheet1!J12/sheet!J14</f>
        <v>4.547752808988764</v>
      </c>
      <c r="X13" s="25">
        <f>Sheet1!J12/sheet!J27</f>
        <v>0.16431543692276462</v>
      </c>
      <c r="Y13" s="25">
        <f>Sheet1!J12/(sheet!J18-sheet!J35)</f>
        <v>16.029702970297016</v>
      </c>
      <c r="AA13" s="11" t="str">
        <f>Sheet1!J43</f>
        <v>1,746,469.05</v>
      </c>
      <c r="AB13" s="11" t="str">
        <f>Sheet3!J17</f>
        <v>NA</v>
      </c>
      <c r="AC13" s="11" t="str">
        <f>Sheet3!J18</f>
        <v>NA</v>
      </c>
      <c r="AD13" s="11" t="str">
        <f>Sheet3!J20</f>
        <v>NM</v>
      </c>
      <c r="AE13" s="11" t="str">
        <f>Sheet3!J21</f>
        <v>NM</v>
      </c>
      <c r="AF13" s="11" t="str">
        <f>Sheet3!J22</f>
        <v>NA</v>
      </c>
      <c r="AG13" s="11" t="str">
        <f>Sheet3!J24</f>
        <v>NA</v>
      </c>
      <c r="AH13" s="11" t="str">
        <f>Sheet3!J25</f>
        <v>NA</v>
      </c>
      <c r="AI13" s="11" t="str">
        <f>Sheet3!J31</f>
        <v/>
      </c>
      <c r="AK13" s="11">
        <f>Sheet3!J29</f>
        <v>5.6</v>
      </c>
      <c r="AL13" s="11">
        <f>Sheet3!J30</f>
        <v>4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sheet!K18/sheet!K35</f>
        <v>0.21231884057971012</v>
      </c>
      <c r="C14" s="28">
        <f>(sheet!K18-sheet!K15)/sheet!K35</f>
        <v>0.21231884057971012</v>
      </c>
      <c r="D14" s="28">
        <f>sheet!K12/sheet!K35</f>
        <v>6.9565217391304349E-2</v>
      </c>
      <c r="E14" s="28">
        <f>Sheet2!K20/sheet!K35</f>
        <v>0.26449275362318836</v>
      </c>
      <c r="F14" s="28">
        <f>sheet!K18/sheet!K35</f>
        <v>0.21231884057971012</v>
      </c>
      <c r="G14" s="23"/>
      <c r="H14" s="29">
        <f>Sheet1!K33/sheet!K51</f>
        <v>0.965034965034965</v>
      </c>
      <c r="I14" s="29">
        <f>Sheet1!K33/Sheet1!K12</f>
        <v>-0.38601398601398595</v>
      </c>
      <c r="J14" s="29">
        <f>Sheet1!K12/sheet!K27</f>
        <v>0.15303938356164384</v>
      </c>
      <c r="K14" s="29">
        <f>Sheet1!K30/sheet!K27</f>
        <v>-2.482876712328767E-2</v>
      </c>
      <c r="L14" s="29">
        <f>Sheet1!K38</f>
        <v>-10.199999999999999</v>
      </c>
      <c r="M14" s="23"/>
      <c r="N14" s="29">
        <f>sheet!K40/sheet!K27</f>
        <v>1.0612157534246576</v>
      </c>
      <c r="O14" s="29">
        <f>sheet!K51/sheet!K27</f>
        <v>-6.1215753424657529E-2</v>
      </c>
      <c r="P14" s="29">
        <f>sheet!K40/sheet!K51</f>
        <v>-17.335664335664337</v>
      </c>
      <c r="Q14" s="28">
        <f>Sheet1!K24/Sheet1!K26</f>
        <v>-1.1728971962616821</v>
      </c>
      <c r="R14" s="28">
        <f>ABS(Sheet2!K20/(Sheet1!K26+Sheet2!K30))</f>
        <v>1.1908646003262644</v>
      </c>
      <c r="S14" s="28">
        <f>sheet!K40/Sheet1!K43</f>
        <v>8.6001734605377287</v>
      </c>
      <c r="T14" s="28">
        <f>Sheet2!K20/sheet!K40</f>
        <v>7.3618394513916899E-2</v>
      </c>
      <c r="U14" s="6"/>
      <c r="V14" s="28" t="e">
        <f>ABS(Sheet1!K15/sheet!K15)</f>
        <v>#DIV/0!</v>
      </c>
      <c r="W14" s="28">
        <f>Sheet1!K12/sheet!K14</f>
        <v>4.1449275362318838</v>
      </c>
      <c r="X14" s="28">
        <f>Sheet1!K12/sheet!K27</f>
        <v>0.15303938356164384</v>
      </c>
      <c r="Y14" s="28">
        <f>Sheet1!K12/(sheet!K18-sheet!K35)</f>
        <v>-0.65777368905243794</v>
      </c>
      <c r="Z14" s="6"/>
      <c r="AA14" s="30" t="str">
        <f>Sheet1!K43</f>
        <v>1,467,100.26</v>
      </c>
      <c r="AB14" s="30" t="str">
        <f>Sheet3!K17</f>
        <v>7.1x</v>
      </c>
      <c r="AC14" s="30" t="str">
        <f>Sheet3!K18</f>
        <v>9.4x</v>
      </c>
      <c r="AD14" s="30" t="str">
        <f>Sheet3!K20</f>
        <v>3.0x</v>
      </c>
      <c r="AE14" s="30" t="str">
        <f>Sheet3!K21</f>
        <v>2.4x</v>
      </c>
      <c r="AF14" s="30" t="str">
        <f>Sheet3!K22</f>
        <v>5.8x</v>
      </c>
      <c r="AG14" s="30" t="str">
        <f>Sheet3!K24</f>
        <v>-8.3x</v>
      </c>
      <c r="AH14" s="30" t="str">
        <f>Sheet3!K25</f>
        <v>-1.8x</v>
      </c>
      <c r="AI14" s="30">
        <f>Sheet3!K31</f>
        <v>1.6456</v>
      </c>
      <c r="AK14" s="30">
        <f>Sheet3!K29</f>
        <v>0.5</v>
      </c>
      <c r="AL14" s="30">
        <f>Sheet3!K30</f>
        <v>2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sheet!L18/sheet!L35</f>
        <v>0.32435049217363238</v>
      </c>
      <c r="C15" s="25">
        <f>(sheet!L18-sheet!L15)/sheet!L35</f>
        <v>0.32435049217363238</v>
      </c>
      <c r="D15" s="25">
        <f>sheet!L12/sheet!L35</f>
        <v>7.5681781507180884E-2</v>
      </c>
      <c r="E15" s="25">
        <f>Sheet2!L20/sheet!L35</f>
        <v>0.13538809101177987</v>
      </c>
      <c r="F15" s="25">
        <f>sheet!L18/sheet!L35</f>
        <v>0.32435049217363238</v>
      </c>
      <c r="G15" s="23"/>
      <c r="H15" s="26">
        <f>Sheet1!L33/sheet!L51</f>
        <v>0.2584269662921348</v>
      </c>
      <c r="I15" s="26">
        <f>Sheet1!L33/Sheet1!L12</f>
        <v>-0.22398052343274497</v>
      </c>
      <c r="J15" s="26">
        <f>Sheet1!L12/sheet!L27</f>
        <v>0.1628990680150704</v>
      </c>
      <c r="K15" s="26">
        <f>Sheet1!L30/sheet!L27</f>
        <v>2.676977989292088E-3</v>
      </c>
      <c r="L15" s="26">
        <f>Sheet1!L38</f>
        <v>-4.17</v>
      </c>
      <c r="M15" s="23"/>
      <c r="N15" s="26">
        <f>sheet!L40/sheet!L27</f>
        <v>1.1411858021019234</v>
      </c>
      <c r="O15" s="26">
        <f>sheet!L51/sheet!L27</f>
        <v>-0.14118580210192347</v>
      </c>
      <c r="P15" s="26">
        <f>sheet!L40/sheet!L51</f>
        <v>-8.0828651685393265</v>
      </c>
      <c r="Q15" s="25">
        <f>Sheet1!L24/Sheet1!L26</f>
        <v>-2.4693877551020407</v>
      </c>
      <c r="R15" s="25">
        <f>ABS(Sheet2!L20/(Sheet1!L26+Sheet2!L30))</f>
        <v>0.86139630390143729</v>
      </c>
      <c r="S15" s="25">
        <f>sheet!L40/Sheet1!L43</f>
        <v>8.8266871165644165</v>
      </c>
      <c r="T15" s="25">
        <f>Sheet2!L20/sheet!L40</f>
        <v>7.2893136403127709E-2</v>
      </c>
      <c r="V15" s="25" t="e">
        <f>ABS(Sheet1!L15/sheet!L15)</f>
        <v>#DIV/0!</v>
      </c>
      <c r="W15" s="25">
        <f>Sheet1!L12/sheet!L14</f>
        <v>4.0870646766169152</v>
      </c>
      <c r="X15" s="25">
        <f>Sheet1!L12/sheet!L27</f>
        <v>0.1628990680150704</v>
      </c>
      <c r="Y15" s="25">
        <f>Sheet1!L12/(sheet!L18-sheet!L35)</f>
        <v>-0.39240506329113922</v>
      </c>
      <c r="AA15" s="11" t="str">
        <f>Sheet1!L43</f>
        <v>1,648,947.12</v>
      </c>
      <c r="AB15" s="11" t="str">
        <f>Sheet3!L17</f>
        <v>7.2x</v>
      </c>
      <c r="AC15" s="11" t="str">
        <f>Sheet3!L18</f>
        <v>9.2x</v>
      </c>
      <c r="AD15" s="11" t="str">
        <f>Sheet3!L20</f>
        <v>4.0x</v>
      </c>
      <c r="AE15" s="11" t="str">
        <f>Sheet3!L21</f>
        <v>3.5x</v>
      </c>
      <c r="AF15" s="11" t="str">
        <f>Sheet3!L22</f>
        <v>5.7x</v>
      </c>
      <c r="AG15" s="11" t="str">
        <f>Sheet3!L24</f>
        <v>-25.2x</v>
      </c>
      <c r="AH15" s="11" t="str">
        <f>Sheet3!L25</f>
        <v>-2.6x</v>
      </c>
      <c r="AI15" s="11">
        <f>Sheet3!L31</f>
        <v>1.7198</v>
      </c>
      <c r="AK15" s="11">
        <f>Sheet3!L29</f>
        <v>0.2</v>
      </c>
      <c r="AL15" s="11">
        <f>Sheet3!L30</f>
        <v>8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sheet!M18/sheet!M35</f>
        <v>0.33822577163824735</v>
      </c>
      <c r="C16" s="28">
        <f>(sheet!M18-sheet!M15)/sheet!M35</f>
        <v>0.33822577163824735</v>
      </c>
      <c r="D16" s="28">
        <f>sheet!M12/sheet!M35</f>
        <v>9.605007554500325E-2</v>
      </c>
      <c r="E16" s="28">
        <f>Sheet2!M20/sheet!M35</f>
        <v>0.1927476796891863</v>
      </c>
      <c r="F16" s="28">
        <f>sheet!M18/sheet!M35</f>
        <v>0.33822577163824735</v>
      </c>
      <c r="G16" s="23"/>
      <c r="H16" s="29">
        <f>Sheet1!M33/sheet!M51</f>
        <v>-3.0304709141274238</v>
      </c>
      <c r="I16" s="29">
        <f>Sheet1!M33/Sheet1!M12</f>
        <v>0.58006362672322376</v>
      </c>
      <c r="J16" s="29">
        <f>Sheet1!M12/sheet!M27</f>
        <v>0.18530163096875615</v>
      </c>
      <c r="K16" s="29">
        <f>Sheet1!M30/sheet!M27</f>
        <v>0.1590685792886618</v>
      </c>
      <c r="L16" s="29">
        <f>Sheet1!M38</f>
        <v>13.15</v>
      </c>
      <c r="M16" s="23"/>
      <c r="N16" s="29">
        <f>sheet!M40/sheet!M27</f>
        <v>1.0354686578895658</v>
      </c>
      <c r="O16" s="29">
        <f>sheet!M51/sheet!M27</f>
        <v>-3.5468657889565734E-2</v>
      </c>
      <c r="P16" s="29">
        <f>sheet!M40/sheet!M51</f>
        <v>-29.193905817174517</v>
      </c>
      <c r="Q16" s="28">
        <f>Sheet1!M24/Sheet1!M26</f>
        <v>-4.5625</v>
      </c>
      <c r="R16" s="28">
        <f>ABS(Sheet2!M20/(Sheet1!M26+Sheet2!M30))</f>
        <v>0.51738122827346467</v>
      </c>
      <c r="S16" s="28">
        <f>sheet!M40/Sheet1!M43</f>
        <v>7.0921938088829073</v>
      </c>
      <c r="T16" s="28">
        <f>Sheet2!M20/sheet!M40</f>
        <v>8.4732896859284562E-2</v>
      </c>
      <c r="U16" s="6"/>
      <c r="V16" s="28" t="e">
        <f>ABS(Sheet1!M15/sheet!M15)</f>
        <v>#DIV/0!</v>
      </c>
      <c r="W16" s="28">
        <f>Sheet1!M12/sheet!M14</f>
        <v>4.2766439909297063</v>
      </c>
      <c r="X16" s="28">
        <f>Sheet1!M12/sheet!M27</f>
        <v>0.18530163096875615</v>
      </c>
      <c r="Y16" s="28">
        <f>Sheet1!M12/(sheet!M18-sheet!M35)</f>
        <v>-0.61513372472276595</v>
      </c>
      <c r="Z16" s="6"/>
      <c r="AA16" s="30" t="str">
        <f>Sheet1!M43</f>
        <v>2,011,969.7</v>
      </c>
      <c r="AB16" s="30" t="str">
        <f>Sheet3!M17</f>
        <v>6.2x</v>
      </c>
      <c r="AC16" s="30" t="str">
        <f>Sheet3!M18</f>
        <v>7.2x</v>
      </c>
      <c r="AD16" s="30" t="str">
        <f>Sheet3!M20</f>
        <v>-14.4x</v>
      </c>
      <c r="AE16" s="30" t="str">
        <f>Sheet3!M21</f>
        <v>2.3x</v>
      </c>
      <c r="AF16" s="30" t="str">
        <f>Sheet3!M22</f>
        <v>4.9x</v>
      </c>
      <c r="AG16" s="30" t="str">
        <f>Sheet3!M24</f>
        <v>4.4x</v>
      </c>
      <c r="AH16" s="30" t="str">
        <f>Sheet3!M25</f>
        <v>-4.3x</v>
      </c>
      <c r="AI16" s="30">
        <f>Sheet3!M31</f>
        <v>1.9497</v>
      </c>
      <c r="AK16" s="30">
        <f>Sheet3!M29</f>
        <v>0.8</v>
      </c>
      <c r="AL16" s="30">
        <f>Sheet3!M30</f>
        <v>7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2023-05-01T19:28:53Z</dcterms:created>
  <dcterms:modified xsi:type="dcterms:W3CDTF">2023-05-10T17:38:39Z</dcterms:modified>
  <cp:category/>
  <dc:identifier/>
  <cp:version/>
</cp:coreProperties>
</file>