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Utilities/"/>
    </mc:Choice>
  </mc:AlternateContent>
  <xr:revisionPtr revIDLastSave="12" documentId="8_{45A6914B-7841-4672-9BCF-C05D408C06D2}" xr6:coauthVersionLast="47" xr6:coauthVersionMax="47" xr10:uidLastSave="{9DCB45AD-BF0F-4224-B46F-51D8CB4D7AEE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<sst xmlns="http://schemas.openxmlformats.org/spreadsheetml/2006/main" count="1298" uniqueCount="897">
  <si>
    <t>Canadian Utilities Limited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</si>
  <si>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</si>
  <si>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</si>
  <si>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</si>
  <si>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</si>
  <si>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</si>
  <si>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</si>
  <si>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</si>
  <si>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</si>
  <si>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</si>
  <si>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</si>
  <si>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</si>
  <si>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</si>
  <si>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</si>
  <si>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</si>
  <si>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</si>
  <si>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</si>
  <si>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</si>
  <si>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</si>
  <si>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</si>
  <si>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</si>
  <si>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</si>
  <si>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</si>
  <si>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</si>
  <si>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</si>
  <si>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</si>
  <si>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498,000</t>
  </si>
  <si>
    <t>351,000</t>
  </si>
  <si>
    <t>520,000</t>
  </si>
  <si>
    <t>345,000</t>
  </si>
  <si>
    <t>425,000</t>
  </si>
  <si>
    <t>599,000</t>
  </si>
  <si>
    <t>977,000</t>
  </si>
  <si>
    <t>781,000</t>
  </si>
  <si>
    <t>753,000</t>
  </si>
  <si>
    <t>698,000</t>
  </si>
  <si>
    <t>Short Term Investments</t>
  </si>
  <si>
    <t/>
  </si>
  <si>
    <t>Accounts Receivable, Net</t>
  </si>
  <si>
    <t>485,000</t>
  </si>
  <si>
    <t>505,000</t>
  </si>
  <si>
    <t>442,000</t>
  </si>
  <si>
    <t>530,000</t>
  </si>
  <si>
    <t>624,000</t>
  </si>
  <si>
    <t>677,000</t>
  </si>
  <si>
    <t>618,000</t>
  </si>
  <si>
    <t>648,000</t>
  </si>
  <si>
    <t>746,000</t>
  </si>
  <si>
    <t>852,000</t>
  </si>
  <si>
    <t>Inventory</t>
  </si>
  <si>
    <t>90,000</t>
  </si>
  <si>
    <t>85,000</t>
  </si>
  <si>
    <t>44,000</t>
  </si>
  <si>
    <t>38,000</t>
  </si>
  <si>
    <t>40,000</t>
  </si>
  <si>
    <t>31,000</t>
  </si>
  <si>
    <t>30,000</t>
  </si>
  <si>
    <t>28,000</t>
  </si>
  <si>
    <t>21,000</t>
  </si>
  <si>
    <t>24,000</t>
  </si>
  <si>
    <t>Prepaid Expenses</t>
  </si>
  <si>
    <t>23,000</t>
  </si>
  <si>
    <t>41,000</t>
  </si>
  <si>
    <t>20,000</t>
  </si>
  <si>
    <t>39,000</t>
  </si>
  <si>
    <t>81,000</t>
  </si>
  <si>
    <t>26,000</t>
  </si>
  <si>
    <t>102,000</t>
  </si>
  <si>
    <t>Other Current Assets</t>
  </si>
  <si>
    <t>9,000</t>
  </si>
  <si>
    <t>22,000</t>
  </si>
  <si>
    <t>48,000</t>
  </si>
  <si>
    <t>908,000</t>
  </si>
  <si>
    <t>468,000</t>
  </si>
  <si>
    <t>63,000</t>
  </si>
  <si>
    <t>72,000</t>
  </si>
  <si>
    <t>109,000</t>
  </si>
  <si>
    <t>254,000</t>
  </si>
  <si>
    <t>Total Current Assets</t>
  </si>
  <si>
    <t>1,105,000</t>
  </si>
  <si>
    <t>1,004,000</t>
  </si>
  <si>
    <t>1,057,000</t>
  </si>
  <si>
    <t>985,000</t>
  </si>
  <si>
    <t>2,036,000</t>
  </si>
  <si>
    <t>1,856,000</t>
  </si>
  <si>
    <t>1,714,000</t>
  </si>
  <si>
    <t>1,559,000</t>
  </si>
  <si>
    <t>1,731,000</t>
  </si>
  <si>
    <t>1,867,000</t>
  </si>
  <si>
    <t>Property Plant And Equipment, Net</t>
  </si>
  <si>
    <t>12,905,000</t>
  </si>
  <si>
    <t>14,608,000</t>
  </si>
  <si>
    <t>15,733,000</t>
  </si>
  <si>
    <t>16,363,000</t>
  </si>
  <si>
    <t>16,786,000</t>
  </si>
  <si>
    <t>17,259,000</t>
  </si>
  <si>
    <t>17,269,000</t>
  </si>
  <si>
    <t>17,619,000</t>
  </si>
  <si>
    <t>18,059,000</t>
  </si>
  <si>
    <t>18,646,000</t>
  </si>
  <si>
    <t>Real Estate Owned</t>
  </si>
  <si>
    <t>Capitalized / Purchased Software</t>
  </si>
  <si>
    <t>180,000</t>
  </si>
  <si>
    <t>183,000</t>
  </si>
  <si>
    <t>195,000</t>
  </si>
  <si>
    <t>220,000</t>
  </si>
  <si>
    <t>240,000</t>
  </si>
  <si>
    <t>255,000</t>
  </si>
  <si>
    <t>182,000</t>
  </si>
  <si>
    <t>190,000</t>
  </si>
  <si>
    <t>191,000</t>
  </si>
  <si>
    <t>224,000</t>
  </si>
  <si>
    <t>Long-term Investments</t>
  </si>
  <si>
    <t>288,000</t>
  </si>
  <si>
    <t>322,000</t>
  </si>
  <si>
    <t>377,000</t>
  </si>
  <si>
    <t>388,000</t>
  </si>
  <si>
    <t>196,000</t>
  </si>
  <si>
    <t>149,000</t>
  </si>
  <si>
    <t>165,000</t>
  </si>
  <si>
    <t>204,000</t>
  </si>
  <si>
    <t>237,000</t>
  </si>
  <si>
    <t>Goodwill</t>
  </si>
  <si>
    <t>Other Intangibles</t>
  </si>
  <si>
    <t>370,000</t>
  </si>
  <si>
    <t>396,000</t>
  </si>
  <si>
    <t>484,000</t>
  </si>
  <si>
    <t>526,000</t>
  </si>
  <si>
    <t>563,000</t>
  </si>
  <si>
    <t>630,000</t>
  </si>
  <si>
    <t>629,000</t>
  </si>
  <si>
    <t>656,000</t>
  </si>
  <si>
    <t>726,000</t>
  </si>
  <si>
    <t>819,000</t>
  </si>
  <si>
    <t>Other Long-term Assets</t>
  </si>
  <si>
    <t>203,000</t>
  </si>
  <si>
    <t>189,000</t>
  </si>
  <si>
    <t>223,000</t>
  </si>
  <si>
    <t>299,000</t>
  </si>
  <si>
    <t>1,018,000</t>
  </si>
  <si>
    <t>1,623,000</t>
  </si>
  <si>
    <t>101,000</t>
  </si>
  <si>
    <t>107,000</t>
  </si>
  <si>
    <t>164,000</t>
  </si>
  <si>
    <t>181,000</t>
  </si>
  <si>
    <t>Total Assets</t>
  </si>
  <si>
    <t>15,051,000</t>
  </si>
  <si>
    <t>16,702,000</t>
  </si>
  <si>
    <t>18,069,000</t>
  </si>
  <si>
    <t>18,781,000</t>
  </si>
  <si>
    <t>20,839,000</t>
  </si>
  <si>
    <t>21,819,000</t>
  </si>
  <si>
    <t>20,044,000</t>
  </si>
  <si>
    <t>20,296,000</t>
  </si>
  <si>
    <t>21,075,000</t>
  </si>
  <si>
    <t>21,974,000</t>
  </si>
  <si>
    <t>Accounts Payable</t>
  </si>
  <si>
    <t>767,000</t>
  </si>
  <si>
    <t>827,000</t>
  </si>
  <si>
    <t>605,000</t>
  </si>
  <si>
    <t>845,000</t>
  </si>
  <si>
    <t>536,000</t>
  </si>
  <si>
    <t>549,000</t>
  </si>
  <si>
    <t>739,000</t>
  </si>
  <si>
    <t>989,000</t>
  </si>
  <si>
    <t>Accrued Expenses</t>
  </si>
  <si>
    <t>10,000</t>
  </si>
  <si>
    <t>2,000</t>
  </si>
  <si>
    <t>Short-term Borrowings</t>
  </si>
  <si>
    <t>4,000</t>
  </si>
  <si>
    <t>1,000</t>
  </si>
  <si>
    <t>60,000</t>
  </si>
  <si>
    <t>7,000</t>
  </si>
  <si>
    <t>175,000</t>
  </si>
  <si>
    <t>3,000</t>
  </si>
  <si>
    <t>209,000</t>
  </si>
  <si>
    <t>Current Portion of LT Debt</t>
  </si>
  <si>
    <t>187,000</t>
  </si>
  <si>
    <t>99,000</t>
  </si>
  <si>
    <t>169,000</t>
  </si>
  <si>
    <t>158,000</t>
  </si>
  <si>
    <t>167,000</t>
  </si>
  <si>
    <t>332,000</t>
  </si>
  <si>
    <t>Current Portion of Capital Lease Obligations</t>
  </si>
  <si>
    <t>Other Current Liabilities</t>
  </si>
  <si>
    <t>58,000</t>
  </si>
  <si>
    <t>52,000</t>
  </si>
  <si>
    <t>97,000</t>
  </si>
  <si>
    <t>120,000</t>
  </si>
  <si>
    <t>36,000</t>
  </si>
  <si>
    <t>128,000</t>
  </si>
  <si>
    <t>131,000</t>
  </si>
  <si>
    <t>214,000</t>
  </si>
  <si>
    <t>Total Current Liabilities</t>
  </si>
  <si>
    <t>1,024,000</t>
  </si>
  <si>
    <t>980,000</t>
  </si>
  <si>
    <t>799,000</t>
  </si>
  <si>
    <t>892,000</t>
  </si>
  <si>
    <t>951,000</t>
  </si>
  <si>
    <t>1,645,000</t>
  </si>
  <si>
    <t>856,000</t>
  </si>
  <si>
    <t>1,418,000</t>
  </si>
  <si>
    <t>1,317,000</t>
  </si>
  <si>
    <t>Long-term Debt</t>
  </si>
  <si>
    <t>6,115,000</t>
  </si>
  <si>
    <t>7,217,000</t>
  </si>
  <si>
    <t>7,971,000</t>
  </si>
  <si>
    <t>8,152,000</t>
  </si>
  <si>
    <t>9,895,000</t>
  </si>
  <si>
    <t>9,803,000</t>
  </si>
  <si>
    <t>8,809,000</t>
  </si>
  <si>
    <t>8,907,000</t>
  </si>
  <si>
    <t>8,977,000</t>
  </si>
  <si>
    <t>9,436,000</t>
  </si>
  <si>
    <t>Capital Leases</t>
  </si>
  <si>
    <t>49,000</t>
  </si>
  <si>
    <t>47,000</t>
  </si>
  <si>
    <t>Other Non-current Liabilities</t>
  </si>
  <si>
    <t>2,518,000</t>
  </si>
  <si>
    <t>2,898,000</t>
  </si>
  <si>
    <t>3,106,000</t>
  </si>
  <si>
    <t>3,317,000</t>
  </si>
  <si>
    <t>3,653,000</t>
  </si>
  <si>
    <t>3,809,000</t>
  </si>
  <si>
    <t>3,526,000</t>
  </si>
  <si>
    <t>3,678,000</t>
  </si>
  <si>
    <t>3,814,000</t>
  </si>
  <si>
    <t>4,111,000</t>
  </si>
  <si>
    <t>Total Liabilities</t>
  </si>
  <si>
    <t>9,657,000</t>
  </si>
  <si>
    <t>11,095,000</t>
  </si>
  <si>
    <t>11,876,000</t>
  </si>
  <si>
    <t>12,361,000</t>
  </si>
  <si>
    <t>14,499,000</t>
  </si>
  <si>
    <t>15,257,000</t>
  </si>
  <si>
    <t>13,123,000</t>
  </si>
  <si>
    <t>13,488,000</t>
  </si>
  <si>
    <t>14,253,000</t>
  </si>
  <si>
    <t>14,908,000</t>
  </si>
  <si>
    <t>Common Stock</t>
  </si>
  <si>
    <t>803,000</t>
  </si>
  <si>
    <t>909,000</t>
  </si>
  <si>
    <t>1,013,000</t>
  </si>
  <si>
    <t>1,070,000</t>
  </si>
  <si>
    <t>1,162,000</t>
  </si>
  <si>
    <t>1,226,000</t>
  </si>
  <si>
    <t>1,249,000</t>
  </si>
  <si>
    <t>1,248,000</t>
  </si>
  <si>
    <t>1,230,000</t>
  </si>
  <si>
    <t>1,251,000</t>
  </si>
  <si>
    <t>Additional Paid In Capital</t>
  </si>
  <si>
    <t>15,000</t>
  </si>
  <si>
    <t>16,000</t>
  </si>
  <si>
    <t>12,000</t>
  </si>
  <si>
    <t>8,000</t>
  </si>
  <si>
    <t>Retained Earnings</t>
  </si>
  <si>
    <t>3,157,000</t>
  </si>
  <si>
    <t>3,411,000</t>
  </si>
  <si>
    <t>3,467,000</t>
  </si>
  <si>
    <t>3,655,000</t>
  </si>
  <si>
    <t>3,541,000</t>
  </si>
  <si>
    <t>3,675,000</t>
  </si>
  <si>
    <t>4,054,000</t>
  </si>
  <si>
    <t>3,928,000</t>
  </si>
  <si>
    <t>3,862,000</t>
  </si>
  <si>
    <t>3,936,000</t>
  </si>
  <si>
    <t>Treasury Stock</t>
  </si>
  <si>
    <t>Other Common Equity Adj</t>
  </si>
  <si>
    <t>-39,000</t>
  </si>
  <si>
    <t>-31,000</t>
  </si>
  <si>
    <t>-5,000</t>
  </si>
  <si>
    <t>-45,000</t>
  </si>
  <si>
    <t>-24,000</t>
  </si>
  <si>
    <t>-68,000</t>
  </si>
  <si>
    <t>-46,000</t>
  </si>
  <si>
    <t>-36,000</t>
  </si>
  <si>
    <t>112,000</t>
  </si>
  <si>
    <t>Common Equity</t>
  </si>
  <si>
    <t>4,305,000</t>
  </si>
  <si>
    <t>4,523,000</t>
  </si>
  <si>
    <t>4,735,000</t>
  </si>
  <si>
    <t>4,670,000</t>
  </si>
  <si>
    <t>4,892,000</t>
  </si>
  <si>
    <t>5,251,000</t>
  </si>
  <si>
    <t>5,138,000</t>
  </si>
  <si>
    <t>5,064,000</t>
  </si>
  <si>
    <t>5,308,000</t>
  </si>
  <si>
    <t>Total Preferred Equity</t>
  </si>
  <si>
    <t>1,115,000</t>
  </si>
  <si>
    <t>1,483,000</t>
  </si>
  <si>
    <t>1,571,000</t>
  </si>
  <si>
    <t>Minority Interest, Total</t>
  </si>
  <si>
    <t>343,000</t>
  </si>
  <si>
    <t>202,000</t>
  </si>
  <si>
    <t>Other Equity</t>
  </si>
  <si>
    <t>Total Equity</t>
  </si>
  <si>
    <t>5,394,000</t>
  </si>
  <si>
    <t>5,607,000</t>
  </si>
  <si>
    <t>6,193,000</t>
  </si>
  <si>
    <t>6,420,000</t>
  </si>
  <si>
    <t>6,340,000</t>
  </si>
  <si>
    <t>6,562,000</t>
  </si>
  <si>
    <t>6,921,000</t>
  </si>
  <si>
    <t>6,808,000</t>
  </si>
  <si>
    <t>6,822,000</t>
  </si>
  <si>
    <t>7,066,000</t>
  </si>
  <si>
    <t>Total Liabilities And Equity</t>
  </si>
  <si>
    <t>Cash And Short Term Investments</t>
  </si>
  <si>
    <t>600,000</t>
  </si>
  <si>
    <t>Total Debt</t>
  </si>
  <si>
    <t>6,304,000</t>
  </si>
  <si>
    <t>7,320,000</t>
  </si>
  <si>
    <t>7,992,000</t>
  </si>
  <si>
    <t>8,381,000</t>
  </si>
  <si>
    <t>9,922,000</t>
  </si>
  <si>
    <t>10,483,000</t>
  </si>
  <si>
    <t>9,025,000</t>
  </si>
  <si>
    <t>9,133,000</t>
  </si>
  <si>
    <t>9,569,000</t>
  </si>
  <si>
    <t>9,594,000</t>
  </si>
  <si>
    <t>Income Statement</t>
  </si>
  <si>
    <t>Revenue</t>
  </si>
  <si>
    <t>3,381,000</t>
  </si>
  <si>
    <t>3,600,000</t>
  </si>
  <si>
    <t>3,264,000</t>
  </si>
  <si>
    <t>3,399,000</t>
  </si>
  <si>
    <t>4,085,000</t>
  </si>
  <si>
    <t>4,377,000</t>
  </si>
  <si>
    <t>3,905,000</t>
  </si>
  <si>
    <t>3,233,000</t>
  </si>
  <si>
    <t>3,515,000</t>
  </si>
  <si>
    <t>4,048,000</t>
  </si>
  <si>
    <t>Revenue Growth (YoY)</t>
  </si>
  <si>
    <t>11.3%</t>
  </si>
  <si>
    <t>6.5%</t>
  </si>
  <si>
    <t>-9.3%</t>
  </si>
  <si>
    <t>4.1%</t>
  </si>
  <si>
    <t>20.2%</t>
  </si>
  <si>
    <t>7.1%</t>
  </si>
  <si>
    <t>-10.8%</t>
  </si>
  <si>
    <t>-17.2%</t>
  </si>
  <si>
    <t>8.7%</t>
  </si>
  <si>
    <t>15.2%</t>
  </si>
  <si>
    <t>Cost of Revenues</t>
  </si>
  <si>
    <t>-1,018,000</t>
  </si>
  <si>
    <t>-1,240,000</t>
  </si>
  <si>
    <t>-1,027,000</t>
  </si>
  <si>
    <t>-944,000</t>
  </si>
  <si>
    <t>-1,535,000</t>
  </si>
  <si>
    <t>-1,682,000</t>
  </si>
  <si>
    <t>-961,000</t>
  </si>
  <si>
    <t>-1,144,000</t>
  </si>
  <si>
    <t>-1,314,000</t>
  </si>
  <si>
    <t>Gross Profit</t>
  </si>
  <si>
    <t>2,363,000</t>
  </si>
  <si>
    <t>2,360,000</t>
  </si>
  <si>
    <t>2,237,000</t>
  </si>
  <si>
    <t>2,455,000</t>
  </si>
  <si>
    <t>2,550,000</t>
  </si>
  <si>
    <t>2,695,000</t>
  </si>
  <si>
    <t>2,665,000</t>
  </si>
  <si>
    <t>2,272,000</t>
  </si>
  <si>
    <t>2,371,000</t>
  </si>
  <si>
    <t>2,734,000</t>
  </si>
  <si>
    <t>Gross Profit Margin</t>
  </si>
  <si>
    <t>69.9%</t>
  </si>
  <si>
    <t>65.6%</t>
  </si>
  <si>
    <t>68.5%</t>
  </si>
  <si>
    <t>72.2%</t>
  </si>
  <si>
    <t>62.4%</t>
  </si>
  <si>
    <t>61.6%</t>
  </si>
  <si>
    <t>68.2%</t>
  </si>
  <si>
    <t>70.3%</t>
  </si>
  <si>
    <t>67.5%</t>
  </si>
  <si>
    <t>R&amp;D Expenses</t>
  </si>
  <si>
    <t>Selling, General &amp; Admin Expenses</t>
  </si>
  <si>
    <t>-505,000</t>
  </si>
  <si>
    <t>-502,000</t>
  </si>
  <si>
    <t>-504,000</t>
  </si>
  <si>
    <t>-416,000</t>
  </si>
  <si>
    <t>-381,000</t>
  </si>
  <si>
    <t>-428,000</t>
  </si>
  <si>
    <t>-348,000</t>
  </si>
  <si>
    <t>-346,000</t>
  </si>
  <si>
    <t>-366,000</t>
  </si>
  <si>
    <t>-375,000</t>
  </si>
  <si>
    <t>Other Inc / (Exp)</t>
  </si>
  <si>
    <t>-792,000</t>
  </si>
  <si>
    <t>-631,000</t>
  </si>
  <si>
    <t>-879,000</t>
  </si>
  <si>
    <t>-1,055,000</t>
  </si>
  <si>
    <t>-932,000</t>
  </si>
  <si>
    <t>-844,000</t>
  </si>
  <si>
    <t>-954,000</t>
  </si>
  <si>
    <t>-1,065,000</t>
  </si>
  <si>
    <t>-1,150,000</t>
  </si>
  <si>
    <t>Operating Expenses</t>
  </si>
  <si>
    <t>-1,297,000</t>
  </si>
  <si>
    <t>-1,133,000</t>
  </si>
  <si>
    <t>-1,383,000</t>
  </si>
  <si>
    <t>-1,208,000</t>
  </si>
  <si>
    <t>-1,436,000</t>
  </si>
  <si>
    <t>-1,360,000</t>
  </si>
  <si>
    <t>-1,192,000</t>
  </si>
  <si>
    <t>-1,300,000</t>
  </si>
  <si>
    <t>-1,431,000</t>
  </si>
  <si>
    <t>-1,525,000</t>
  </si>
  <si>
    <t>Operating Income</t>
  </si>
  <si>
    <t>1,066,000</t>
  </si>
  <si>
    <t>1,227,000</t>
  </si>
  <si>
    <t>854,000</t>
  </si>
  <si>
    <t>1,247,000</t>
  </si>
  <si>
    <t>1,114,000</t>
  </si>
  <si>
    <t>1,335,000</t>
  </si>
  <si>
    <t>1,473,000</t>
  </si>
  <si>
    <t>972,000</t>
  </si>
  <si>
    <t>940,000</t>
  </si>
  <si>
    <t>1,209,000</t>
  </si>
  <si>
    <t>Net Interest Expenses</t>
  </si>
  <si>
    <t>-292,000</t>
  </si>
  <si>
    <t>-310,000</t>
  </si>
  <si>
    <t>-289,000</t>
  </si>
  <si>
    <t>-382,000</t>
  </si>
  <si>
    <t>-420,000</t>
  </si>
  <si>
    <t>-469,000</t>
  </si>
  <si>
    <t>-462,000</t>
  </si>
  <si>
    <t>-386,000</t>
  </si>
  <si>
    <t>-402,000</t>
  </si>
  <si>
    <t>-371,000</t>
  </si>
  <si>
    <t>EBT, Incl. Unusual Items</t>
  </si>
  <si>
    <t>774,000</t>
  </si>
  <si>
    <t>917,000</t>
  </si>
  <si>
    <t>565,000</t>
  </si>
  <si>
    <t>865,000</t>
  </si>
  <si>
    <t>694,000</t>
  </si>
  <si>
    <t>866,000</t>
  </si>
  <si>
    <t>1,011,000</t>
  </si>
  <si>
    <t>586,000</t>
  </si>
  <si>
    <t>538,000</t>
  </si>
  <si>
    <t>838,000</t>
  </si>
  <si>
    <t>Earnings of Discontinued Ops.</t>
  </si>
  <si>
    <t>Income Tax Expense</t>
  </si>
  <si>
    <t>-187,000</t>
  </si>
  <si>
    <t>-206,000</t>
  </si>
  <si>
    <t>-205,000</t>
  </si>
  <si>
    <t>-236,000</t>
  </si>
  <si>
    <t>-173,000</t>
  </si>
  <si>
    <t>-225,000</t>
  </si>
  <si>
    <t>-53,000</t>
  </si>
  <si>
    <t>-152,000</t>
  </si>
  <si>
    <t>-138,000</t>
  </si>
  <si>
    <t>-199,000</t>
  </si>
  <si>
    <t>Net Income to Company</t>
  </si>
  <si>
    <t>587,000</t>
  </si>
  <si>
    <t>711,000</t>
  </si>
  <si>
    <t>360,000</t>
  </si>
  <si>
    <t>521,000</t>
  </si>
  <si>
    <t>641,000</t>
  </si>
  <si>
    <t>958,000</t>
  </si>
  <si>
    <t>434,000</t>
  </si>
  <si>
    <t>400,000</t>
  </si>
  <si>
    <t>639,000</t>
  </si>
  <si>
    <t>Minority Interest in Earnings</t>
  </si>
  <si>
    <t>-8,000</t>
  </si>
  <si>
    <t>-9,000</t>
  </si>
  <si>
    <t>-7,000</t>
  </si>
  <si>
    <t>Net Income to Stockholders</t>
  </si>
  <si>
    <t>352,000</t>
  </si>
  <si>
    <t>620,000</t>
  </si>
  <si>
    <t>514,000</t>
  </si>
  <si>
    <t>634,000</t>
  </si>
  <si>
    <t>427,000</t>
  </si>
  <si>
    <t>393,000</t>
  </si>
  <si>
    <t>632,000</t>
  </si>
  <si>
    <t>Preferred Dividends &amp; Other Adj.</t>
  </si>
  <si>
    <t>-50,000</t>
  </si>
  <si>
    <t>-56,000</t>
  </si>
  <si>
    <t>-67,000</t>
  </si>
  <si>
    <t>-65,000</t>
  </si>
  <si>
    <t>-75,000</t>
  </si>
  <si>
    <t>Net Income to Common Excl Extra Items</t>
  </si>
  <si>
    <t>542,000</t>
  </si>
  <si>
    <t>661,000</t>
  </si>
  <si>
    <t>296,000</t>
  </si>
  <si>
    <t>552,000</t>
  </si>
  <si>
    <t>447,000</t>
  </si>
  <si>
    <t>567,000</t>
  </si>
  <si>
    <t>884,000</t>
  </si>
  <si>
    <t>328,000</t>
  </si>
  <si>
    <t>557,000</t>
  </si>
  <si>
    <t>Basic EPS (Cont. Ops)</t>
  </si>
  <si>
    <t>Diluted EPS (Cont. Ops)</t>
  </si>
  <si>
    <t>Weighted Average Basic Shares Out.</t>
  </si>
  <si>
    <t>258,432.763</t>
  </si>
  <si>
    <t>262,013.208</t>
  </si>
  <si>
    <t>264,651.701</t>
  </si>
  <si>
    <t>267,172.85</t>
  </si>
  <si>
    <t>269,437.739</t>
  </si>
  <si>
    <t>271,464.39</t>
  </si>
  <si>
    <t>272,629.638</t>
  </si>
  <si>
    <t>272,758.247</t>
  </si>
  <si>
    <t>269,855.016</t>
  </si>
  <si>
    <t>269,133.415</t>
  </si>
  <si>
    <t>Weighted Average Diluted Shares Out.</t>
  </si>
  <si>
    <t>259,297.814</t>
  </si>
  <si>
    <t>262,817.949</t>
  </si>
  <si>
    <t>265,349.322</t>
  </si>
  <si>
    <t>267,776.568</t>
  </si>
  <si>
    <t>270,054.815</t>
  </si>
  <si>
    <t>272,066.138</t>
  </si>
  <si>
    <t>273,211.426</t>
  </si>
  <si>
    <t>273,272.511</t>
  </si>
  <si>
    <t>270,316.534</t>
  </si>
  <si>
    <t>269,667.698</t>
  </si>
  <si>
    <t>EBITDA</t>
  </si>
  <si>
    <t>1,509,000</t>
  </si>
  <si>
    <t>1,511,000</t>
  </si>
  <si>
    <t>1,421,000</t>
  </si>
  <si>
    <t>1,726,000</t>
  </si>
  <si>
    <t>1,619,000</t>
  </si>
  <si>
    <t>1,721,000</t>
  </si>
  <si>
    <t>1,807,000</t>
  </si>
  <si>
    <t>1,544,000</t>
  </si>
  <si>
    <t>1,533,000</t>
  </si>
  <si>
    <t>1,775,000</t>
  </si>
  <si>
    <t>EBIT</t>
  </si>
  <si>
    <t>1,082,000</t>
  </si>
  <si>
    <t>1,052,000</t>
  </si>
  <si>
    <t>947,000</t>
  </si>
  <si>
    <t>1,200,000</t>
  </si>
  <si>
    <t>1,068,000</t>
  </si>
  <si>
    <t>1,126,000</t>
  </si>
  <si>
    <t>1,278,000</t>
  </si>
  <si>
    <t>1,012,000</t>
  </si>
  <si>
    <t>882,000</t>
  </si>
  <si>
    <t>1,133,000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</si>
  <si>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</si>
  <si>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</si>
  <si>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</si>
  <si>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</si>
  <si>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</si>
  <si>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459,000</t>
  </si>
  <si>
    <t>474,000</t>
  </si>
  <si>
    <t>551,000</t>
  </si>
  <si>
    <t>595,000</t>
  </si>
  <si>
    <t>540,000</t>
  </si>
  <si>
    <t>651,000</t>
  </si>
  <si>
    <t>642,000</t>
  </si>
  <si>
    <t>Amortization of Deferred Charges (CF)</t>
  </si>
  <si>
    <t>35,000</t>
  </si>
  <si>
    <t>37,000</t>
  </si>
  <si>
    <t>43,000</t>
  </si>
  <si>
    <t>42,000</t>
  </si>
  <si>
    <t>50,000</t>
  </si>
  <si>
    <t>Stock-Based Comp</t>
  </si>
  <si>
    <t>5,000</t>
  </si>
  <si>
    <t>-3,000</t>
  </si>
  <si>
    <t>Change In Accounts Receivable</t>
  </si>
  <si>
    <t>-20,000</t>
  </si>
  <si>
    <t>-101,000</t>
  </si>
  <si>
    <t>-108,000</t>
  </si>
  <si>
    <t>-86,000</t>
  </si>
  <si>
    <t>108,000</t>
  </si>
  <si>
    <t>-13,000</t>
  </si>
  <si>
    <t>-105,000</t>
  </si>
  <si>
    <t>-155,000</t>
  </si>
  <si>
    <t>Change In Inventories</t>
  </si>
  <si>
    <t>-1,000</t>
  </si>
  <si>
    <t>Change in Other Net Operating Assets</t>
  </si>
  <si>
    <t>-62,000</t>
  </si>
  <si>
    <t>-112,000</t>
  </si>
  <si>
    <t>-492,000</t>
  </si>
  <si>
    <t>-975,000</t>
  </si>
  <si>
    <t>-260,000</t>
  </si>
  <si>
    <t>Other Operating Activities</t>
  </si>
  <si>
    <t>681,000</t>
  </si>
  <si>
    <t>408,000</t>
  </si>
  <si>
    <t>659,000</t>
  </si>
  <si>
    <t>805,000</t>
  </si>
  <si>
    <t>-27,000</t>
  </si>
  <si>
    <t>626,000</t>
  </si>
  <si>
    <t>775,000</t>
  </si>
  <si>
    <t>1,021,000</t>
  </si>
  <si>
    <t>Cash from Operations</t>
  </si>
  <si>
    <t>1,801,000</t>
  </si>
  <si>
    <t>1,540,000</t>
  </si>
  <si>
    <t>1,616,000</t>
  </si>
  <si>
    <t>1,622,000</t>
  </si>
  <si>
    <t>1,312,000</t>
  </si>
  <si>
    <t>870,000</t>
  </si>
  <si>
    <t>1,358,000</t>
  </si>
  <si>
    <t>1,631,000</t>
  </si>
  <si>
    <t>1,718,000</t>
  </si>
  <si>
    <t>2,140,000</t>
  </si>
  <si>
    <t>Capital Expenditures</t>
  </si>
  <si>
    <t>-2,245,000</t>
  </si>
  <si>
    <t>-2,105,000</t>
  </si>
  <si>
    <t>-1,541,000</t>
  </si>
  <si>
    <t>-1,204,000</t>
  </si>
  <si>
    <t>-1,127,000</t>
  </si>
  <si>
    <t>-1,036,000</t>
  </si>
  <si>
    <t>-1,044,000</t>
  </si>
  <si>
    <t>-803,000</t>
  </si>
  <si>
    <t>-1,078,000</t>
  </si>
  <si>
    <t>-1,224,000</t>
  </si>
  <si>
    <t>Cash Acquisitions</t>
  </si>
  <si>
    <t>-25,000</t>
  </si>
  <si>
    <t>-70,000</t>
  </si>
  <si>
    <t>-84,000</t>
  </si>
  <si>
    <t>Other Investing Activities</t>
  </si>
  <si>
    <t>-240,000</t>
  </si>
  <si>
    <t>-252,000</t>
  </si>
  <si>
    <t>872,000</t>
  </si>
  <si>
    <t>-102,000</t>
  </si>
  <si>
    <t>-100,000</t>
  </si>
  <si>
    <t>-32,000</t>
  </si>
  <si>
    <t>Cash from Investing</t>
  </si>
  <si>
    <t>-2,418,000</t>
  </si>
  <si>
    <t>-1,977,000</t>
  </si>
  <si>
    <t>-1,806,000</t>
  </si>
  <si>
    <t>-1,456,000</t>
  </si>
  <si>
    <t>-172,000</t>
  </si>
  <si>
    <t>-905,000</t>
  </si>
  <si>
    <t>-1,262,000</t>
  </si>
  <si>
    <t>-1,256,000</t>
  </si>
  <si>
    <t>Dividends Paid (Ex Special Dividends)</t>
  </si>
  <si>
    <t>-161,000</t>
  </si>
  <si>
    <t>-227,000</t>
  </si>
  <si>
    <t>-269,000</t>
  </si>
  <si>
    <t>-364,000</t>
  </si>
  <si>
    <t>-363,000</t>
  </si>
  <si>
    <t>-432,000</t>
  </si>
  <si>
    <t>-529,000</t>
  </si>
  <si>
    <t>-544,000</t>
  </si>
  <si>
    <t>-541,000</t>
  </si>
  <si>
    <t>-535,000</t>
  </si>
  <si>
    <t>Special Dividend Paid</t>
  </si>
  <si>
    <t>Long-Term Debt Issued</t>
  </si>
  <si>
    <t>1,326,000</t>
  </si>
  <si>
    <t>1,223,000</t>
  </si>
  <si>
    <t>650,000</t>
  </si>
  <si>
    <t>375,000</t>
  </si>
  <si>
    <t>430,000</t>
  </si>
  <si>
    <t>1,088,000</t>
  </si>
  <si>
    <t>585,000</t>
  </si>
  <si>
    <t>461,000</t>
  </si>
  <si>
    <t>576,000</t>
  </si>
  <si>
    <t>Long-Term Debt Repaid</t>
  </si>
  <si>
    <t>-447,000</t>
  </si>
  <si>
    <t>-184,000</t>
  </si>
  <si>
    <t>-19,000</t>
  </si>
  <si>
    <t>-169,000</t>
  </si>
  <si>
    <t>-728,000</t>
  </si>
  <si>
    <t>-174,000</t>
  </si>
  <si>
    <t>-177,000</t>
  </si>
  <si>
    <t>-355,000</t>
  </si>
  <si>
    <t>Repurchase of Common Stock</t>
  </si>
  <si>
    <t>Other Financing Activities</t>
  </si>
  <si>
    <t>-521,000</t>
  </si>
  <si>
    <t>-332,000</t>
  </si>
  <si>
    <t>-115,000</t>
  </si>
  <si>
    <t>439,000</t>
  </si>
  <si>
    <t>-315,000</t>
  </si>
  <si>
    <t>-221,000</t>
  </si>
  <si>
    <t>-618,000</t>
  </si>
  <si>
    <t>Cash from Financing</t>
  </si>
  <si>
    <t>770,000</t>
  </si>
  <si>
    <t>291,000</t>
  </si>
  <si>
    <t>353,000</t>
  </si>
  <si>
    <t>-341,000</t>
  </si>
  <si>
    <t>-217,000</t>
  </si>
  <si>
    <t>367,000</t>
  </si>
  <si>
    <t>-788,000</t>
  </si>
  <si>
    <t>-924,000</t>
  </si>
  <si>
    <t>-478,000</t>
  </si>
  <si>
    <t>Beginning Cash (CF)</t>
  </si>
  <si>
    <t>349,000</t>
  </si>
  <si>
    <t>496,000</t>
  </si>
  <si>
    <t>347,000</t>
  </si>
  <si>
    <t>519,000</t>
  </si>
  <si>
    <t>340,000</t>
  </si>
  <si>
    <t>418,000</t>
  </si>
  <si>
    <t>778,000</t>
  </si>
  <si>
    <t>750,000</t>
  </si>
  <si>
    <t>Foreign Exchange Rate Adjustments</t>
  </si>
  <si>
    <t>-6,000</t>
  </si>
  <si>
    <t>-4,000</t>
  </si>
  <si>
    <t>Additions / Reductions</t>
  </si>
  <si>
    <t>153,000</t>
  </si>
  <si>
    <t>-146,000</t>
  </si>
  <si>
    <t>163,000</t>
  </si>
  <si>
    <t>-175,000</t>
  </si>
  <si>
    <t>77,000</t>
  </si>
  <si>
    <t>172,000</t>
  </si>
  <si>
    <t>398,000</t>
  </si>
  <si>
    <t>-198,000</t>
  </si>
  <si>
    <t>-22,000</t>
  </si>
  <si>
    <t>-48,000</t>
  </si>
  <si>
    <t>Ending Cash (CF)</t>
  </si>
  <si>
    <t>Levered Free Cash Flow</t>
  </si>
  <si>
    <t>-444,000</t>
  </si>
  <si>
    <t>-565,000</t>
  </si>
  <si>
    <t>75,000</t>
  </si>
  <si>
    <t>185,000</t>
  </si>
  <si>
    <t>-166,000</t>
  </si>
  <si>
    <t>314,000</t>
  </si>
  <si>
    <t>828,000</t>
  </si>
  <si>
    <t>640,000</t>
  </si>
  <si>
    <t>916,000</t>
  </si>
  <si>
    <t>Cash Interest Paid</t>
  </si>
  <si>
    <t>312,000</t>
  </si>
  <si>
    <t>369,000</t>
  </si>
  <si>
    <t>394,000</t>
  </si>
  <si>
    <t>413,000</t>
  </si>
  <si>
    <t>477,000</t>
  </si>
  <si>
    <t>478,000</t>
  </si>
  <si>
    <t>385,000</t>
  </si>
  <si>
    <t>401,000</t>
  </si>
  <si>
    <t>Valuation Ratios</t>
  </si>
  <si>
    <t>Price Close (Split Adjusted)</t>
  </si>
  <si>
    <t>Market Cap</t>
  </si>
  <si>
    <t>9,226,022.573</t>
  </si>
  <si>
    <t>10,758,869.793</t>
  </si>
  <si>
    <t>8,483,181.756</t>
  </si>
  <si>
    <t>9,690,614.042</t>
  </si>
  <si>
    <t>10,095,647.937</t>
  </si>
  <si>
    <t>8,516,609.435</t>
  </si>
  <si>
    <t>10,665,502.796</t>
  </si>
  <si>
    <t>8,476,768.552</t>
  </si>
  <si>
    <t>9,860,187.08</t>
  </si>
  <si>
    <t>9,967,306.344</t>
  </si>
  <si>
    <t>Total Enterprise Value (TEV)</t>
  </si>
  <si>
    <t>16,015,022.573</t>
  </si>
  <si>
    <t>18,659,869.793</t>
  </si>
  <si>
    <t>17,277,181.756</t>
  </si>
  <si>
    <t>19,295,614.042</t>
  </si>
  <si>
    <t>20,056,647.937</t>
  </si>
  <si>
    <t>20,165,609.435</t>
  </si>
  <si>
    <t>20,448,502.796</t>
  </si>
  <si>
    <t>18,390,768.552</t>
  </si>
  <si>
    <t>20,372,187.08</t>
  </si>
  <si>
    <t>20,502,306.344</t>
  </si>
  <si>
    <t>Enterprise Value (EV)</t>
  </si>
  <si>
    <t>15,682,022.573</t>
  </si>
  <si>
    <t>18,336,869.793</t>
  </si>
  <si>
    <t>16,937,181.756</t>
  </si>
  <si>
    <t>18,903,614.042</t>
  </si>
  <si>
    <t>19,692,647.937</t>
  </si>
  <si>
    <t>19,969,609.435</t>
  </si>
  <si>
    <t>20,303,502.796</t>
  </si>
  <si>
    <t>18,232,768.552</t>
  </si>
  <si>
    <t>20,168,187.08</t>
  </si>
  <si>
    <t>20,216,306.344</t>
  </si>
  <si>
    <t>EV/EBITDA</t>
  </si>
  <si>
    <t>10.9x</t>
  </si>
  <si>
    <t>11.9x</t>
  </si>
  <si>
    <t>11.7x</t>
  </si>
  <si>
    <t>11.4x</t>
  </si>
  <si>
    <t>12.1x</t>
  </si>
  <si>
    <t>11.1x</t>
  </si>
  <si>
    <t>14.1x</t>
  </si>
  <si>
    <t>EV / EBIT</t>
  </si>
  <si>
    <t>15.3x</t>
  </si>
  <si>
    <t>16.8x</t>
  </si>
  <si>
    <t>17.6x</t>
  </si>
  <si>
    <t>17.7x</t>
  </si>
  <si>
    <t>16.6x</t>
  </si>
  <si>
    <t>19.1x</t>
  </si>
  <si>
    <t>15.7x</t>
  </si>
  <si>
    <t>17.5x</t>
  </si>
  <si>
    <t>24.0x</t>
  </si>
  <si>
    <t>EV / LTM EBITDA - CAPEX</t>
  </si>
  <si>
    <t>-21.3x</t>
  </si>
  <si>
    <t>-25.1x</t>
  </si>
  <si>
    <t>-94.1x</t>
  </si>
  <si>
    <t>88.3x</t>
  </si>
  <si>
    <t>29.6x</t>
  </si>
  <si>
    <t>39.7x</t>
  </si>
  <si>
    <t>23.7x</t>
  </si>
  <si>
    <t>27.7x</t>
  </si>
  <si>
    <t>44.6x</t>
  </si>
  <si>
    <t>31.6x</t>
  </si>
  <si>
    <t>EV / Free Cash Flow</t>
  </si>
  <si>
    <t>-22.5x</t>
  </si>
  <si>
    <t>-20.1x</t>
  </si>
  <si>
    <t>-31.3x</t>
  </si>
  <si>
    <t>-319.0x</t>
  </si>
  <si>
    <t>48.5x</t>
  </si>
  <si>
    <t>-2,562.3x</t>
  </si>
  <si>
    <t>41.9x</t>
  </si>
  <si>
    <t>27.5x</t>
  </si>
  <si>
    <t>89.1x</t>
  </si>
  <si>
    <t>24.8x</t>
  </si>
  <si>
    <t>EV / Invested Capital</t>
  </si>
  <si>
    <t>1.4x</t>
  </si>
  <si>
    <t>1.3x</t>
  </si>
  <si>
    <t>1.2x</t>
  </si>
  <si>
    <t>1.1x</t>
  </si>
  <si>
    <t>EV / Revenue</t>
  </si>
  <si>
    <t>4.7x</t>
  </si>
  <si>
    <t>5.1x</t>
  </si>
  <si>
    <t>5.8x</t>
  </si>
  <si>
    <t>4.4x</t>
  </si>
  <si>
    <t>5.6x</t>
  </si>
  <si>
    <t>6.0x</t>
  </si>
  <si>
    <t>P/E Ratio</t>
  </si>
  <si>
    <t>16.1x</t>
  </si>
  <si>
    <t>17.2x</t>
  </si>
  <si>
    <t>20.9x</t>
  </si>
  <si>
    <t>24.1x</t>
  </si>
  <si>
    <t>18.7x</t>
  </si>
  <si>
    <t>20.6x</t>
  </si>
  <si>
    <t>10.8x</t>
  </si>
  <si>
    <t>20.8x</t>
  </si>
  <si>
    <t>38.7x</t>
  </si>
  <si>
    <t>Price/Book</t>
  </si>
  <si>
    <t>2.4x</t>
  </si>
  <si>
    <t>2.5x</t>
  </si>
  <si>
    <t>1.9x</t>
  </si>
  <si>
    <t>2.2x</t>
  </si>
  <si>
    <t>2.1x</t>
  </si>
  <si>
    <t>1.8x</t>
  </si>
  <si>
    <t>1.6x</t>
  </si>
  <si>
    <t>2.0x</t>
  </si>
  <si>
    <t>Price / Operating Cash Flow</t>
  </si>
  <si>
    <t>5.4x</t>
  </si>
  <si>
    <t>6.3x</t>
  </si>
  <si>
    <t>6.8x</t>
  </si>
  <si>
    <t>10.4x</t>
  </si>
  <si>
    <t>7.9x</t>
  </si>
  <si>
    <t>5.5x</t>
  </si>
  <si>
    <t>6.1x</t>
  </si>
  <si>
    <t>4.9x</t>
  </si>
  <si>
    <t>Price / LTM Sales</t>
  </si>
  <si>
    <t>2.8x</t>
  </si>
  <si>
    <t>3.0x</t>
  </si>
  <si>
    <t>2.6x</t>
  </si>
  <si>
    <t>2.7x</t>
  </si>
  <si>
    <t>2.9x</t>
  </si>
  <si>
    <t>Altman Z-Score</t>
  </si>
  <si>
    <t>Piotroski Score</t>
  </si>
  <si>
    <t>Dividend Per Share</t>
  </si>
  <si>
    <t>Dividend Yield</t>
  </si>
  <si>
    <t>2.0%</t>
  </si>
  <si>
    <t>3.7%</t>
  </si>
  <si>
    <t>5.1%</t>
  </si>
  <si>
    <t>4.8%</t>
  </si>
  <si>
    <t>4.9%</t>
  </si>
  <si>
    <t>6.2%</t>
  </si>
  <si>
    <t>6.3%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</si>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</sst>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4C48FC34-BDDF-2302-C6AC-0A171122BC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A37" sqref="A37:XFD37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 t="s">
        <v>26</v>
      </c>
      <c r="E12" s="3" t="s">
        <v>27</v>
      </c>
      <c r="F12" s="3" t="s">
        <v>28</v>
      </c>
      <c r="G12" s="3" t="s">
        <v>29</v>
      </c>
      <c r="H12" s="3" t="s">
        <v>30</v>
      </c>
      <c r="I12" s="3" t="s">
        <v>31</v>
      </c>
      <c r="J12" s="3" t="s">
        <v>32</v>
      </c>
      <c r="K12" s="3" t="s">
        <v>33</v>
      </c>
      <c r="L12" s="3" t="s">
        <v>34</v>
      </c>
      <c r="M12" s="3" t="s">
        <v>35</v>
      </c>
    </row>
    <row r="13" spans="3:13" ht="12.75" x14ac:dyDescent="0.2">
      <c r="C13" s="3" t="s">
        <v>36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</row>
    <row r="14" spans="3:13" ht="12.75" x14ac:dyDescent="0.2">
      <c r="C14" s="3" t="s">
        <v>38</v>
      </c>
      <c r="D14" s="3" t="s">
        <v>39</v>
      </c>
      <c r="E14" s="3" t="s">
        <v>40</v>
      </c>
      <c r="F14" s="3" t="s">
        <v>41</v>
      </c>
      <c r="G14" s="3" t="s">
        <v>42</v>
      </c>
      <c r="H14" s="3" t="s">
        <v>43</v>
      </c>
      <c r="I14" s="3" t="s">
        <v>44</v>
      </c>
      <c r="J14" s="3" t="s">
        <v>45</v>
      </c>
      <c r="K14" s="3" t="s">
        <v>46</v>
      </c>
      <c r="L14" s="3" t="s">
        <v>47</v>
      </c>
      <c r="M14" s="3" t="s">
        <v>48</v>
      </c>
    </row>
    <row r="15" spans="3:13" ht="12.75" x14ac:dyDescent="0.2">
      <c r="C15" s="3" t="s">
        <v>49</v>
      </c>
      <c r="D15" s="3" t="s">
        <v>50</v>
      </c>
      <c r="E15" s="3" t="s">
        <v>51</v>
      </c>
      <c r="F15" s="3" t="s">
        <v>52</v>
      </c>
      <c r="G15" s="3" t="s">
        <v>53</v>
      </c>
      <c r="H15" s="3" t="s">
        <v>54</v>
      </c>
      <c r="I15" s="3" t="s">
        <v>55</v>
      </c>
      <c r="J15" s="3" t="s">
        <v>56</v>
      </c>
      <c r="K15" s="3" t="s">
        <v>57</v>
      </c>
      <c r="L15" s="3" t="s">
        <v>58</v>
      </c>
      <c r="M15" s="3" t="s">
        <v>59</v>
      </c>
    </row>
    <row r="16" spans="3:13" ht="12.75" x14ac:dyDescent="0.2">
      <c r="C16" s="3" t="s">
        <v>60</v>
      </c>
      <c r="D16" s="3" t="s">
        <v>61</v>
      </c>
      <c r="E16" s="3" t="s">
        <v>62</v>
      </c>
      <c r="F16" s="3" t="s">
        <v>63</v>
      </c>
      <c r="G16" s="3" t="s">
        <v>59</v>
      </c>
      <c r="H16" s="3" t="s">
        <v>64</v>
      </c>
      <c r="I16" s="3" t="s">
        <v>65</v>
      </c>
      <c r="J16" s="3" t="s">
        <v>66</v>
      </c>
      <c r="K16" s="3" t="s">
        <v>56</v>
      </c>
      <c r="L16" s="3" t="s">
        <v>67</v>
      </c>
      <c r="M16" s="3" t="s">
        <v>64</v>
      </c>
    </row>
    <row r="17" spans="3:13" ht="12.75" x14ac:dyDescent="0.2">
      <c r="C17" s="3" t="s">
        <v>68</v>
      </c>
      <c r="D17" s="3" t="s">
        <v>69</v>
      </c>
      <c r="E17" s="3" t="s">
        <v>70</v>
      </c>
      <c r="F17" s="3" t="s">
        <v>55</v>
      </c>
      <c r="G17" s="3" t="s">
        <v>71</v>
      </c>
      <c r="H17" s="3" t="s">
        <v>72</v>
      </c>
      <c r="I17" s="3" t="s">
        <v>73</v>
      </c>
      <c r="J17" s="3" t="s">
        <v>74</v>
      </c>
      <c r="K17" s="3" t="s">
        <v>75</v>
      </c>
      <c r="L17" s="3" t="s">
        <v>76</v>
      </c>
      <c r="M17" s="3" t="s">
        <v>77</v>
      </c>
    </row>
    <row r="18" spans="3:13" ht="12.75" x14ac:dyDescent="0.2">
      <c r="C18" s="3" t="s">
        <v>78</v>
      </c>
      <c r="D18" s="3" t="s">
        <v>79</v>
      </c>
      <c r="E18" s="3" t="s">
        <v>80</v>
      </c>
      <c r="F18" s="3" t="s">
        <v>81</v>
      </c>
      <c r="G18" s="3" t="s">
        <v>82</v>
      </c>
      <c r="H18" s="3" t="s">
        <v>83</v>
      </c>
      <c r="I18" s="3" t="s">
        <v>84</v>
      </c>
      <c r="J18" s="3" t="s">
        <v>85</v>
      </c>
      <c r="K18" s="3" t="s">
        <v>86</v>
      </c>
      <c r="L18" s="3" t="s">
        <v>87</v>
      </c>
      <c r="M18" s="3" t="s">
        <v>88</v>
      </c>
    </row>
    <row r="19" spans="3:13" ht="12.75" x14ac:dyDescent="0.2"/>
    <row r="20" spans="3:13" ht="12.75" x14ac:dyDescent="0.2">
      <c r="C20" s="3" t="s">
        <v>89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94</v>
      </c>
      <c r="I20" s="3" t="s">
        <v>95</v>
      </c>
      <c r="J20" s="3" t="s">
        <v>96</v>
      </c>
      <c r="K20" s="3" t="s">
        <v>97</v>
      </c>
      <c r="L20" s="3" t="s">
        <v>98</v>
      </c>
      <c r="M20" s="3" t="s">
        <v>99</v>
      </c>
    </row>
    <row r="21" spans="3:13" ht="12.75" x14ac:dyDescent="0.2">
      <c r="C21" s="3" t="s">
        <v>100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</row>
    <row r="22" spans="3:13" ht="12.75" x14ac:dyDescent="0.2">
      <c r="C22" s="3" t="s">
        <v>101</v>
      </c>
      <c r="D22" s="3" t="s">
        <v>102</v>
      </c>
      <c r="E22" s="3" t="s">
        <v>103</v>
      </c>
      <c r="F22" s="3" t="s">
        <v>104</v>
      </c>
      <c r="G22" s="3" t="s">
        <v>105</v>
      </c>
      <c r="H22" s="3" t="s">
        <v>106</v>
      </c>
      <c r="I22" s="3" t="s">
        <v>107</v>
      </c>
      <c r="J22" s="3" t="s">
        <v>108</v>
      </c>
      <c r="K22" s="3" t="s">
        <v>109</v>
      </c>
      <c r="L22" s="3" t="s">
        <v>110</v>
      </c>
      <c r="M22" s="3" t="s">
        <v>111</v>
      </c>
    </row>
    <row r="23" spans="3:13" ht="12.75" x14ac:dyDescent="0.2">
      <c r="C23" s="3" t="s">
        <v>112</v>
      </c>
      <c r="D23" s="3" t="s">
        <v>113</v>
      </c>
      <c r="E23" s="3" t="s">
        <v>114</v>
      </c>
      <c r="F23" s="3" t="s">
        <v>115</v>
      </c>
      <c r="G23" s="3" t="s">
        <v>116</v>
      </c>
      <c r="H23" s="3" t="s">
        <v>117</v>
      </c>
      <c r="I23" s="3" t="s">
        <v>117</v>
      </c>
      <c r="J23" s="3" t="s">
        <v>118</v>
      </c>
      <c r="K23" s="3" t="s">
        <v>119</v>
      </c>
      <c r="L23" s="3" t="s">
        <v>120</v>
      </c>
      <c r="M23" s="3" t="s">
        <v>121</v>
      </c>
    </row>
    <row r="24" spans="3:13" ht="12.75" x14ac:dyDescent="0.2">
      <c r="C24" s="3" t="s">
        <v>122</v>
      </c>
      <c r="D24" s="3" t="s">
        <v>37</v>
      </c>
      <c r="E24" s="3" t="s">
        <v>37</v>
      </c>
      <c r="F24" s="3" t="s">
        <v>37</v>
      </c>
      <c r="G24" s="3" t="s">
        <v>37</v>
      </c>
      <c r="H24" s="3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</row>
    <row r="25" spans="3:13" ht="12.75" x14ac:dyDescent="0.2">
      <c r="C25" s="3" t="s">
        <v>123</v>
      </c>
      <c r="D25" s="3" t="s">
        <v>124</v>
      </c>
      <c r="E25" s="3" t="s">
        <v>125</v>
      </c>
      <c r="F25" s="3" t="s">
        <v>126</v>
      </c>
      <c r="G25" s="3" t="s">
        <v>127</v>
      </c>
      <c r="H25" s="3" t="s">
        <v>128</v>
      </c>
      <c r="I25" s="3" t="s">
        <v>129</v>
      </c>
      <c r="J25" s="3" t="s">
        <v>130</v>
      </c>
      <c r="K25" s="3" t="s">
        <v>131</v>
      </c>
      <c r="L25" s="3" t="s">
        <v>132</v>
      </c>
      <c r="M25" s="3" t="s">
        <v>133</v>
      </c>
    </row>
    <row r="26" spans="3:13" ht="12.75" x14ac:dyDescent="0.2">
      <c r="C26" s="3" t="s">
        <v>134</v>
      </c>
      <c r="D26" s="3" t="s">
        <v>135</v>
      </c>
      <c r="E26" s="3" t="s">
        <v>136</v>
      </c>
      <c r="F26" s="3" t="s">
        <v>137</v>
      </c>
      <c r="G26" s="3" t="s">
        <v>138</v>
      </c>
      <c r="H26" s="3" t="s">
        <v>139</v>
      </c>
      <c r="I26" s="3" t="s">
        <v>140</v>
      </c>
      <c r="J26" s="3" t="s">
        <v>141</v>
      </c>
      <c r="K26" s="3" t="s">
        <v>142</v>
      </c>
      <c r="L26" s="3" t="s">
        <v>143</v>
      </c>
      <c r="M26" s="3" t="s">
        <v>144</v>
      </c>
    </row>
    <row r="27" spans="3:13" ht="12.75" x14ac:dyDescent="0.2">
      <c r="C27" s="3" t="s">
        <v>145</v>
      </c>
      <c r="D27" s="3" t="s">
        <v>146</v>
      </c>
      <c r="E27" s="3" t="s">
        <v>147</v>
      </c>
      <c r="F27" s="3" t="s">
        <v>148</v>
      </c>
      <c r="G27" s="3" t="s">
        <v>149</v>
      </c>
      <c r="H27" s="3" t="s">
        <v>150</v>
      </c>
      <c r="I27" s="3" t="s">
        <v>151</v>
      </c>
      <c r="J27" s="3" t="s">
        <v>152</v>
      </c>
      <c r="K27" s="3" t="s">
        <v>153</v>
      </c>
      <c r="L27" s="3" t="s">
        <v>154</v>
      </c>
      <c r="M27" s="3" t="s">
        <v>155</v>
      </c>
    </row>
    <row r="28" spans="3:13" ht="12.75" x14ac:dyDescent="0.2"/>
    <row r="29" spans="3:13" ht="12.75" x14ac:dyDescent="0.2">
      <c r="C29" s="3" t="s">
        <v>156</v>
      </c>
      <c r="D29" s="3" t="s">
        <v>157</v>
      </c>
      <c r="E29" s="3" t="s">
        <v>158</v>
      </c>
      <c r="F29" s="3" t="s">
        <v>132</v>
      </c>
      <c r="G29" s="3" t="s">
        <v>159</v>
      </c>
      <c r="H29" s="3" t="s">
        <v>158</v>
      </c>
      <c r="I29" s="3" t="s">
        <v>160</v>
      </c>
      <c r="J29" s="3" t="s">
        <v>161</v>
      </c>
      <c r="K29" s="3" t="s">
        <v>162</v>
      </c>
      <c r="L29" s="3" t="s">
        <v>163</v>
      </c>
      <c r="M29" s="3" t="s">
        <v>164</v>
      </c>
    </row>
    <row r="30" spans="3:13" ht="12.75" x14ac:dyDescent="0.2">
      <c r="C30" s="3" t="s">
        <v>165</v>
      </c>
      <c r="D30" s="3" t="s">
        <v>166</v>
      </c>
      <c r="E30" s="3" t="s">
        <v>167</v>
      </c>
      <c r="F30" s="3" t="s">
        <v>37</v>
      </c>
      <c r="G30" s="3" t="s">
        <v>37</v>
      </c>
      <c r="H30" s="3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</row>
    <row r="31" spans="3:13" ht="12.75" x14ac:dyDescent="0.2">
      <c r="C31" s="3" t="s">
        <v>168</v>
      </c>
      <c r="D31" s="3" t="s">
        <v>167</v>
      </c>
      <c r="E31" s="3" t="s">
        <v>169</v>
      </c>
      <c r="F31" s="3" t="s">
        <v>170</v>
      </c>
      <c r="G31" s="3" t="s">
        <v>171</v>
      </c>
      <c r="H31" s="3" t="s">
        <v>172</v>
      </c>
      <c r="I31" s="3" t="s">
        <v>173</v>
      </c>
      <c r="J31" s="3" t="s">
        <v>37</v>
      </c>
      <c r="K31" s="3" t="s">
        <v>174</v>
      </c>
      <c r="L31" s="3" t="s">
        <v>175</v>
      </c>
      <c r="M31" s="3" t="s">
        <v>37</v>
      </c>
    </row>
    <row r="32" spans="3:13" ht="12.75" x14ac:dyDescent="0.2">
      <c r="C32" s="3" t="s">
        <v>176</v>
      </c>
      <c r="D32" s="3" t="s">
        <v>177</v>
      </c>
      <c r="E32" s="3" t="s">
        <v>178</v>
      </c>
      <c r="F32" s="3" t="s">
        <v>63</v>
      </c>
      <c r="G32" s="3" t="s">
        <v>179</v>
      </c>
      <c r="H32" s="3" t="s">
        <v>63</v>
      </c>
      <c r="I32" s="3" t="s">
        <v>40</v>
      </c>
      <c r="J32" s="3" t="s">
        <v>180</v>
      </c>
      <c r="K32" s="3" t="s">
        <v>181</v>
      </c>
      <c r="L32" s="3" t="s">
        <v>182</v>
      </c>
      <c r="M32" s="3" t="s">
        <v>142</v>
      </c>
    </row>
    <row r="33" spans="3:13" ht="12.75" x14ac:dyDescent="0.2">
      <c r="C33" s="3" t="s">
        <v>183</v>
      </c>
      <c r="D33" s="3" t="s">
        <v>37</v>
      </c>
      <c r="E33" s="3" t="s">
        <v>37</v>
      </c>
      <c r="F33" s="3" t="s">
        <v>37</v>
      </c>
      <c r="G33" s="3" t="s">
        <v>37</v>
      </c>
      <c r="H33" s="3" t="s">
        <v>37</v>
      </c>
      <c r="I33" s="3" t="s">
        <v>37</v>
      </c>
      <c r="J33" s="3" t="s">
        <v>69</v>
      </c>
      <c r="K33" s="3" t="s">
        <v>69</v>
      </c>
      <c r="L33" s="3" t="s">
        <v>172</v>
      </c>
      <c r="M33" s="3" t="s">
        <v>172</v>
      </c>
    </row>
    <row r="34" spans="3:13" ht="12.75" x14ac:dyDescent="0.2">
      <c r="C34" s="3" t="s">
        <v>184</v>
      </c>
      <c r="D34" s="3" t="s">
        <v>185</v>
      </c>
      <c r="E34" s="3" t="s">
        <v>71</v>
      </c>
      <c r="F34" s="3" t="s">
        <v>186</v>
      </c>
      <c r="G34" s="3" t="s">
        <v>185</v>
      </c>
      <c r="H34" s="3" t="s">
        <v>187</v>
      </c>
      <c r="I34" s="3" t="s">
        <v>188</v>
      </c>
      <c r="J34" s="3" t="s">
        <v>189</v>
      </c>
      <c r="K34" s="3" t="s">
        <v>190</v>
      </c>
      <c r="L34" s="3" t="s">
        <v>191</v>
      </c>
      <c r="M34" s="3" t="s">
        <v>192</v>
      </c>
    </row>
    <row r="35" spans="3:13" ht="12.75" x14ac:dyDescent="0.2">
      <c r="C35" s="3" t="s">
        <v>193</v>
      </c>
      <c r="D35" s="3" t="s">
        <v>194</v>
      </c>
      <c r="E35" s="3" t="s">
        <v>195</v>
      </c>
      <c r="F35" s="3" t="s">
        <v>196</v>
      </c>
      <c r="G35" s="3" t="s">
        <v>197</v>
      </c>
      <c r="H35" s="3" t="s">
        <v>198</v>
      </c>
      <c r="I35" s="3" t="s">
        <v>199</v>
      </c>
      <c r="J35" s="3" t="s">
        <v>163</v>
      </c>
      <c r="K35" s="3" t="s">
        <v>200</v>
      </c>
      <c r="L35" s="3" t="s">
        <v>201</v>
      </c>
      <c r="M35" s="3" t="s">
        <v>202</v>
      </c>
    </row>
    <row r="36" spans="3:13" ht="12.75" x14ac:dyDescent="0.2"/>
    <row r="37" spans="3:13" ht="12.75" x14ac:dyDescent="0.2">
      <c r="C37" s="3" t="s">
        <v>203</v>
      </c>
      <c r="D37" s="3" t="s">
        <v>204</v>
      </c>
      <c r="E37" s="3" t="s">
        <v>205</v>
      </c>
      <c r="F37" s="3" t="s">
        <v>206</v>
      </c>
      <c r="G37" s="3" t="s">
        <v>207</v>
      </c>
      <c r="H37" s="3" t="s">
        <v>208</v>
      </c>
      <c r="I37" s="3" t="s">
        <v>209</v>
      </c>
      <c r="J37" s="3" t="s">
        <v>210</v>
      </c>
      <c r="K37" s="3" t="s">
        <v>211</v>
      </c>
      <c r="L37" s="3" t="s">
        <v>212</v>
      </c>
      <c r="M37" s="3" t="s">
        <v>213</v>
      </c>
    </row>
    <row r="38" spans="3:13" ht="12.75" x14ac:dyDescent="0.2">
      <c r="C38" s="3" t="s">
        <v>214</v>
      </c>
      <c r="D38" s="3" t="s">
        <v>37</v>
      </c>
      <c r="E38" s="3" t="s">
        <v>37</v>
      </c>
      <c r="F38" s="3" t="s">
        <v>37</v>
      </c>
      <c r="G38" s="3" t="s">
        <v>37</v>
      </c>
      <c r="H38" s="3" t="s">
        <v>37</v>
      </c>
      <c r="I38" s="3" t="s">
        <v>37</v>
      </c>
      <c r="J38" s="3" t="s">
        <v>215</v>
      </c>
      <c r="K38" s="3" t="s">
        <v>216</v>
      </c>
      <c r="L38" s="3" t="s">
        <v>52</v>
      </c>
      <c r="M38" s="3" t="s">
        <v>52</v>
      </c>
    </row>
    <row r="39" spans="3:13" ht="12.75" x14ac:dyDescent="0.2">
      <c r="C39" s="3" t="s">
        <v>217</v>
      </c>
      <c r="D39" s="3" t="s">
        <v>218</v>
      </c>
      <c r="E39" s="3" t="s">
        <v>219</v>
      </c>
      <c r="F39" s="3" t="s">
        <v>220</v>
      </c>
      <c r="G39" s="3" t="s">
        <v>221</v>
      </c>
      <c r="H39" s="3" t="s">
        <v>222</v>
      </c>
      <c r="I39" s="3" t="s">
        <v>223</v>
      </c>
      <c r="J39" s="3" t="s">
        <v>224</v>
      </c>
      <c r="K39" s="3" t="s">
        <v>225</v>
      </c>
      <c r="L39" s="3" t="s">
        <v>226</v>
      </c>
      <c r="M39" s="3" t="s">
        <v>227</v>
      </c>
    </row>
    <row r="40" spans="3:13" ht="12.75" x14ac:dyDescent="0.2">
      <c r="C40" s="3" t="s">
        <v>228</v>
      </c>
      <c r="D40" s="3" t="s">
        <v>229</v>
      </c>
      <c r="E40" s="3" t="s">
        <v>230</v>
      </c>
      <c r="F40" s="3" t="s">
        <v>231</v>
      </c>
      <c r="G40" s="3" t="s">
        <v>232</v>
      </c>
      <c r="H40" s="3" t="s">
        <v>233</v>
      </c>
      <c r="I40" s="3" t="s">
        <v>234</v>
      </c>
      <c r="J40" s="3" t="s">
        <v>235</v>
      </c>
      <c r="K40" s="3" t="s">
        <v>236</v>
      </c>
      <c r="L40" s="3" t="s">
        <v>237</v>
      </c>
      <c r="M40" s="3" t="s">
        <v>238</v>
      </c>
    </row>
    <row r="41" spans="3:13" ht="12.75" x14ac:dyDescent="0.2"/>
    <row r="42" spans="3:13" ht="12.75" x14ac:dyDescent="0.2">
      <c r="C42" s="3" t="s">
        <v>239</v>
      </c>
      <c r="D42" s="3" t="s">
        <v>240</v>
      </c>
      <c r="E42" s="3" t="s">
        <v>241</v>
      </c>
      <c r="F42" s="3" t="s">
        <v>242</v>
      </c>
      <c r="G42" s="3" t="s">
        <v>243</v>
      </c>
      <c r="H42" s="3" t="s">
        <v>244</v>
      </c>
      <c r="I42" s="3" t="s">
        <v>245</v>
      </c>
      <c r="J42" s="3" t="s">
        <v>246</v>
      </c>
      <c r="K42" s="3" t="s">
        <v>247</v>
      </c>
      <c r="L42" s="3" t="s">
        <v>248</v>
      </c>
      <c r="M42" s="3" t="s">
        <v>249</v>
      </c>
    </row>
    <row r="43" spans="3:13" ht="12.75" x14ac:dyDescent="0.2">
      <c r="C43" s="3" t="s">
        <v>250</v>
      </c>
      <c r="D43" s="3" t="s">
        <v>251</v>
      </c>
      <c r="E43" s="3" t="s">
        <v>252</v>
      </c>
      <c r="F43" s="3" t="s">
        <v>251</v>
      </c>
      <c r="G43" s="3" t="s">
        <v>251</v>
      </c>
      <c r="H43" s="3" t="s">
        <v>253</v>
      </c>
      <c r="I43" s="3" t="s">
        <v>251</v>
      </c>
      <c r="J43" s="3" t="s">
        <v>252</v>
      </c>
      <c r="K43" s="3" t="s">
        <v>254</v>
      </c>
      <c r="L43" s="3" t="s">
        <v>254</v>
      </c>
      <c r="M43" s="3" t="s">
        <v>69</v>
      </c>
    </row>
    <row r="44" spans="3:13" ht="12.75" x14ac:dyDescent="0.2">
      <c r="C44" s="3" t="s">
        <v>255</v>
      </c>
      <c r="D44" s="3" t="s">
        <v>256</v>
      </c>
      <c r="E44" s="3" t="s">
        <v>257</v>
      </c>
      <c r="F44" s="3" t="s">
        <v>258</v>
      </c>
      <c r="G44" s="3" t="s">
        <v>259</v>
      </c>
      <c r="H44" s="3" t="s">
        <v>260</v>
      </c>
      <c r="I44" s="3" t="s">
        <v>261</v>
      </c>
      <c r="J44" s="3" t="s">
        <v>262</v>
      </c>
      <c r="K44" s="3" t="s">
        <v>263</v>
      </c>
      <c r="L44" s="3" t="s">
        <v>264</v>
      </c>
      <c r="M44" s="3" t="s">
        <v>265</v>
      </c>
    </row>
    <row r="45" spans="3:13" ht="12.75" x14ac:dyDescent="0.2">
      <c r="C45" s="3" t="s">
        <v>266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</row>
    <row r="46" spans="3:13" ht="12.75" x14ac:dyDescent="0.2">
      <c r="C46" s="3" t="s">
        <v>267</v>
      </c>
      <c r="D46" s="3" t="s">
        <v>268</v>
      </c>
      <c r="E46" s="3" t="s">
        <v>269</v>
      </c>
      <c r="F46" s="3" t="s">
        <v>57</v>
      </c>
      <c r="G46" s="3" t="s">
        <v>270</v>
      </c>
      <c r="H46" s="3" t="s">
        <v>271</v>
      </c>
      <c r="I46" s="3" t="s">
        <v>272</v>
      </c>
      <c r="J46" s="3" t="s">
        <v>273</v>
      </c>
      <c r="K46" s="3" t="s">
        <v>274</v>
      </c>
      <c r="L46" s="3" t="s">
        <v>275</v>
      </c>
      <c r="M46" s="3" t="s">
        <v>276</v>
      </c>
    </row>
    <row r="47" spans="3:13" ht="12.75" x14ac:dyDescent="0.2">
      <c r="C47" s="3" t="s">
        <v>277</v>
      </c>
      <c r="D47" s="3" t="s">
        <v>265</v>
      </c>
      <c r="E47" s="3" t="s">
        <v>278</v>
      </c>
      <c r="F47" s="3" t="s">
        <v>279</v>
      </c>
      <c r="G47" s="3" t="s">
        <v>280</v>
      </c>
      <c r="H47" s="3" t="s">
        <v>281</v>
      </c>
      <c r="I47" s="3" t="s">
        <v>282</v>
      </c>
      <c r="J47" s="3" t="s">
        <v>283</v>
      </c>
      <c r="K47" s="3" t="s">
        <v>284</v>
      </c>
      <c r="L47" s="3" t="s">
        <v>285</v>
      </c>
      <c r="M47" s="3" t="s">
        <v>286</v>
      </c>
    </row>
    <row r="48" spans="3:13" ht="12.75" x14ac:dyDescent="0.2">
      <c r="C48" s="3" t="s">
        <v>287</v>
      </c>
      <c r="D48" s="3" t="s">
        <v>288</v>
      </c>
      <c r="E48" s="3" t="s">
        <v>288</v>
      </c>
      <c r="F48" s="3" t="s">
        <v>289</v>
      </c>
      <c r="G48" s="3" t="s">
        <v>289</v>
      </c>
      <c r="H48" s="3" t="s">
        <v>289</v>
      </c>
      <c r="I48" s="3" t="s">
        <v>289</v>
      </c>
      <c r="J48" s="3" t="s">
        <v>289</v>
      </c>
      <c r="K48" s="3" t="s">
        <v>289</v>
      </c>
      <c r="L48" s="3" t="s">
        <v>290</v>
      </c>
      <c r="M48" s="3" t="s">
        <v>290</v>
      </c>
    </row>
    <row r="49" spans="3:13" ht="12.75" x14ac:dyDescent="0.2">
      <c r="C49" s="3" t="s">
        <v>291</v>
      </c>
      <c r="D49" s="3" t="s">
        <v>292</v>
      </c>
      <c r="E49" s="3" t="s">
        <v>177</v>
      </c>
      <c r="F49" s="3" t="s">
        <v>177</v>
      </c>
      <c r="G49" s="3" t="s">
        <v>293</v>
      </c>
      <c r="H49" s="3" t="s">
        <v>177</v>
      </c>
      <c r="I49" s="3" t="s">
        <v>177</v>
      </c>
      <c r="J49" s="3" t="s">
        <v>177</v>
      </c>
      <c r="K49" s="3" t="s">
        <v>177</v>
      </c>
      <c r="L49" s="3" t="s">
        <v>177</v>
      </c>
      <c r="M49" s="3" t="s">
        <v>177</v>
      </c>
    </row>
    <row r="50" spans="3:13" ht="12.75" x14ac:dyDescent="0.2">
      <c r="C50" s="3" t="s">
        <v>294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295</v>
      </c>
      <c r="D51" s="3" t="s">
        <v>296</v>
      </c>
      <c r="E51" s="3" t="s">
        <v>297</v>
      </c>
      <c r="F51" s="3" t="s">
        <v>298</v>
      </c>
      <c r="G51" s="3" t="s">
        <v>299</v>
      </c>
      <c r="H51" s="3" t="s">
        <v>300</v>
      </c>
      <c r="I51" s="3" t="s">
        <v>301</v>
      </c>
      <c r="J51" s="3" t="s">
        <v>302</v>
      </c>
      <c r="K51" s="3" t="s">
        <v>303</v>
      </c>
      <c r="L51" s="3" t="s">
        <v>304</v>
      </c>
      <c r="M51" s="3" t="s">
        <v>305</v>
      </c>
    </row>
    <row r="52" spans="3:13" ht="12.75" x14ac:dyDescent="0.2"/>
    <row r="53" spans="3:13" ht="12.75" x14ac:dyDescent="0.2">
      <c r="C53" s="3" t="s">
        <v>306</v>
      </c>
      <c r="D53" s="3" t="s">
        <v>146</v>
      </c>
      <c r="E53" s="3" t="s">
        <v>147</v>
      </c>
      <c r="F53" s="3" t="s">
        <v>148</v>
      </c>
      <c r="G53" s="3" t="s">
        <v>149</v>
      </c>
      <c r="H53" s="3" t="s">
        <v>150</v>
      </c>
      <c r="I53" s="3" t="s">
        <v>151</v>
      </c>
      <c r="J53" s="3" t="s">
        <v>152</v>
      </c>
      <c r="K53" s="3" t="s">
        <v>153</v>
      </c>
      <c r="L53" s="3" t="s">
        <v>154</v>
      </c>
      <c r="M53" s="3" t="s">
        <v>155</v>
      </c>
    </row>
    <row r="54" spans="3:13" ht="12.75" x14ac:dyDescent="0.2"/>
    <row r="55" spans="3:13" ht="12.75" x14ac:dyDescent="0.2">
      <c r="C55" s="3" t="s">
        <v>307</v>
      </c>
      <c r="D55" s="3" t="s">
        <v>26</v>
      </c>
      <c r="E55" s="3" t="s">
        <v>27</v>
      </c>
      <c r="F55" s="3" t="s">
        <v>28</v>
      </c>
      <c r="G55" s="3" t="s">
        <v>29</v>
      </c>
      <c r="H55" s="3" t="s">
        <v>30</v>
      </c>
      <c r="I55" s="3" t="s">
        <v>308</v>
      </c>
      <c r="J55" s="3" t="s">
        <v>32</v>
      </c>
      <c r="K55" s="3" t="s">
        <v>33</v>
      </c>
      <c r="L55" s="3" t="s">
        <v>34</v>
      </c>
      <c r="M55" s="3" t="s">
        <v>35</v>
      </c>
    </row>
    <row r="56" spans="3:13" ht="12.75" x14ac:dyDescent="0.2">
      <c r="C56" s="3" t="s">
        <v>309</v>
      </c>
      <c r="D56" s="3" t="s">
        <v>310</v>
      </c>
      <c r="E56" s="3" t="s">
        <v>311</v>
      </c>
      <c r="F56" s="3" t="s">
        <v>312</v>
      </c>
      <c r="G56" s="3" t="s">
        <v>313</v>
      </c>
      <c r="H56" s="3" t="s">
        <v>314</v>
      </c>
      <c r="I56" s="3" t="s">
        <v>315</v>
      </c>
      <c r="J56" s="3" t="s">
        <v>316</v>
      </c>
      <c r="K56" s="3" t="s">
        <v>317</v>
      </c>
      <c r="L56" s="3" t="s">
        <v>318</v>
      </c>
      <c r="M56" s="3" t="s">
        <v>319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3F66-D5BA-48DA-946F-22C918674B85}">
  <dimension ref="C1:M48"/>
  <sheetViews>
    <sheetView workbookViewId="0">
      <selection activeCell="C38" sqref="C38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320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321</v>
      </c>
      <c r="D12" s="3" t="s">
        <v>322</v>
      </c>
      <c r="E12" s="3" t="s">
        <v>323</v>
      </c>
      <c r="F12" s="3" t="s">
        <v>324</v>
      </c>
      <c r="G12" s="3" t="s">
        <v>325</v>
      </c>
      <c r="H12" s="3" t="s">
        <v>326</v>
      </c>
      <c r="I12" s="3" t="s">
        <v>327</v>
      </c>
      <c r="J12" s="3" t="s">
        <v>328</v>
      </c>
      <c r="K12" s="3" t="s">
        <v>329</v>
      </c>
      <c r="L12" s="3" t="s">
        <v>330</v>
      </c>
      <c r="M12" s="3" t="s">
        <v>331</v>
      </c>
    </row>
    <row r="13" spans="3:13" x14ac:dyDescent="0.2">
      <c r="C13" s="3" t="s">
        <v>332</v>
      </c>
      <c r="D13" s="3" t="s">
        <v>333</v>
      </c>
      <c r="E13" s="3" t="s">
        <v>334</v>
      </c>
      <c r="F13" s="3" t="s">
        <v>335</v>
      </c>
      <c r="G13" s="3" t="s">
        <v>336</v>
      </c>
      <c r="H13" s="3" t="s">
        <v>337</v>
      </c>
      <c r="I13" s="3" t="s">
        <v>338</v>
      </c>
      <c r="J13" s="3" t="s">
        <v>339</v>
      </c>
      <c r="K13" s="3" t="s">
        <v>340</v>
      </c>
      <c r="L13" s="3" t="s">
        <v>341</v>
      </c>
      <c r="M13" s="3" t="s">
        <v>342</v>
      </c>
    </row>
    <row r="15" spans="3:13" x14ac:dyDescent="0.2">
      <c r="C15" s="3" t="s">
        <v>343</v>
      </c>
      <c r="D15" s="3" t="s">
        <v>344</v>
      </c>
      <c r="E15" s="3" t="s">
        <v>345</v>
      </c>
      <c r="F15" s="3" t="s">
        <v>346</v>
      </c>
      <c r="G15" s="3" t="s">
        <v>347</v>
      </c>
      <c r="H15" s="3" t="s">
        <v>348</v>
      </c>
      <c r="I15" s="3" t="s">
        <v>349</v>
      </c>
      <c r="J15" s="3" t="s">
        <v>345</v>
      </c>
      <c r="K15" s="3" t="s">
        <v>350</v>
      </c>
      <c r="L15" s="3" t="s">
        <v>351</v>
      </c>
      <c r="M15" s="3" t="s">
        <v>352</v>
      </c>
    </row>
    <row r="16" spans="3:13" x14ac:dyDescent="0.2">
      <c r="C16" s="3" t="s">
        <v>353</v>
      </c>
      <c r="D16" s="3" t="s">
        <v>354</v>
      </c>
      <c r="E16" s="3" t="s">
        <v>355</v>
      </c>
      <c r="F16" s="3" t="s">
        <v>356</v>
      </c>
      <c r="G16" s="3" t="s">
        <v>357</v>
      </c>
      <c r="H16" s="3" t="s">
        <v>358</v>
      </c>
      <c r="I16" s="3" t="s">
        <v>359</v>
      </c>
      <c r="J16" s="3" t="s">
        <v>360</v>
      </c>
      <c r="K16" s="3" t="s">
        <v>361</v>
      </c>
      <c r="L16" s="3" t="s">
        <v>362</v>
      </c>
      <c r="M16" s="3" t="s">
        <v>363</v>
      </c>
    </row>
    <row r="17" spans="3:13" x14ac:dyDescent="0.2">
      <c r="C17" s="3" t="s">
        <v>364</v>
      </c>
      <c r="D17" s="3" t="s">
        <v>365</v>
      </c>
      <c r="E17" s="3" t="s">
        <v>366</v>
      </c>
      <c r="F17" s="3" t="s">
        <v>367</v>
      </c>
      <c r="G17" s="3" t="s">
        <v>368</v>
      </c>
      <c r="H17" s="3" t="s">
        <v>369</v>
      </c>
      <c r="I17" s="3" t="s">
        <v>370</v>
      </c>
      <c r="J17" s="3" t="s">
        <v>371</v>
      </c>
      <c r="K17" s="3" t="s">
        <v>372</v>
      </c>
      <c r="L17" s="3" t="s">
        <v>373</v>
      </c>
      <c r="M17" s="3" t="s">
        <v>373</v>
      </c>
    </row>
    <row r="19" spans="3:13" x14ac:dyDescent="0.2">
      <c r="C19" s="3" t="s">
        <v>374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3:13" x14ac:dyDescent="0.2">
      <c r="C20" s="3" t="s">
        <v>375</v>
      </c>
      <c r="D20" s="3" t="s">
        <v>376</v>
      </c>
      <c r="E20" s="3" t="s">
        <v>377</v>
      </c>
      <c r="F20" s="3" t="s">
        <v>378</v>
      </c>
      <c r="G20" s="3" t="s">
        <v>379</v>
      </c>
      <c r="H20" s="3" t="s">
        <v>380</v>
      </c>
      <c r="I20" s="3" t="s">
        <v>381</v>
      </c>
      <c r="J20" s="3" t="s">
        <v>382</v>
      </c>
      <c r="K20" s="3" t="s">
        <v>383</v>
      </c>
      <c r="L20" s="3" t="s">
        <v>384</v>
      </c>
      <c r="M20" s="3" t="s">
        <v>385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386</v>
      </c>
      <c r="D22" s="3" t="s">
        <v>387</v>
      </c>
      <c r="E22" s="3" t="s">
        <v>388</v>
      </c>
      <c r="F22" s="3" t="s">
        <v>389</v>
      </c>
      <c r="G22" s="3" t="s">
        <v>387</v>
      </c>
      <c r="H22" s="3" t="s">
        <v>390</v>
      </c>
      <c r="I22" s="3" t="s">
        <v>391</v>
      </c>
      <c r="J22" s="3" t="s">
        <v>392</v>
      </c>
      <c r="K22" s="3" t="s">
        <v>393</v>
      </c>
      <c r="L22" s="3" t="s">
        <v>394</v>
      </c>
      <c r="M22" s="3" t="s">
        <v>395</v>
      </c>
    </row>
    <row r="23" spans="3:13" x14ac:dyDescent="0.2">
      <c r="C23" s="3" t="s">
        <v>396</v>
      </c>
      <c r="D23" s="3" t="s">
        <v>397</v>
      </c>
      <c r="E23" s="3" t="s">
        <v>398</v>
      </c>
      <c r="F23" s="3" t="s">
        <v>399</v>
      </c>
      <c r="G23" s="3" t="s">
        <v>400</v>
      </c>
      <c r="H23" s="3" t="s">
        <v>401</v>
      </c>
      <c r="I23" s="3" t="s">
        <v>402</v>
      </c>
      <c r="J23" s="3" t="s">
        <v>403</v>
      </c>
      <c r="K23" s="3" t="s">
        <v>404</v>
      </c>
      <c r="L23" s="3" t="s">
        <v>405</v>
      </c>
      <c r="M23" s="3" t="s">
        <v>406</v>
      </c>
    </row>
    <row r="24" spans="3:13" x14ac:dyDescent="0.2">
      <c r="C24" s="3" t="s">
        <v>407</v>
      </c>
      <c r="D24" s="3" t="s">
        <v>408</v>
      </c>
      <c r="E24" s="3" t="s">
        <v>409</v>
      </c>
      <c r="F24" s="3" t="s">
        <v>410</v>
      </c>
      <c r="G24" s="3" t="s">
        <v>411</v>
      </c>
      <c r="H24" s="3" t="s">
        <v>412</v>
      </c>
      <c r="I24" s="3" t="s">
        <v>413</v>
      </c>
      <c r="J24" s="3" t="s">
        <v>414</v>
      </c>
      <c r="K24" s="3" t="s">
        <v>415</v>
      </c>
      <c r="L24" s="3" t="s">
        <v>416</v>
      </c>
      <c r="M24" s="3" t="s">
        <v>417</v>
      </c>
    </row>
    <row r="26" spans="3:13" x14ac:dyDescent="0.2">
      <c r="C26" s="3" t="s">
        <v>418</v>
      </c>
      <c r="D26" s="3" t="s">
        <v>419</v>
      </c>
      <c r="E26" s="3" t="s">
        <v>420</v>
      </c>
      <c r="F26" s="3" t="s">
        <v>421</v>
      </c>
      <c r="G26" s="3" t="s">
        <v>422</v>
      </c>
      <c r="H26" s="3" t="s">
        <v>423</v>
      </c>
      <c r="I26" s="3" t="s">
        <v>424</v>
      </c>
      <c r="J26" s="3" t="s">
        <v>425</v>
      </c>
      <c r="K26" s="3" t="s">
        <v>426</v>
      </c>
      <c r="L26" s="3" t="s">
        <v>427</v>
      </c>
      <c r="M26" s="3" t="s">
        <v>428</v>
      </c>
    </row>
    <row r="27" spans="3:13" x14ac:dyDescent="0.2">
      <c r="C27" s="3" t="s">
        <v>429</v>
      </c>
      <c r="D27" s="3" t="s">
        <v>430</v>
      </c>
      <c r="E27" s="3" t="s">
        <v>431</v>
      </c>
      <c r="F27" s="3" t="s">
        <v>432</v>
      </c>
      <c r="G27" s="3" t="s">
        <v>433</v>
      </c>
      <c r="H27" s="3" t="s">
        <v>434</v>
      </c>
      <c r="I27" s="3" t="s">
        <v>435</v>
      </c>
      <c r="J27" s="3" t="s">
        <v>436</v>
      </c>
      <c r="K27" s="3" t="s">
        <v>437</v>
      </c>
      <c r="L27" s="3" t="s">
        <v>438</v>
      </c>
      <c r="M27" s="3" t="s">
        <v>439</v>
      </c>
    </row>
    <row r="28" spans="3:13" x14ac:dyDescent="0.2">
      <c r="C28" s="3" t="s">
        <v>440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441</v>
      </c>
      <c r="D29" s="3" t="s">
        <v>442</v>
      </c>
      <c r="E29" s="3" t="s">
        <v>443</v>
      </c>
      <c r="F29" s="3" t="s">
        <v>444</v>
      </c>
      <c r="G29" s="3" t="s">
        <v>445</v>
      </c>
      <c r="H29" s="3" t="s">
        <v>446</v>
      </c>
      <c r="I29" s="3" t="s">
        <v>447</v>
      </c>
      <c r="J29" s="3" t="s">
        <v>448</v>
      </c>
      <c r="K29" s="3" t="s">
        <v>449</v>
      </c>
      <c r="L29" s="3" t="s">
        <v>450</v>
      </c>
      <c r="M29" s="3" t="s">
        <v>451</v>
      </c>
    </row>
    <row r="30" spans="3:13" x14ac:dyDescent="0.2">
      <c r="C30" s="3" t="s">
        <v>452</v>
      </c>
      <c r="D30" s="3" t="s">
        <v>453</v>
      </c>
      <c r="E30" s="3" t="s">
        <v>454</v>
      </c>
      <c r="F30" s="3" t="s">
        <v>455</v>
      </c>
      <c r="G30" s="3" t="s">
        <v>130</v>
      </c>
      <c r="H30" s="3" t="s">
        <v>456</v>
      </c>
      <c r="I30" s="3" t="s">
        <v>457</v>
      </c>
      <c r="J30" s="3" t="s">
        <v>458</v>
      </c>
      <c r="K30" s="3" t="s">
        <v>459</v>
      </c>
      <c r="L30" s="3" t="s">
        <v>460</v>
      </c>
      <c r="M30" s="3" t="s">
        <v>461</v>
      </c>
    </row>
    <row r="32" spans="3:13" x14ac:dyDescent="0.2">
      <c r="C32" s="3" t="s">
        <v>462</v>
      </c>
      <c r="D32" s="3" t="s">
        <v>3</v>
      </c>
      <c r="E32" s="3" t="s">
        <v>3</v>
      </c>
      <c r="F32" s="3" t="s">
        <v>463</v>
      </c>
      <c r="G32" s="3" t="s">
        <v>464</v>
      </c>
      <c r="H32" s="3" t="s">
        <v>465</v>
      </c>
      <c r="I32" s="3" t="s">
        <v>465</v>
      </c>
      <c r="J32" s="3" t="s">
        <v>465</v>
      </c>
      <c r="K32" s="3" t="s">
        <v>465</v>
      </c>
      <c r="L32" s="3" t="s">
        <v>465</v>
      </c>
      <c r="M32" s="3" t="s">
        <v>465</v>
      </c>
    </row>
    <row r="33" spans="3:13" x14ac:dyDescent="0.2">
      <c r="C33" s="3" t="s">
        <v>466</v>
      </c>
      <c r="D33" s="3" t="s">
        <v>453</v>
      </c>
      <c r="E33" s="3" t="s">
        <v>454</v>
      </c>
      <c r="F33" s="3" t="s">
        <v>467</v>
      </c>
      <c r="G33" s="3" t="s">
        <v>468</v>
      </c>
      <c r="H33" s="3" t="s">
        <v>469</v>
      </c>
      <c r="I33" s="3" t="s">
        <v>470</v>
      </c>
      <c r="J33" s="3" t="s">
        <v>198</v>
      </c>
      <c r="K33" s="3" t="s">
        <v>471</v>
      </c>
      <c r="L33" s="3" t="s">
        <v>472</v>
      </c>
      <c r="M33" s="3" t="s">
        <v>473</v>
      </c>
    </row>
    <row r="35" spans="3:13" x14ac:dyDescent="0.2">
      <c r="C35" s="3" t="s">
        <v>474</v>
      </c>
      <c r="D35" s="3" t="s">
        <v>271</v>
      </c>
      <c r="E35" s="3" t="s">
        <v>475</v>
      </c>
      <c r="F35" s="3" t="s">
        <v>476</v>
      </c>
      <c r="G35" s="3" t="s">
        <v>273</v>
      </c>
      <c r="H35" s="3" t="s">
        <v>477</v>
      </c>
      <c r="I35" s="3" t="s">
        <v>477</v>
      </c>
      <c r="J35" s="3" t="s">
        <v>477</v>
      </c>
      <c r="K35" s="3" t="s">
        <v>477</v>
      </c>
      <c r="L35" s="3" t="s">
        <v>478</v>
      </c>
      <c r="M35" s="3" t="s">
        <v>479</v>
      </c>
    </row>
    <row r="36" spans="3:13" x14ac:dyDescent="0.2">
      <c r="C36" s="3" t="s">
        <v>480</v>
      </c>
      <c r="D36" s="3" t="s">
        <v>481</v>
      </c>
      <c r="E36" s="3" t="s">
        <v>482</v>
      </c>
      <c r="F36" s="3" t="s">
        <v>483</v>
      </c>
      <c r="G36" s="3" t="s">
        <v>484</v>
      </c>
      <c r="H36" s="3" t="s">
        <v>485</v>
      </c>
      <c r="I36" s="3" t="s">
        <v>486</v>
      </c>
      <c r="J36" s="3" t="s">
        <v>487</v>
      </c>
      <c r="K36" s="3" t="s">
        <v>455</v>
      </c>
      <c r="L36" s="3" t="s">
        <v>488</v>
      </c>
      <c r="M36" s="3" t="s">
        <v>489</v>
      </c>
    </row>
    <row r="38" spans="3:13" x14ac:dyDescent="0.2">
      <c r="C38" s="3" t="s">
        <v>490</v>
      </c>
      <c r="D38" s="3">
        <v>2.1</v>
      </c>
      <c r="E38" s="3">
        <v>2.52</v>
      </c>
      <c r="F38" s="3">
        <v>1.1200000000000001</v>
      </c>
      <c r="G38" s="3">
        <v>2.0699999999999998</v>
      </c>
      <c r="H38" s="3">
        <v>1.66</v>
      </c>
      <c r="I38" s="3">
        <v>2.09</v>
      </c>
      <c r="J38" s="3">
        <v>3.24</v>
      </c>
      <c r="K38" s="3">
        <v>1.32</v>
      </c>
      <c r="L38" s="3">
        <v>1.22</v>
      </c>
      <c r="M38" s="3">
        <v>2.0699999999999998</v>
      </c>
    </row>
    <row r="39" spans="3:13" x14ac:dyDescent="0.2">
      <c r="C39" s="3" t="s">
        <v>491</v>
      </c>
      <c r="D39" s="3">
        <v>2.09</v>
      </c>
      <c r="E39" s="3">
        <v>2.52</v>
      </c>
      <c r="F39" s="3">
        <v>1.1100000000000001</v>
      </c>
      <c r="G39" s="3">
        <v>2.06</v>
      </c>
      <c r="H39" s="3">
        <v>1.66</v>
      </c>
      <c r="I39" s="3">
        <v>2.08</v>
      </c>
      <c r="J39" s="3">
        <v>3.24</v>
      </c>
      <c r="K39" s="3">
        <v>1.32</v>
      </c>
      <c r="L39" s="3">
        <v>1.21</v>
      </c>
      <c r="M39" s="3">
        <v>2.06</v>
      </c>
    </row>
    <row r="40" spans="3:13" x14ac:dyDescent="0.2">
      <c r="C40" s="3" t="s">
        <v>492</v>
      </c>
      <c r="D40" s="3" t="s">
        <v>493</v>
      </c>
      <c r="E40" s="3" t="s">
        <v>494</v>
      </c>
      <c r="F40" s="3" t="s">
        <v>495</v>
      </c>
      <c r="G40" s="3" t="s">
        <v>496</v>
      </c>
      <c r="H40" s="3" t="s">
        <v>497</v>
      </c>
      <c r="I40" s="3" t="s">
        <v>498</v>
      </c>
      <c r="J40" s="3" t="s">
        <v>499</v>
      </c>
      <c r="K40" s="3" t="s">
        <v>500</v>
      </c>
      <c r="L40" s="3" t="s">
        <v>501</v>
      </c>
      <c r="M40" s="3" t="s">
        <v>502</v>
      </c>
    </row>
    <row r="41" spans="3:13" x14ac:dyDescent="0.2">
      <c r="C41" s="3" t="s">
        <v>503</v>
      </c>
      <c r="D41" s="3" t="s">
        <v>504</v>
      </c>
      <c r="E41" s="3" t="s">
        <v>505</v>
      </c>
      <c r="F41" s="3" t="s">
        <v>506</v>
      </c>
      <c r="G41" s="3" t="s">
        <v>507</v>
      </c>
      <c r="H41" s="3" t="s">
        <v>508</v>
      </c>
      <c r="I41" s="3" t="s">
        <v>509</v>
      </c>
      <c r="J41" s="3" t="s">
        <v>510</v>
      </c>
      <c r="K41" s="3" t="s">
        <v>511</v>
      </c>
      <c r="L41" s="3" t="s">
        <v>512</v>
      </c>
      <c r="M41" s="3" t="s">
        <v>513</v>
      </c>
    </row>
    <row r="43" spans="3:13" x14ac:dyDescent="0.2">
      <c r="C43" s="3" t="s">
        <v>514</v>
      </c>
      <c r="D43" s="3" t="s">
        <v>515</v>
      </c>
      <c r="E43" s="3" t="s">
        <v>516</v>
      </c>
      <c r="F43" s="3" t="s">
        <v>517</v>
      </c>
      <c r="G43" s="3" t="s">
        <v>518</v>
      </c>
      <c r="H43" s="3" t="s">
        <v>519</v>
      </c>
      <c r="I43" s="3" t="s">
        <v>520</v>
      </c>
      <c r="J43" s="3" t="s">
        <v>521</v>
      </c>
      <c r="K43" s="3" t="s">
        <v>522</v>
      </c>
      <c r="L43" s="3" t="s">
        <v>523</v>
      </c>
      <c r="M43" s="3" t="s">
        <v>524</v>
      </c>
    </row>
    <row r="44" spans="3:13" x14ac:dyDescent="0.2">
      <c r="C44" s="3" t="s">
        <v>525</v>
      </c>
      <c r="D44" s="3" t="s">
        <v>526</v>
      </c>
      <c r="E44" s="3" t="s">
        <v>527</v>
      </c>
      <c r="F44" s="3" t="s">
        <v>528</v>
      </c>
      <c r="G44" s="3" t="s">
        <v>529</v>
      </c>
      <c r="H44" s="3" t="s">
        <v>530</v>
      </c>
      <c r="I44" s="3" t="s">
        <v>531</v>
      </c>
      <c r="J44" s="3" t="s">
        <v>532</v>
      </c>
      <c r="K44" s="3" t="s">
        <v>533</v>
      </c>
      <c r="L44" s="3" t="s">
        <v>534</v>
      </c>
      <c r="M44" s="3" t="s">
        <v>535</v>
      </c>
    </row>
    <row r="46" spans="3:13" x14ac:dyDescent="0.2">
      <c r="C46" s="3" t="s">
        <v>536</v>
      </c>
      <c r="D46" s="3" t="s">
        <v>322</v>
      </c>
      <c r="E46" s="3" t="s">
        <v>323</v>
      </c>
      <c r="F46" s="3" t="s">
        <v>324</v>
      </c>
      <c r="G46" s="3" t="s">
        <v>325</v>
      </c>
      <c r="H46" s="3" t="s">
        <v>326</v>
      </c>
      <c r="I46" s="3" t="s">
        <v>327</v>
      </c>
      <c r="J46" s="3" t="s">
        <v>328</v>
      </c>
      <c r="K46" s="3" t="s">
        <v>329</v>
      </c>
      <c r="L46" s="3" t="s">
        <v>330</v>
      </c>
      <c r="M46" s="3" t="s">
        <v>331</v>
      </c>
    </row>
    <row r="47" spans="3:13" x14ac:dyDescent="0.2">
      <c r="C47" s="3" t="s">
        <v>537</v>
      </c>
      <c r="D47" s="3" t="s">
        <v>408</v>
      </c>
      <c r="E47" s="3" t="s">
        <v>409</v>
      </c>
      <c r="F47" s="3" t="s">
        <v>410</v>
      </c>
      <c r="G47" s="3" t="s">
        <v>411</v>
      </c>
      <c r="H47" s="3" t="s">
        <v>412</v>
      </c>
      <c r="I47" s="3" t="s">
        <v>413</v>
      </c>
      <c r="J47" s="3" t="s">
        <v>414</v>
      </c>
      <c r="K47" s="3" t="s">
        <v>415</v>
      </c>
      <c r="L47" s="3" t="s">
        <v>416</v>
      </c>
      <c r="M47" s="3" t="s">
        <v>417</v>
      </c>
    </row>
    <row r="48" spans="3:13" x14ac:dyDescent="0.2">
      <c r="C48" s="3" t="s">
        <v>538</v>
      </c>
      <c r="D48" s="3" t="s">
        <v>526</v>
      </c>
      <c r="E48" s="3" t="s">
        <v>527</v>
      </c>
      <c r="F48" s="3" t="s">
        <v>528</v>
      </c>
      <c r="G48" s="3" t="s">
        <v>529</v>
      </c>
      <c r="H48" s="3" t="s">
        <v>530</v>
      </c>
      <c r="I48" s="3" t="s">
        <v>531</v>
      </c>
      <c r="J48" s="3" t="s">
        <v>532</v>
      </c>
      <c r="K48" s="3" t="s">
        <v>533</v>
      </c>
      <c r="L48" s="3" t="s">
        <v>534</v>
      </c>
      <c r="M48" s="3" t="s">
        <v>535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1D89-3F2C-4509-93C3-C60B0423C533}">
  <dimension ref="C1:M41"/>
  <sheetViews>
    <sheetView workbookViewId="0">
      <selection activeCell="C35" sqref="C35"/>
    </sheetView>
  </sheetViews>
  <sheetFormatPr defaultColWidth="15" defaultRowHeight="12.75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539</v>
      </c>
      <c r="D6" s="7"/>
      <c r="E6" s="2"/>
      <c r="F6" s="2"/>
      <c r="G6" s="2"/>
      <c r="H6" s="2"/>
      <c r="I6" s="2"/>
      <c r="J6" s="2"/>
      <c r="K6" s="2"/>
      <c r="L6" s="2"/>
    </row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466</v>
      </c>
      <c r="D12" s="3" t="s">
        <v>453</v>
      </c>
      <c r="E12" s="3" t="s">
        <v>454</v>
      </c>
      <c r="F12" s="3" t="s">
        <v>467</v>
      </c>
      <c r="G12" s="3" t="s">
        <v>468</v>
      </c>
      <c r="H12" s="3" t="s">
        <v>469</v>
      </c>
      <c r="I12" s="3" t="s">
        <v>470</v>
      </c>
      <c r="J12" s="3" t="s">
        <v>198</v>
      </c>
      <c r="K12" s="3" t="s">
        <v>471</v>
      </c>
      <c r="L12" s="3" t="s">
        <v>472</v>
      </c>
      <c r="M12" s="3" t="s">
        <v>473</v>
      </c>
    </row>
    <row r="13" spans="3:13" x14ac:dyDescent="0.2">
      <c r="C13" s="3" t="s">
        <v>540</v>
      </c>
      <c r="D13" s="3" t="s">
        <v>471</v>
      </c>
      <c r="E13" s="3" t="s">
        <v>541</v>
      </c>
      <c r="F13" s="3" t="s">
        <v>542</v>
      </c>
      <c r="G13" s="3" t="s">
        <v>127</v>
      </c>
      <c r="H13" s="3" t="s">
        <v>543</v>
      </c>
      <c r="I13" s="3" t="s">
        <v>544</v>
      </c>
      <c r="J13" s="3" t="s">
        <v>545</v>
      </c>
      <c r="K13" s="3" t="s">
        <v>481</v>
      </c>
      <c r="L13" s="3" t="s">
        <v>546</v>
      </c>
      <c r="M13" s="3" t="s">
        <v>547</v>
      </c>
    </row>
    <row r="14" spans="3:13" x14ac:dyDescent="0.2">
      <c r="C14" s="3" t="s">
        <v>548</v>
      </c>
      <c r="D14" s="3" t="s">
        <v>549</v>
      </c>
      <c r="E14" s="3" t="s">
        <v>550</v>
      </c>
      <c r="F14" s="3" t="s">
        <v>64</v>
      </c>
      <c r="G14" s="3" t="s">
        <v>216</v>
      </c>
      <c r="H14" s="3" t="s">
        <v>216</v>
      </c>
      <c r="I14" s="3" t="s">
        <v>551</v>
      </c>
      <c r="J14" s="3" t="s">
        <v>552</v>
      </c>
      <c r="K14" s="3" t="s">
        <v>553</v>
      </c>
      <c r="L14" s="3" t="s">
        <v>3</v>
      </c>
      <c r="M14" s="3" t="s">
        <v>3</v>
      </c>
    </row>
    <row r="15" spans="3:13" x14ac:dyDescent="0.2">
      <c r="C15" s="3" t="s">
        <v>554</v>
      </c>
      <c r="D15" s="3" t="s">
        <v>172</v>
      </c>
      <c r="E15" s="3" t="s">
        <v>254</v>
      </c>
      <c r="F15" s="3">
        <v>0</v>
      </c>
      <c r="G15" s="3" t="s">
        <v>555</v>
      </c>
      <c r="H15" s="3" t="s">
        <v>270</v>
      </c>
      <c r="I15" s="3" t="s">
        <v>169</v>
      </c>
      <c r="J15" s="3" t="s">
        <v>172</v>
      </c>
      <c r="K15" s="3" t="s">
        <v>556</v>
      </c>
      <c r="L15" s="3" t="s">
        <v>169</v>
      </c>
      <c r="M15" s="3" t="s">
        <v>174</v>
      </c>
    </row>
    <row r="16" spans="3:13" x14ac:dyDescent="0.2">
      <c r="C16" s="3" t="s">
        <v>557</v>
      </c>
      <c r="D16" s="3" t="s">
        <v>553</v>
      </c>
      <c r="E16" s="3" t="s">
        <v>558</v>
      </c>
      <c r="F16" s="3" t="s">
        <v>553</v>
      </c>
      <c r="G16" s="3" t="s">
        <v>559</v>
      </c>
      <c r="H16" s="3" t="s">
        <v>560</v>
      </c>
      <c r="I16" s="3" t="s">
        <v>561</v>
      </c>
      <c r="J16" s="3" t="s">
        <v>562</v>
      </c>
      <c r="K16" s="3" t="s">
        <v>563</v>
      </c>
      <c r="L16" s="3" t="s">
        <v>564</v>
      </c>
      <c r="M16" s="3" t="s">
        <v>565</v>
      </c>
    </row>
    <row r="17" spans="3:13" x14ac:dyDescent="0.2">
      <c r="C17" s="3" t="s">
        <v>566</v>
      </c>
      <c r="D17" s="3" t="s">
        <v>567</v>
      </c>
      <c r="E17" s="3" t="s">
        <v>567</v>
      </c>
      <c r="F17" s="3" t="s">
        <v>3</v>
      </c>
      <c r="G17" s="3" t="s">
        <v>174</v>
      </c>
      <c r="H17" s="3" t="s">
        <v>3</v>
      </c>
      <c r="I17" s="3" t="s">
        <v>172</v>
      </c>
      <c r="J17" s="3" t="s">
        <v>556</v>
      </c>
      <c r="K17" s="3" t="s">
        <v>167</v>
      </c>
      <c r="L17" s="3" t="s">
        <v>172</v>
      </c>
      <c r="M17" s="3" t="s">
        <v>556</v>
      </c>
    </row>
    <row r="18" spans="3:13" x14ac:dyDescent="0.2">
      <c r="C18" s="3" t="s">
        <v>568</v>
      </c>
      <c r="D18" s="3" t="s">
        <v>251</v>
      </c>
      <c r="E18" s="3" t="s">
        <v>569</v>
      </c>
      <c r="F18" s="3" t="s">
        <v>552</v>
      </c>
      <c r="G18" s="3" t="s">
        <v>570</v>
      </c>
      <c r="H18" s="3" t="s">
        <v>571</v>
      </c>
      <c r="I18" s="3" t="s">
        <v>572</v>
      </c>
      <c r="J18" s="3" t="s">
        <v>573</v>
      </c>
      <c r="K18" s="3" t="s">
        <v>3</v>
      </c>
      <c r="L18" s="3" t="s">
        <v>465</v>
      </c>
      <c r="M18" s="3">
        <v>0</v>
      </c>
    </row>
    <row r="19" spans="3:13" x14ac:dyDescent="0.2">
      <c r="C19" s="3" t="s">
        <v>574</v>
      </c>
      <c r="D19" s="3" t="s">
        <v>575</v>
      </c>
      <c r="E19" s="3" t="s">
        <v>576</v>
      </c>
      <c r="F19" s="3" t="s">
        <v>577</v>
      </c>
      <c r="G19" s="3" t="s">
        <v>470</v>
      </c>
      <c r="H19" s="3" t="s">
        <v>578</v>
      </c>
      <c r="I19" s="3" t="s">
        <v>46</v>
      </c>
      <c r="J19" s="3" t="s">
        <v>579</v>
      </c>
      <c r="K19" s="3" t="s">
        <v>580</v>
      </c>
      <c r="L19" s="3" t="s">
        <v>581</v>
      </c>
      <c r="M19" s="3" t="s">
        <v>582</v>
      </c>
    </row>
    <row r="20" spans="3:13" x14ac:dyDescent="0.2">
      <c r="C20" s="3" t="s">
        <v>583</v>
      </c>
      <c r="D20" s="3" t="s">
        <v>584</v>
      </c>
      <c r="E20" s="3" t="s">
        <v>585</v>
      </c>
      <c r="F20" s="3" t="s">
        <v>586</v>
      </c>
      <c r="G20" s="3" t="s">
        <v>587</v>
      </c>
      <c r="H20" s="3" t="s">
        <v>588</v>
      </c>
      <c r="I20" s="3" t="s">
        <v>589</v>
      </c>
      <c r="J20" s="3" t="s">
        <v>590</v>
      </c>
      <c r="K20" s="3" t="s">
        <v>591</v>
      </c>
      <c r="L20" s="3" t="s">
        <v>592</v>
      </c>
      <c r="M20" s="3" t="s">
        <v>593</v>
      </c>
    </row>
    <row r="22" spans="3:13" x14ac:dyDescent="0.2">
      <c r="C22" s="3" t="s">
        <v>594</v>
      </c>
      <c r="D22" s="3" t="s">
        <v>595</v>
      </c>
      <c r="E22" s="3" t="s">
        <v>596</v>
      </c>
      <c r="F22" s="3" t="s">
        <v>597</v>
      </c>
      <c r="G22" s="3" t="s">
        <v>598</v>
      </c>
      <c r="H22" s="3" t="s">
        <v>599</v>
      </c>
      <c r="I22" s="3" t="s">
        <v>600</v>
      </c>
      <c r="J22" s="3" t="s">
        <v>601</v>
      </c>
      <c r="K22" s="3" t="s">
        <v>602</v>
      </c>
      <c r="L22" s="3" t="s">
        <v>603</v>
      </c>
      <c r="M22" s="3" t="s">
        <v>604</v>
      </c>
    </row>
    <row r="23" spans="3:13" x14ac:dyDescent="0.2">
      <c r="C23" s="3" t="s">
        <v>605</v>
      </c>
      <c r="D23" s="3" t="s">
        <v>3</v>
      </c>
      <c r="E23" s="3" t="s">
        <v>3</v>
      </c>
      <c r="F23" s="3" t="s">
        <v>606</v>
      </c>
      <c r="G23" s="3" t="s">
        <v>3</v>
      </c>
      <c r="H23" s="3" t="s">
        <v>3</v>
      </c>
      <c r="I23" s="3" t="s">
        <v>607</v>
      </c>
      <c r="J23" s="3" t="s">
        <v>3</v>
      </c>
      <c r="K23" s="3" t="s">
        <v>3</v>
      </c>
      <c r="L23" s="3" t="s">
        <v>608</v>
      </c>
      <c r="M23" s="3" t="s">
        <v>3</v>
      </c>
    </row>
    <row r="24" spans="3:13" x14ac:dyDescent="0.2">
      <c r="C24" s="3" t="s">
        <v>609</v>
      </c>
      <c r="D24" s="3" t="s">
        <v>446</v>
      </c>
      <c r="E24" s="3" t="s">
        <v>190</v>
      </c>
      <c r="F24" s="3" t="s">
        <v>610</v>
      </c>
      <c r="G24" s="3" t="s">
        <v>611</v>
      </c>
      <c r="H24" s="3" t="s">
        <v>76</v>
      </c>
      <c r="I24" s="3" t="s">
        <v>62</v>
      </c>
      <c r="J24" s="3" t="s">
        <v>612</v>
      </c>
      <c r="K24" s="3" t="s">
        <v>613</v>
      </c>
      <c r="L24" s="3" t="s">
        <v>614</v>
      </c>
      <c r="M24" s="3" t="s">
        <v>615</v>
      </c>
    </row>
    <row r="25" spans="3:13" x14ac:dyDescent="0.2">
      <c r="C25" s="3" t="s">
        <v>616</v>
      </c>
      <c r="D25" s="3" t="s">
        <v>617</v>
      </c>
      <c r="E25" s="3" t="s">
        <v>618</v>
      </c>
      <c r="F25" s="3" t="s">
        <v>619</v>
      </c>
      <c r="G25" s="3" t="s">
        <v>620</v>
      </c>
      <c r="H25" s="3" t="s">
        <v>344</v>
      </c>
      <c r="I25" s="3" t="s">
        <v>394</v>
      </c>
      <c r="J25" s="3" t="s">
        <v>621</v>
      </c>
      <c r="K25" s="3" t="s">
        <v>622</v>
      </c>
      <c r="L25" s="3" t="s">
        <v>623</v>
      </c>
      <c r="M25" s="3" t="s">
        <v>624</v>
      </c>
    </row>
    <row r="27" spans="3:13" x14ac:dyDescent="0.2">
      <c r="C27" s="3" t="s">
        <v>625</v>
      </c>
      <c r="D27" s="3" t="s">
        <v>626</v>
      </c>
      <c r="E27" s="3" t="s">
        <v>627</v>
      </c>
      <c r="F27" s="3" t="s">
        <v>628</v>
      </c>
      <c r="G27" s="3" t="s">
        <v>629</v>
      </c>
      <c r="H27" s="3" t="s">
        <v>630</v>
      </c>
      <c r="I27" s="3" t="s">
        <v>631</v>
      </c>
      <c r="J27" s="3" t="s">
        <v>632</v>
      </c>
      <c r="K27" s="3" t="s">
        <v>633</v>
      </c>
      <c r="L27" s="3" t="s">
        <v>634</v>
      </c>
      <c r="M27" s="3" t="s">
        <v>635</v>
      </c>
    </row>
    <row r="28" spans="3:13" x14ac:dyDescent="0.2">
      <c r="C28" s="3" t="s">
        <v>636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s="3" t="s">
        <v>637</v>
      </c>
      <c r="D29" s="3" t="s">
        <v>638</v>
      </c>
      <c r="E29" s="3" t="s">
        <v>639</v>
      </c>
      <c r="F29" s="3" t="s">
        <v>640</v>
      </c>
      <c r="G29" s="3" t="s">
        <v>641</v>
      </c>
      <c r="H29" s="3" t="s">
        <v>642</v>
      </c>
      <c r="I29" s="3" t="s">
        <v>643</v>
      </c>
      <c r="J29" s="3" t="s">
        <v>644</v>
      </c>
      <c r="K29" s="3" t="s">
        <v>175</v>
      </c>
      <c r="L29" s="3" t="s">
        <v>645</v>
      </c>
      <c r="M29" s="3" t="s">
        <v>646</v>
      </c>
    </row>
    <row r="30" spans="3:13" x14ac:dyDescent="0.2">
      <c r="C30" s="3" t="s">
        <v>647</v>
      </c>
      <c r="D30" s="3" t="s">
        <v>648</v>
      </c>
      <c r="E30" s="3" t="s">
        <v>649</v>
      </c>
      <c r="F30" s="3" t="s">
        <v>650</v>
      </c>
      <c r="G30" s="3" t="s">
        <v>558</v>
      </c>
      <c r="H30" s="3" t="s">
        <v>651</v>
      </c>
      <c r="I30" s="3" t="s">
        <v>652</v>
      </c>
      <c r="J30" s="3" t="s">
        <v>632</v>
      </c>
      <c r="K30" s="3" t="s">
        <v>653</v>
      </c>
      <c r="L30" s="3" t="s">
        <v>654</v>
      </c>
      <c r="M30" s="3" t="s">
        <v>655</v>
      </c>
    </row>
    <row r="31" spans="3:13" x14ac:dyDescent="0.2">
      <c r="C31" s="3" t="s">
        <v>656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563</v>
      </c>
      <c r="L31" s="3" t="s">
        <v>3</v>
      </c>
      <c r="M31" s="3" t="s">
        <v>3</v>
      </c>
    </row>
    <row r="32" spans="3:13" x14ac:dyDescent="0.2">
      <c r="C32" s="3" t="s">
        <v>657</v>
      </c>
      <c r="D32" s="3" t="s">
        <v>186</v>
      </c>
      <c r="E32" s="3" t="s">
        <v>658</v>
      </c>
      <c r="F32" s="3" t="s">
        <v>464</v>
      </c>
      <c r="G32" s="3" t="s">
        <v>659</v>
      </c>
      <c r="H32" s="3" t="s">
        <v>660</v>
      </c>
      <c r="I32" s="3" t="s">
        <v>661</v>
      </c>
      <c r="J32" s="3" t="s">
        <v>662</v>
      </c>
      <c r="K32" s="3" t="s">
        <v>427</v>
      </c>
      <c r="L32" s="3" t="s">
        <v>663</v>
      </c>
      <c r="M32" s="3" t="s">
        <v>664</v>
      </c>
    </row>
    <row r="33" spans="3:13" x14ac:dyDescent="0.2">
      <c r="C33" s="3" t="s">
        <v>665</v>
      </c>
      <c r="D33" s="3" t="s">
        <v>666</v>
      </c>
      <c r="E33" s="3" t="s">
        <v>667</v>
      </c>
      <c r="F33" s="3" t="s">
        <v>668</v>
      </c>
      <c r="G33" s="3" t="s">
        <v>669</v>
      </c>
      <c r="H33" s="3" t="s">
        <v>670</v>
      </c>
      <c r="I33" s="3" t="s">
        <v>671</v>
      </c>
      <c r="J33" s="3" t="s">
        <v>672</v>
      </c>
      <c r="K33" s="3" t="s">
        <v>673</v>
      </c>
      <c r="L33" s="3" t="s">
        <v>674</v>
      </c>
      <c r="M33" s="3" t="s">
        <v>391</v>
      </c>
    </row>
    <row r="35" spans="3:13" x14ac:dyDescent="0.2">
      <c r="C35" s="3" t="s">
        <v>675</v>
      </c>
      <c r="D35" s="3" t="s">
        <v>676</v>
      </c>
      <c r="E35" s="3" t="s">
        <v>677</v>
      </c>
      <c r="F35" s="3" t="s">
        <v>678</v>
      </c>
      <c r="G35" s="3" t="s">
        <v>679</v>
      </c>
      <c r="H35" s="3" t="s">
        <v>680</v>
      </c>
      <c r="I35" s="3" t="s">
        <v>681</v>
      </c>
      <c r="J35" s="3" t="s">
        <v>31</v>
      </c>
      <c r="K35" s="3" t="s">
        <v>32</v>
      </c>
      <c r="L35" s="3" t="s">
        <v>682</v>
      </c>
      <c r="M35" s="3" t="s">
        <v>683</v>
      </c>
    </row>
    <row r="36" spans="3:13" x14ac:dyDescent="0.2">
      <c r="C36" s="3" t="s">
        <v>684</v>
      </c>
      <c r="D36" s="3" t="s">
        <v>685</v>
      </c>
      <c r="E36" s="3" t="s">
        <v>556</v>
      </c>
      <c r="F36" s="3" t="s">
        <v>69</v>
      </c>
      <c r="G36" s="3" t="s">
        <v>686</v>
      </c>
      <c r="H36" s="3" t="s">
        <v>170</v>
      </c>
      <c r="I36" s="3" t="s">
        <v>69</v>
      </c>
      <c r="J36" s="3" t="s">
        <v>558</v>
      </c>
      <c r="K36" s="3" t="s">
        <v>567</v>
      </c>
      <c r="L36" s="3" t="s">
        <v>685</v>
      </c>
      <c r="M36" s="3" t="s">
        <v>686</v>
      </c>
    </row>
    <row r="37" spans="3:13" x14ac:dyDescent="0.2">
      <c r="C37" s="3" t="s">
        <v>687</v>
      </c>
      <c r="D37" s="3" t="s">
        <v>688</v>
      </c>
      <c r="E37" s="3" t="s">
        <v>689</v>
      </c>
      <c r="F37" s="3" t="s">
        <v>690</v>
      </c>
      <c r="G37" s="3" t="s">
        <v>691</v>
      </c>
      <c r="H37" s="3" t="s">
        <v>692</v>
      </c>
      <c r="I37" s="3" t="s">
        <v>693</v>
      </c>
      <c r="J37" s="3" t="s">
        <v>694</v>
      </c>
      <c r="K37" s="3" t="s">
        <v>695</v>
      </c>
      <c r="L37" s="3" t="s">
        <v>696</v>
      </c>
      <c r="M37" s="3" t="s">
        <v>697</v>
      </c>
    </row>
    <row r="38" spans="3:13" x14ac:dyDescent="0.2">
      <c r="C38" s="3" t="s">
        <v>698</v>
      </c>
      <c r="D38" s="3" t="s">
        <v>677</v>
      </c>
      <c r="E38" s="3" t="s">
        <v>678</v>
      </c>
      <c r="F38" s="3" t="s">
        <v>679</v>
      </c>
      <c r="G38" s="3" t="s">
        <v>680</v>
      </c>
      <c r="H38" s="3" t="s">
        <v>681</v>
      </c>
      <c r="I38" s="3" t="s">
        <v>31</v>
      </c>
      <c r="J38" s="3" t="s">
        <v>32</v>
      </c>
      <c r="K38" s="3" t="s">
        <v>682</v>
      </c>
      <c r="L38" s="3" t="s">
        <v>683</v>
      </c>
      <c r="M38" s="3" t="s">
        <v>35</v>
      </c>
    </row>
    <row r="40" spans="3:13" x14ac:dyDescent="0.2">
      <c r="C40" s="3" t="s">
        <v>699</v>
      </c>
      <c r="D40" s="3" t="s">
        <v>700</v>
      </c>
      <c r="E40" s="3" t="s">
        <v>701</v>
      </c>
      <c r="F40" s="3" t="s">
        <v>702</v>
      </c>
      <c r="G40" s="3" t="s">
        <v>681</v>
      </c>
      <c r="H40" s="3" t="s">
        <v>703</v>
      </c>
      <c r="I40" s="3" t="s">
        <v>704</v>
      </c>
      <c r="J40" s="3" t="s">
        <v>705</v>
      </c>
      <c r="K40" s="3" t="s">
        <v>706</v>
      </c>
      <c r="L40" s="3" t="s">
        <v>707</v>
      </c>
      <c r="M40" s="3" t="s">
        <v>708</v>
      </c>
    </row>
    <row r="41" spans="3:13" x14ac:dyDescent="0.2">
      <c r="C41" s="3" t="s">
        <v>709</v>
      </c>
      <c r="D41" s="3" t="s">
        <v>710</v>
      </c>
      <c r="E41" s="3" t="s">
        <v>292</v>
      </c>
      <c r="F41" s="3" t="s">
        <v>711</v>
      </c>
      <c r="G41" s="3" t="s">
        <v>712</v>
      </c>
      <c r="H41" s="3" t="s">
        <v>713</v>
      </c>
      <c r="I41" s="3" t="s">
        <v>714</v>
      </c>
      <c r="J41" s="3" t="s">
        <v>715</v>
      </c>
      <c r="K41" s="3" t="s">
        <v>472</v>
      </c>
      <c r="L41" s="3" t="s">
        <v>716</v>
      </c>
      <c r="M41" s="3" t="s">
        <v>717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E4265-2C66-4ACA-AA55-F734139AC19E}">
  <dimension ref="C1:M32"/>
  <sheetViews>
    <sheetView workbookViewId="0">
      <selection activeCell="C29" sqref="C29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26.25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718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719</v>
      </c>
      <c r="D12" s="3">
        <v>35.67</v>
      </c>
      <c r="E12" s="3">
        <v>40.909999999999997</v>
      </c>
      <c r="F12" s="3">
        <v>31.94</v>
      </c>
      <c r="G12" s="3">
        <v>36.19</v>
      </c>
      <c r="H12" s="3">
        <v>37.409999999999997</v>
      </c>
      <c r="I12" s="3">
        <v>31.32</v>
      </c>
      <c r="J12" s="3">
        <v>39.17</v>
      </c>
      <c r="K12" s="3">
        <v>31.09</v>
      </c>
      <c r="L12" s="3">
        <v>36.69</v>
      </c>
      <c r="M12" s="3">
        <v>36.65</v>
      </c>
    </row>
    <row r="13" spans="3:13" ht="12.75" x14ac:dyDescent="0.2">
      <c r="C13" s="3" t="s">
        <v>720</v>
      </c>
      <c r="D13" s="3" t="s">
        <v>721</v>
      </c>
      <c r="E13" s="3" t="s">
        <v>722</v>
      </c>
      <c r="F13" s="3" t="s">
        <v>723</v>
      </c>
      <c r="G13" s="3" t="s">
        <v>724</v>
      </c>
      <c r="H13" s="3" t="s">
        <v>725</v>
      </c>
      <c r="I13" s="3" t="s">
        <v>726</v>
      </c>
      <c r="J13" s="3" t="s">
        <v>727</v>
      </c>
      <c r="K13" s="3" t="s">
        <v>728</v>
      </c>
      <c r="L13" s="3" t="s">
        <v>729</v>
      </c>
      <c r="M13" s="3" t="s">
        <v>730</v>
      </c>
    </row>
    <row r="14" spans="3:13" ht="12.75" x14ac:dyDescent="0.2"/>
    <row r="15" spans="3:13" ht="12.75" x14ac:dyDescent="0.2">
      <c r="C15" s="3" t="s">
        <v>731</v>
      </c>
      <c r="D15" s="3" t="s">
        <v>732</v>
      </c>
      <c r="E15" s="3" t="s">
        <v>733</v>
      </c>
      <c r="F15" s="3" t="s">
        <v>734</v>
      </c>
      <c r="G15" s="3" t="s">
        <v>735</v>
      </c>
      <c r="H15" s="3" t="s">
        <v>736</v>
      </c>
      <c r="I15" s="3" t="s">
        <v>737</v>
      </c>
      <c r="J15" s="3" t="s">
        <v>738</v>
      </c>
      <c r="K15" s="3" t="s">
        <v>739</v>
      </c>
      <c r="L15" s="3" t="s">
        <v>740</v>
      </c>
      <c r="M15" s="3" t="s">
        <v>741</v>
      </c>
    </row>
    <row r="16" spans="3:13" ht="12.75" x14ac:dyDescent="0.2">
      <c r="C16" s="3" t="s">
        <v>742</v>
      </c>
      <c r="D16" s="3" t="s">
        <v>743</v>
      </c>
      <c r="E16" s="3" t="s">
        <v>744</v>
      </c>
      <c r="F16" s="3" t="s">
        <v>745</v>
      </c>
      <c r="G16" s="3" t="s">
        <v>746</v>
      </c>
      <c r="H16" s="3" t="s">
        <v>747</v>
      </c>
      <c r="I16" s="3" t="s">
        <v>748</v>
      </c>
      <c r="J16" s="3" t="s">
        <v>749</v>
      </c>
      <c r="K16" s="3" t="s">
        <v>750</v>
      </c>
      <c r="L16" s="3" t="s">
        <v>751</v>
      </c>
      <c r="M16" s="3" t="s">
        <v>752</v>
      </c>
    </row>
    <row r="17" spans="3:13" ht="12.75" x14ac:dyDescent="0.2">
      <c r="C17" s="3" t="s">
        <v>753</v>
      </c>
      <c r="D17" s="3" t="s">
        <v>754</v>
      </c>
      <c r="E17" s="3" t="s">
        <v>755</v>
      </c>
      <c r="F17" s="3" t="s">
        <v>756</v>
      </c>
      <c r="G17" s="3" t="s">
        <v>755</v>
      </c>
      <c r="H17" s="3" t="s">
        <v>757</v>
      </c>
      <c r="I17" s="3" t="s">
        <v>758</v>
      </c>
      <c r="J17" s="3" t="s">
        <v>759</v>
      </c>
      <c r="K17" s="3" t="s">
        <v>757</v>
      </c>
      <c r="L17" s="3" t="s">
        <v>760</v>
      </c>
      <c r="M17" s="3" t="s">
        <v>757</v>
      </c>
    </row>
    <row r="18" spans="3:13" ht="12.75" x14ac:dyDescent="0.2">
      <c r="C18" s="3" t="s">
        <v>761</v>
      </c>
      <c r="D18" s="3" t="s">
        <v>762</v>
      </c>
      <c r="E18" s="3" t="s">
        <v>763</v>
      </c>
      <c r="F18" s="3" t="s">
        <v>764</v>
      </c>
      <c r="G18" s="3" t="s">
        <v>765</v>
      </c>
      <c r="H18" s="3" t="s">
        <v>766</v>
      </c>
      <c r="I18" s="3" t="s">
        <v>767</v>
      </c>
      <c r="J18" s="3" t="s">
        <v>768</v>
      </c>
      <c r="K18" s="3" t="s">
        <v>769</v>
      </c>
      <c r="L18" s="3" t="s">
        <v>770</v>
      </c>
      <c r="M18" s="3" t="s">
        <v>766</v>
      </c>
    </row>
    <row r="19" spans="3:13" ht="12.75" x14ac:dyDescent="0.2">
      <c r="C19" s="3" t="s">
        <v>771</v>
      </c>
      <c r="D19" s="3" t="s">
        <v>772</v>
      </c>
      <c r="E19" s="3" t="s">
        <v>773</v>
      </c>
      <c r="F19" s="3" t="s">
        <v>774</v>
      </c>
      <c r="G19" s="3" t="s">
        <v>775</v>
      </c>
      <c r="H19" s="3" t="s">
        <v>776</v>
      </c>
      <c r="I19" s="3" t="s">
        <v>777</v>
      </c>
      <c r="J19" s="3" t="s">
        <v>778</v>
      </c>
      <c r="K19" s="3" t="s">
        <v>779</v>
      </c>
      <c r="L19" s="3" t="s">
        <v>780</v>
      </c>
      <c r="M19" s="3" t="s">
        <v>781</v>
      </c>
    </row>
    <row r="20" spans="3:13" ht="12.75" x14ac:dyDescent="0.2">
      <c r="C20" s="3" t="s">
        <v>782</v>
      </c>
      <c r="D20" s="3" t="s">
        <v>783</v>
      </c>
      <c r="E20" s="3" t="s">
        <v>784</v>
      </c>
      <c r="F20" s="3" t="s">
        <v>785</v>
      </c>
      <c r="G20" s="3" t="s">
        <v>786</v>
      </c>
      <c r="H20" s="3" t="s">
        <v>787</v>
      </c>
      <c r="I20" s="3" t="s">
        <v>788</v>
      </c>
      <c r="J20" s="3" t="s">
        <v>789</v>
      </c>
      <c r="K20" s="3" t="s">
        <v>790</v>
      </c>
      <c r="L20" s="3" t="s">
        <v>791</v>
      </c>
      <c r="M20" s="3" t="s">
        <v>792</v>
      </c>
    </row>
    <row r="21" spans="3:13" ht="12.75" x14ac:dyDescent="0.2">
      <c r="C21" s="3" t="s">
        <v>793</v>
      </c>
      <c r="D21" s="3" t="s">
        <v>794</v>
      </c>
      <c r="E21" s="3" t="s">
        <v>794</v>
      </c>
      <c r="F21" s="3" t="s">
        <v>795</v>
      </c>
      <c r="G21" s="3" t="s">
        <v>795</v>
      </c>
      <c r="H21" s="3" t="s">
        <v>795</v>
      </c>
      <c r="I21" s="3" t="s">
        <v>796</v>
      </c>
      <c r="J21" s="3" t="s">
        <v>795</v>
      </c>
      <c r="K21" s="3" t="s">
        <v>797</v>
      </c>
      <c r="L21" s="3" t="s">
        <v>795</v>
      </c>
      <c r="M21" s="3" t="s">
        <v>796</v>
      </c>
    </row>
    <row r="22" spans="3:13" ht="12.75" x14ac:dyDescent="0.2">
      <c r="C22" s="3" t="s">
        <v>798</v>
      </c>
      <c r="D22" s="3" t="s">
        <v>799</v>
      </c>
      <c r="E22" s="3" t="s">
        <v>800</v>
      </c>
      <c r="F22" s="3" t="s">
        <v>800</v>
      </c>
      <c r="G22" s="3" t="s">
        <v>801</v>
      </c>
      <c r="H22" s="3" t="s">
        <v>800</v>
      </c>
      <c r="I22" s="3" t="s">
        <v>802</v>
      </c>
      <c r="J22" s="3" t="s">
        <v>800</v>
      </c>
      <c r="K22" s="3" t="s">
        <v>803</v>
      </c>
      <c r="L22" s="3" t="s">
        <v>804</v>
      </c>
      <c r="M22" s="3" t="s">
        <v>800</v>
      </c>
    </row>
    <row r="23" spans="3:13" ht="12.75" x14ac:dyDescent="0.2"/>
    <row r="24" spans="3:13" ht="12.75" x14ac:dyDescent="0.2">
      <c r="C24" s="3" t="s">
        <v>805</v>
      </c>
      <c r="D24" s="3" t="s">
        <v>806</v>
      </c>
      <c r="E24" s="3" t="s">
        <v>807</v>
      </c>
      <c r="F24" s="3" t="s">
        <v>808</v>
      </c>
      <c r="G24" s="3" t="s">
        <v>809</v>
      </c>
      <c r="H24" s="3" t="s">
        <v>810</v>
      </c>
      <c r="I24" s="3" t="s">
        <v>811</v>
      </c>
      <c r="J24" s="3" t="s">
        <v>812</v>
      </c>
      <c r="K24" s="3" t="s">
        <v>813</v>
      </c>
      <c r="L24" s="3" t="s">
        <v>814</v>
      </c>
      <c r="M24" s="3" t="s">
        <v>763</v>
      </c>
    </row>
    <row r="25" spans="3:13" ht="12.75" x14ac:dyDescent="0.2">
      <c r="C25" s="3" t="s">
        <v>815</v>
      </c>
      <c r="D25" s="3" t="s">
        <v>816</v>
      </c>
      <c r="E25" s="3" t="s">
        <v>817</v>
      </c>
      <c r="F25" s="3" t="s">
        <v>818</v>
      </c>
      <c r="G25" s="3" t="s">
        <v>819</v>
      </c>
      <c r="H25" s="3" t="s">
        <v>820</v>
      </c>
      <c r="I25" s="3" t="s">
        <v>821</v>
      </c>
      <c r="J25" s="3" t="s">
        <v>820</v>
      </c>
      <c r="K25" s="3" t="s">
        <v>822</v>
      </c>
      <c r="L25" s="3" t="s">
        <v>823</v>
      </c>
      <c r="M25" s="3" t="s">
        <v>818</v>
      </c>
    </row>
    <row r="26" spans="3:13" ht="12.75" x14ac:dyDescent="0.2">
      <c r="C26" s="3" t="s">
        <v>824</v>
      </c>
      <c r="D26" s="3" t="s">
        <v>825</v>
      </c>
      <c r="E26" s="3" t="s">
        <v>826</v>
      </c>
      <c r="F26" s="3" t="s">
        <v>803</v>
      </c>
      <c r="G26" s="3" t="s">
        <v>826</v>
      </c>
      <c r="H26" s="3" t="s">
        <v>827</v>
      </c>
      <c r="I26" s="3" t="s">
        <v>828</v>
      </c>
      <c r="J26" s="3" t="s">
        <v>829</v>
      </c>
      <c r="K26" s="3" t="s">
        <v>830</v>
      </c>
      <c r="L26" s="3" t="s">
        <v>831</v>
      </c>
      <c r="M26" s="3" t="s">
        <v>832</v>
      </c>
    </row>
    <row r="27" spans="3:13" ht="12.75" x14ac:dyDescent="0.2">
      <c r="C27" s="3" t="s">
        <v>833</v>
      </c>
      <c r="D27" s="3" t="s">
        <v>834</v>
      </c>
      <c r="E27" s="3" t="s">
        <v>835</v>
      </c>
      <c r="F27" s="3" t="s">
        <v>817</v>
      </c>
      <c r="G27" s="3" t="s">
        <v>835</v>
      </c>
      <c r="H27" s="3" t="s">
        <v>836</v>
      </c>
      <c r="I27" s="3" t="s">
        <v>818</v>
      </c>
      <c r="J27" s="3" t="s">
        <v>837</v>
      </c>
      <c r="K27" s="3" t="s">
        <v>836</v>
      </c>
      <c r="L27" s="3" t="s">
        <v>838</v>
      </c>
      <c r="M27" s="3" t="s">
        <v>817</v>
      </c>
    </row>
    <row r="28" spans="3:13" ht="12.75" x14ac:dyDescent="0.2"/>
    <row r="29" spans="3:13" ht="12.75" x14ac:dyDescent="0.2">
      <c r="C29" s="3" t="s">
        <v>839</v>
      </c>
      <c r="D29" s="3">
        <v>5.0999999999999996</v>
      </c>
      <c r="E29" s="3">
        <v>4.9000000000000004</v>
      </c>
      <c r="F29" s="3">
        <v>4.9000000000000004</v>
      </c>
      <c r="G29" s="3">
        <v>4.9000000000000004</v>
      </c>
      <c r="H29" s="3">
        <v>5</v>
      </c>
      <c r="I29" s="3">
        <v>4.7</v>
      </c>
      <c r="J29" s="3">
        <v>5.3</v>
      </c>
      <c r="K29" s="3">
        <v>5</v>
      </c>
      <c r="L29" s="3">
        <v>4.8</v>
      </c>
      <c r="M29" s="3">
        <v>4.9000000000000004</v>
      </c>
    </row>
    <row r="30" spans="3:13" ht="12.75" x14ac:dyDescent="0.2">
      <c r="C30" s="3" t="s">
        <v>840</v>
      </c>
      <c r="D30" s="3">
        <v>3</v>
      </c>
      <c r="E30" s="3">
        <v>4</v>
      </c>
      <c r="F30" s="3">
        <v>5</v>
      </c>
      <c r="G30" s="3">
        <v>6</v>
      </c>
      <c r="H30" s="3">
        <v>5</v>
      </c>
      <c r="I30" s="3">
        <v>5</v>
      </c>
      <c r="J30" s="3">
        <v>7</v>
      </c>
      <c r="K30" s="3">
        <v>5</v>
      </c>
      <c r="L30" s="3">
        <v>5</v>
      </c>
      <c r="M30" s="3">
        <v>8</v>
      </c>
    </row>
    <row r="31" spans="3:13" ht="12.75" x14ac:dyDescent="0.2">
      <c r="C31" s="3" t="s">
        <v>841</v>
      </c>
      <c r="D31" s="3">
        <v>0.48499999999999999</v>
      </c>
      <c r="E31" s="3">
        <v>1.07</v>
      </c>
      <c r="F31" s="3">
        <v>1.18</v>
      </c>
      <c r="G31" s="3">
        <v>1.3</v>
      </c>
      <c r="H31" s="3">
        <v>1.43</v>
      </c>
      <c r="I31" s="3">
        <v>1.5731999999999999</v>
      </c>
      <c r="J31" s="3">
        <v>1.6908000000000001</v>
      </c>
      <c r="K31" s="3">
        <v>1.7416</v>
      </c>
      <c r="L31" s="3">
        <v>1.7592000000000001</v>
      </c>
      <c r="M31" s="3">
        <v>1.7767999999999999</v>
      </c>
    </row>
    <row r="32" spans="3:13" ht="12.75" x14ac:dyDescent="0.2">
      <c r="C32" s="3" t="s">
        <v>842</v>
      </c>
      <c r="D32" s="3" t="s">
        <v>843</v>
      </c>
      <c r="E32" s="3" t="s">
        <v>844</v>
      </c>
      <c r="F32" s="3" t="s">
        <v>845</v>
      </c>
      <c r="G32" s="3" t="s">
        <v>846</v>
      </c>
      <c r="H32" s="3" t="s">
        <v>847</v>
      </c>
      <c r="I32" s="3" t="s">
        <v>848</v>
      </c>
      <c r="J32" s="3" t="s">
        <v>845</v>
      </c>
      <c r="K32" s="3" t="s">
        <v>849</v>
      </c>
      <c r="L32" s="3" t="s">
        <v>845</v>
      </c>
      <c r="M32" s="3" t="s">
        <v>847</v>
      </c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35CA-F72C-4797-9163-051E3351DECA}">
  <dimension ref="A3:BJ22"/>
  <sheetViews>
    <sheetView showGridLines="0" tabSelected="1" topLeftCell="X1" workbookViewId="0">
      <selection activeCell="AL23" sqref="AL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850</v>
      </c>
      <c r="C3" s="9"/>
      <c r="D3" s="9"/>
      <c r="E3" s="9"/>
      <c r="F3" s="9"/>
      <c r="H3" s="9" t="s">
        <v>851</v>
      </c>
      <c r="I3" s="9"/>
      <c r="J3" s="9"/>
      <c r="K3" s="9"/>
      <c r="L3" s="9"/>
      <c r="N3" s="11" t="s">
        <v>852</v>
      </c>
      <c r="O3" s="11"/>
      <c r="P3" s="11"/>
      <c r="Q3" s="11"/>
      <c r="R3" s="11"/>
      <c r="S3" s="11"/>
      <c r="T3" s="11"/>
      <c r="V3" s="9" t="s">
        <v>853</v>
      </c>
      <c r="W3" s="9"/>
      <c r="X3" s="9"/>
      <c r="Y3" s="9"/>
      <c r="AA3" s="9" t="s">
        <v>854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855</v>
      </c>
      <c r="C4" s="15" t="s">
        <v>856</v>
      </c>
      <c r="D4" s="14" t="s">
        <v>857</v>
      </c>
      <c r="E4" s="15" t="s">
        <v>858</v>
      </c>
      <c r="F4" s="14" t="s">
        <v>859</v>
      </c>
      <c r="H4" s="16" t="s">
        <v>860</v>
      </c>
      <c r="I4" s="17" t="s">
        <v>861</v>
      </c>
      <c r="J4" s="16" t="s">
        <v>862</v>
      </c>
      <c r="K4" s="17" t="s">
        <v>863</v>
      </c>
      <c r="L4" s="16" t="s">
        <v>864</v>
      </c>
      <c r="N4" s="18" t="s">
        <v>865</v>
      </c>
      <c r="O4" s="19" t="s">
        <v>866</v>
      </c>
      <c r="P4" s="18" t="s">
        <v>867</v>
      </c>
      <c r="Q4" s="19" t="s">
        <v>868</v>
      </c>
      <c r="R4" s="18" t="s">
        <v>869</v>
      </c>
      <c r="S4" s="19" t="s">
        <v>870</v>
      </c>
      <c r="T4" s="18" t="s">
        <v>871</v>
      </c>
      <c r="V4" s="19" t="s">
        <v>872</v>
      </c>
      <c r="W4" s="18" t="s">
        <v>873</v>
      </c>
      <c r="X4" s="19" t="s">
        <v>874</v>
      </c>
      <c r="Y4" s="18" t="s">
        <v>875</v>
      </c>
      <c r="AA4" s="20" t="s">
        <v>514</v>
      </c>
      <c r="AB4" s="21" t="s">
        <v>753</v>
      </c>
      <c r="AC4" s="20" t="s">
        <v>761</v>
      </c>
      <c r="AD4" s="21" t="s">
        <v>782</v>
      </c>
      <c r="AE4" s="20" t="s">
        <v>793</v>
      </c>
      <c r="AF4" s="21" t="s">
        <v>798</v>
      </c>
      <c r="AG4" s="20" t="s">
        <v>805</v>
      </c>
      <c r="AH4" s="21" t="s">
        <v>815</v>
      </c>
      <c r="AI4" s="20" t="s">
        <v>841</v>
      </c>
      <c r="AJ4" s="22"/>
      <c r="AK4" s="21" t="s">
        <v>839</v>
      </c>
      <c r="AL4" s="20" t="s">
        <v>840</v>
      </c>
    </row>
    <row r="5" spans="1:62" ht="63" x14ac:dyDescent="0.2">
      <c r="A5" s="23" t="s">
        <v>876</v>
      </c>
      <c r="B5" s="18" t="s">
        <v>877</v>
      </c>
      <c r="C5" s="24" t="s">
        <v>878</v>
      </c>
      <c r="D5" s="25" t="s">
        <v>879</v>
      </c>
      <c r="E5" s="19" t="s">
        <v>880</v>
      </c>
      <c r="F5" s="18" t="s">
        <v>877</v>
      </c>
      <c r="H5" s="19" t="s">
        <v>881</v>
      </c>
      <c r="I5" s="18" t="s">
        <v>882</v>
      </c>
      <c r="J5" s="19" t="s">
        <v>883</v>
      </c>
      <c r="K5" s="18" t="s">
        <v>884</v>
      </c>
      <c r="L5" s="19" t="s">
        <v>885</v>
      </c>
      <c r="N5" s="18" t="s">
        <v>886</v>
      </c>
      <c r="O5" s="19" t="s">
        <v>887</v>
      </c>
      <c r="P5" s="18" t="s">
        <v>888</v>
      </c>
      <c r="Q5" s="19" t="s">
        <v>889</v>
      </c>
      <c r="R5" s="18" t="s">
        <v>890</v>
      </c>
      <c r="S5" s="19" t="s">
        <v>891</v>
      </c>
      <c r="T5" s="18" t="s">
        <v>892</v>
      </c>
      <c r="V5" s="19" t="s">
        <v>893</v>
      </c>
      <c r="W5" s="18" t="s">
        <v>894</v>
      </c>
      <c r="X5" s="19" t="s">
        <v>895</v>
      </c>
      <c r="Y5" s="18" t="s">
        <v>896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1.0791015625</v>
      </c>
      <c r="C7" s="31">
        <f>(sheet!D18-sheet!D15)/sheet!D35</f>
        <v>0.9912109375</v>
      </c>
      <c r="D7" s="31">
        <f>sheet!D12/sheet!D35</f>
        <v>0.486328125</v>
      </c>
      <c r="E7" s="31">
        <f>Sheet2!D20/sheet!D35</f>
        <v>1.7587890625</v>
      </c>
      <c r="F7" s="31">
        <f>sheet!D18/sheet!D35</f>
        <v>1.0791015625</v>
      </c>
      <c r="G7" s="29"/>
      <c r="H7" s="32">
        <f>Sheet1!D33/sheet!D51</f>
        <v>0.10882461994809046</v>
      </c>
      <c r="I7" s="32">
        <f>Sheet1!D33/Sheet1!D12</f>
        <v>0.17361727299615498</v>
      </c>
      <c r="J7" s="32">
        <f>Sheet1!D12/sheet!D27</f>
        <v>0.22463623679489736</v>
      </c>
      <c r="K7" s="32">
        <f>Sheet1!D30/sheet!D27</f>
        <v>3.9000730848448607E-2</v>
      </c>
      <c r="L7" s="32">
        <f>Sheet1!D38</f>
        <v>2.1</v>
      </c>
      <c r="M7" s="29"/>
      <c r="N7" s="32">
        <f>sheet!D40/sheet!D27</f>
        <v>0.64161849710982655</v>
      </c>
      <c r="O7" s="32">
        <f>sheet!D51/sheet!D27</f>
        <v>0.3583815028901734</v>
      </c>
      <c r="P7" s="32">
        <f>sheet!D40/sheet!D51</f>
        <v>1.7903225806451613</v>
      </c>
      <c r="Q7" s="31">
        <f>Sheet1!D24/Sheet1!D26</f>
        <v>-3.6506849315068495</v>
      </c>
      <c r="R7" s="31">
        <f>ABS(Sheet2!D20/(Sheet1!D26+Sheet2!D30))</f>
        <v>2.4370771312584574</v>
      </c>
      <c r="S7" s="31">
        <f>sheet!D40/Sheet1!D43</f>
        <v>6.3996023856858848</v>
      </c>
      <c r="T7" s="31">
        <f>Sheet2!D20/sheet!D40</f>
        <v>0.18649684166925545</v>
      </c>
      <c r="V7" s="31">
        <f>ABS(Sheet1!D15/sheet!D15)</f>
        <v>11.311111111111112</v>
      </c>
      <c r="W7" s="31">
        <f>Sheet1!D12/sheet!D14</f>
        <v>6.9711340206185568</v>
      </c>
      <c r="X7" s="31">
        <f>Sheet1!D12/sheet!D27</f>
        <v>0.22463623679489736</v>
      </c>
      <c r="Y7" s="31">
        <f>Sheet1!D12/(sheet!D18-sheet!D35)</f>
        <v>41.74074074074074</v>
      </c>
      <c r="AA7" s="17" t="str">
        <f>Sheet1!D43</f>
        <v>1,509,000</v>
      </c>
      <c r="AB7" s="17" t="str">
        <f>Sheet3!D17</f>
        <v>10.9x</v>
      </c>
      <c r="AC7" s="17" t="str">
        <f>Sheet3!D18</f>
        <v>15.3x</v>
      </c>
      <c r="AD7" s="17" t="str">
        <f>Sheet3!D20</f>
        <v>-22.5x</v>
      </c>
      <c r="AE7" s="17" t="str">
        <f>Sheet3!D21</f>
        <v>1.4x</v>
      </c>
      <c r="AF7" s="17" t="str">
        <f>Sheet3!D22</f>
        <v>4.7x</v>
      </c>
      <c r="AG7" s="17" t="str">
        <f>Sheet3!D24</f>
        <v>16.1x</v>
      </c>
      <c r="AH7" s="17" t="str">
        <f>Sheet3!D25</f>
        <v>2.4x</v>
      </c>
      <c r="AI7" s="17">
        <f>Sheet3!D31</f>
        <v>0.48499999999999999</v>
      </c>
      <c r="AK7" s="17">
        <f>Sheet3!D29</f>
        <v>5.0999999999999996</v>
      </c>
      <c r="AL7" s="17">
        <f>Sheet3!D30</f>
        <v>3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1.0244897959183674</v>
      </c>
      <c r="C8" s="34">
        <f>(sheet!E18-sheet!E15)/sheet!E35</f>
        <v>0.93775510204081636</v>
      </c>
      <c r="D8" s="34">
        <f>sheet!E12/sheet!E35</f>
        <v>0.35816326530612247</v>
      </c>
      <c r="E8" s="34">
        <f>Sheet2!E20/sheet!E35</f>
        <v>1.5714285714285714</v>
      </c>
      <c r="F8" s="34">
        <f>sheet!E18/sheet!E35</f>
        <v>1.0244897959183674</v>
      </c>
      <c r="G8" s="29"/>
      <c r="H8" s="35">
        <f>Sheet1!E33/sheet!E51</f>
        <v>0.12680577849117175</v>
      </c>
      <c r="I8" s="35">
        <f>Sheet1!E33/Sheet1!E12</f>
        <v>0.19750000000000001</v>
      </c>
      <c r="J8" s="35">
        <f>Sheet1!E12/sheet!E27</f>
        <v>0.21554304873667823</v>
      </c>
      <c r="K8" s="35">
        <f>Sheet1!E30/sheet!E27</f>
        <v>4.2569752125493951E-2</v>
      </c>
      <c r="L8" s="35">
        <f>Sheet1!E38</f>
        <v>2.52</v>
      </c>
      <c r="M8" s="29"/>
      <c r="N8" s="35">
        <f>sheet!E40/sheet!E27</f>
        <v>0.66429170159262363</v>
      </c>
      <c r="O8" s="35">
        <f>sheet!E51/sheet!E27</f>
        <v>0.33570829840737637</v>
      </c>
      <c r="P8" s="35">
        <f>sheet!E40/sheet!E51</f>
        <v>1.978776529338327</v>
      </c>
      <c r="Q8" s="34">
        <f>Sheet1!E24/Sheet1!E26</f>
        <v>-3.9580645161290322</v>
      </c>
      <c r="R8" s="34">
        <f>ABS(Sheet2!E20/(Sheet1!E26+Sheet2!E30))</f>
        <v>3.117408906882591</v>
      </c>
      <c r="S8" s="34">
        <f>sheet!E40/Sheet1!E43</f>
        <v>7.3428193249503639</v>
      </c>
      <c r="T8" s="34">
        <f>Sheet2!E20/sheet!E40</f>
        <v>0.13880126182965299</v>
      </c>
      <c r="U8" s="12"/>
      <c r="V8" s="34">
        <f>ABS(Sheet1!E15/sheet!E15)</f>
        <v>14.588235294117647</v>
      </c>
      <c r="W8" s="34">
        <f>Sheet1!E12/sheet!E14</f>
        <v>7.1287128712871288</v>
      </c>
      <c r="X8" s="34">
        <f>Sheet1!E12/sheet!E27</f>
        <v>0.21554304873667823</v>
      </c>
      <c r="Y8" s="34">
        <f>Sheet1!E12/(sheet!E18-sheet!E35)</f>
        <v>150</v>
      </c>
      <c r="Z8" s="12"/>
      <c r="AA8" s="36" t="str">
        <f>Sheet1!E43</f>
        <v>1,511,000</v>
      </c>
      <c r="AB8" s="36" t="str">
        <f>Sheet3!E17</f>
        <v>11.9x</v>
      </c>
      <c r="AC8" s="36" t="str">
        <f>Sheet3!E18</f>
        <v>16.8x</v>
      </c>
      <c r="AD8" s="36" t="str">
        <f>Sheet3!E20</f>
        <v>-20.1x</v>
      </c>
      <c r="AE8" s="36" t="str">
        <f>Sheet3!E21</f>
        <v>1.4x</v>
      </c>
      <c r="AF8" s="36" t="str">
        <f>Sheet3!E22</f>
        <v>5.1x</v>
      </c>
      <c r="AG8" s="36" t="str">
        <f>Sheet3!E24</f>
        <v>17.2x</v>
      </c>
      <c r="AH8" s="36" t="str">
        <f>Sheet3!E25</f>
        <v>2.5x</v>
      </c>
      <c r="AI8" s="36">
        <f>Sheet3!E31</f>
        <v>1.07</v>
      </c>
      <c r="AK8" s="36">
        <f>Sheet3!E29</f>
        <v>4.9000000000000004</v>
      </c>
      <c r="AL8" s="36">
        <f>Sheet3!E30</f>
        <v>4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1.3229036295369212</v>
      </c>
      <c r="C9" s="31">
        <f>(sheet!F18-sheet!F15)/sheet!F35</f>
        <v>1.2678347934918648</v>
      </c>
      <c r="D9" s="31">
        <f>sheet!F12/sheet!F35</f>
        <v>0.6508135168961201</v>
      </c>
      <c r="E9" s="31">
        <f>Sheet2!F20/sheet!F35</f>
        <v>2.0225281602002503</v>
      </c>
      <c r="F9" s="31">
        <f>sheet!F18/sheet!F35</f>
        <v>1.3229036295369212</v>
      </c>
      <c r="G9" s="29"/>
      <c r="H9" s="32">
        <f>Sheet1!F33/sheet!F51</f>
        <v>5.6838365896980464E-2</v>
      </c>
      <c r="I9" s="32">
        <f>Sheet1!F33/Sheet1!F12</f>
        <v>0.10784313725490197</v>
      </c>
      <c r="J9" s="32">
        <f>Sheet1!F12/sheet!F27</f>
        <v>0.18064087663954839</v>
      </c>
      <c r="K9" s="32">
        <f>Sheet1!F30/sheet!F27</f>
        <v>1.992362609995019E-2</v>
      </c>
      <c r="L9" s="32">
        <f>Sheet1!F38</f>
        <v>1.1200000000000001</v>
      </c>
      <c r="M9" s="29"/>
      <c r="N9" s="32">
        <f>sheet!F40/sheet!F27</f>
        <v>0.65725828767502348</v>
      </c>
      <c r="O9" s="32">
        <f>sheet!F51/sheet!F27</f>
        <v>0.34274171232497647</v>
      </c>
      <c r="P9" s="32">
        <f>sheet!F40/sheet!F51</f>
        <v>1.9176489585015339</v>
      </c>
      <c r="Q9" s="31">
        <f>Sheet1!F24/Sheet1!F26</f>
        <v>-2.9550173010380623</v>
      </c>
      <c r="R9" s="31">
        <f>ABS(Sheet2!F20/(Sheet1!F26+Sheet2!F30))</f>
        <v>5.2467532467532472</v>
      </c>
      <c r="S9" s="31">
        <f>sheet!F40/Sheet1!F43</f>
        <v>8.3574947220267415</v>
      </c>
      <c r="T9" s="31">
        <f>Sheet2!F20/sheet!F40</f>
        <v>0.13607275176827213</v>
      </c>
      <c r="V9" s="31">
        <f>ABS(Sheet1!F15/sheet!F15)</f>
        <v>23.34090909090909</v>
      </c>
      <c r="W9" s="31">
        <f>Sheet1!F12/sheet!F14</f>
        <v>7.384615384615385</v>
      </c>
      <c r="X9" s="31">
        <f>Sheet1!F12/sheet!F27</f>
        <v>0.18064087663954839</v>
      </c>
      <c r="Y9" s="31">
        <f>Sheet1!F12/(sheet!F18-sheet!F35)</f>
        <v>12.651162790697674</v>
      </c>
      <c r="AA9" s="17" t="str">
        <f>Sheet1!F43</f>
        <v>1,421,000</v>
      </c>
      <c r="AB9" s="17" t="str">
        <f>Sheet3!F17</f>
        <v>11.7x</v>
      </c>
      <c r="AC9" s="17" t="str">
        <f>Sheet3!F18</f>
        <v>17.6x</v>
      </c>
      <c r="AD9" s="17" t="str">
        <f>Sheet3!F20</f>
        <v>-31.3x</v>
      </c>
      <c r="AE9" s="17" t="str">
        <f>Sheet3!F21</f>
        <v>1.3x</v>
      </c>
      <c r="AF9" s="17" t="str">
        <f>Sheet3!F22</f>
        <v>5.1x</v>
      </c>
      <c r="AG9" s="17" t="str">
        <f>Sheet3!F24</f>
        <v>20.9x</v>
      </c>
      <c r="AH9" s="17" t="str">
        <f>Sheet3!F25</f>
        <v>1.9x</v>
      </c>
      <c r="AI9" s="17">
        <f>Sheet3!F31</f>
        <v>1.18</v>
      </c>
      <c r="AK9" s="17">
        <f>Sheet3!F29</f>
        <v>4.9000000000000004</v>
      </c>
      <c r="AL9" s="17">
        <f>Sheet3!F30</f>
        <v>5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1.1042600896860986</v>
      </c>
      <c r="C10" s="34">
        <f>(sheet!G18-sheet!G15)/sheet!G35</f>
        <v>1.061659192825112</v>
      </c>
      <c r="D10" s="34">
        <f>sheet!G12/sheet!G35</f>
        <v>0.3867713004484305</v>
      </c>
      <c r="E10" s="34">
        <f>Sheet2!G20/sheet!G35</f>
        <v>1.8183856502242153</v>
      </c>
      <c r="F10" s="34">
        <f>sheet!G18/sheet!G35</f>
        <v>1.1042600896860986</v>
      </c>
      <c r="G10" s="29"/>
      <c r="H10" s="35">
        <f>Sheet1!G33/sheet!G51</f>
        <v>9.657320872274143E-2</v>
      </c>
      <c r="I10" s="35">
        <f>Sheet1!G33/Sheet1!G12</f>
        <v>0.18240659017358046</v>
      </c>
      <c r="J10" s="35">
        <f>Sheet1!G12/sheet!G27</f>
        <v>0.18098077844630212</v>
      </c>
      <c r="K10" s="35">
        <f>Sheet1!G30/sheet!G27</f>
        <v>3.3491294393269797E-2</v>
      </c>
      <c r="L10" s="35">
        <f>Sheet1!G38</f>
        <v>2.0699999999999998</v>
      </c>
      <c r="M10" s="29"/>
      <c r="N10" s="35">
        <f>sheet!G40/sheet!G27</f>
        <v>0.65816516692401894</v>
      </c>
      <c r="O10" s="35">
        <f>sheet!G51/sheet!G27</f>
        <v>0.34183483307598106</v>
      </c>
      <c r="P10" s="35">
        <f>sheet!G40/sheet!G51</f>
        <v>1.9253894080996885</v>
      </c>
      <c r="Q10" s="34">
        <f>Sheet1!G24/Sheet1!G26</f>
        <v>-3.2643979057591621</v>
      </c>
      <c r="R10" s="34">
        <f>ABS(Sheet2!G20/(Sheet1!G26+Sheet2!G30))</f>
        <v>4.0348258706467659</v>
      </c>
      <c r="S10" s="34">
        <f>sheet!G40/Sheet1!G43</f>
        <v>7.1616454229432209</v>
      </c>
      <c r="T10" s="34">
        <f>Sheet2!G20/sheet!G40</f>
        <v>0.13121915702613057</v>
      </c>
      <c r="U10" s="12"/>
      <c r="V10" s="34">
        <f>ABS(Sheet1!G15/sheet!G15)</f>
        <v>24.842105263157894</v>
      </c>
      <c r="W10" s="34">
        <f>Sheet1!G12/sheet!G14</f>
        <v>6.4132075471698116</v>
      </c>
      <c r="X10" s="34">
        <f>Sheet1!G12/sheet!G27</f>
        <v>0.18098077844630212</v>
      </c>
      <c r="Y10" s="34">
        <f>Sheet1!G12/(sheet!G18-sheet!G35)</f>
        <v>36.548387096774192</v>
      </c>
      <c r="Z10" s="12"/>
      <c r="AA10" s="36" t="str">
        <f>Sheet1!G43</f>
        <v>1,726,000</v>
      </c>
      <c r="AB10" s="36" t="str">
        <f>Sheet3!G17</f>
        <v>11.9x</v>
      </c>
      <c r="AC10" s="36" t="str">
        <f>Sheet3!G18</f>
        <v>17.7x</v>
      </c>
      <c r="AD10" s="36" t="str">
        <f>Sheet3!G20</f>
        <v>-319.0x</v>
      </c>
      <c r="AE10" s="36" t="str">
        <f>Sheet3!G21</f>
        <v>1.3x</v>
      </c>
      <c r="AF10" s="36" t="str">
        <f>Sheet3!G22</f>
        <v>5.8x</v>
      </c>
      <c r="AG10" s="36" t="str">
        <f>Sheet3!G24</f>
        <v>24.1x</v>
      </c>
      <c r="AH10" s="36" t="str">
        <f>Sheet3!G25</f>
        <v>2.2x</v>
      </c>
      <c r="AI10" s="36">
        <f>Sheet3!G31</f>
        <v>1.3</v>
      </c>
      <c r="AK10" s="36">
        <f>Sheet3!G29</f>
        <v>4.9000000000000004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2.1409043112513144</v>
      </c>
      <c r="C11" s="31">
        <f>(sheet!H18-sheet!H15)/sheet!H35</f>
        <v>2.0988433228180861</v>
      </c>
      <c r="D11" s="31">
        <f>sheet!H12/sheet!H35</f>
        <v>0.44689800210304942</v>
      </c>
      <c r="E11" s="31">
        <f>Sheet2!H20/sheet!H35</f>
        <v>1.3796004206098844</v>
      </c>
      <c r="F11" s="31">
        <f>sheet!H18/sheet!H35</f>
        <v>2.1409043112513144</v>
      </c>
      <c r="G11" s="29"/>
      <c r="H11" s="32">
        <f>Sheet1!H33/sheet!H51</f>
        <v>8.1072555205047317E-2</v>
      </c>
      <c r="I11" s="32">
        <f>Sheet1!H33/Sheet1!H12</f>
        <v>0.12582619339045287</v>
      </c>
      <c r="J11" s="32">
        <f>Sheet1!H12/sheet!H27</f>
        <v>0.19602668074283794</v>
      </c>
      <c r="K11" s="32">
        <f>Sheet1!H30/sheet!H27</f>
        <v>2.5001199673688756E-2</v>
      </c>
      <c r="L11" s="32">
        <f>Sheet1!H38</f>
        <v>1.66</v>
      </c>
      <c r="M11" s="29"/>
      <c r="N11" s="32">
        <f>sheet!H40/sheet!H27</f>
        <v>0.69576275253131148</v>
      </c>
      <c r="O11" s="32">
        <f>sheet!H51/sheet!H27</f>
        <v>0.30423724746868852</v>
      </c>
      <c r="P11" s="32">
        <f>sheet!H40/sheet!H51</f>
        <v>2.2869085173501578</v>
      </c>
      <c r="Q11" s="31">
        <f>Sheet1!H24/Sheet1!H26</f>
        <v>-2.6523809523809523</v>
      </c>
      <c r="R11" s="31">
        <f>ABS(Sheet2!H20/(Sheet1!H26+Sheet2!H30))</f>
        <v>2.2275042444821733</v>
      </c>
      <c r="S11" s="31">
        <f>sheet!H40/Sheet1!H43</f>
        <v>8.9555281037677581</v>
      </c>
      <c r="T11" s="31">
        <f>Sheet2!H20/sheet!H40</f>
        <v>9.0488999241326987E-2</v>
      </c>
      <c r="V11" s="31">
        <f>ABS(Sheet1!H15/sheet!H15)</f>
        <v>38.375</v>
      </c>
      <c r="W11" s="31">
        <f>Sheet1!H12/sheet!H14</f>
        <v>6.5464743589743586</v>
      </c>
      <c r="X11" s="31">
        <f>Sheet1!H12/sheet!H27</f>
        <v>0.19602668074283794</v>
      </c>
      <c r="Y11" s="31">
        <f>Sheet1!H12/(sheet!H18-sheet!H35)</f>
        <v>3.7649769585253456</v>
      </c>
      <c r="AA11" s="17" t="str">
        <f>Sheet1!H43</f>
        <v>1,619,000</v>
      </c>
      <c r="AB11" s="17" t="str">
        <f>Sheet3!H17</f>
        <v>11.4x</v>
      </c>
      <c r="AC11" s="17" t="str">
        <f>Sheet3!H18</f>
        <v>16.6x</v>
      </c>
      <c r="AD11" s="17" t="str">
        <f>Sheet3!H20</f>
        <v>48.5x</v>
      </c>
      <c r="AE11" s="17" t="str">
        <f>Sheet3!H21</f>
        <v>1.3x</v>
      </c>
      <c r="AF11" s="17" t="str">
        <f>Sheet3!H22</f>
        <v>5.1x</v>
      </c>
      <c r="AG11" s="17" t="str">
        <f>Sheet3!H24</f>
        <v>18.7x</v>
      </c>
      <c r="AH11" s="17" t="str">
        <f>Sheet3!H25</f>
        <v>2.1x</v>
      </c>
      <c r="AI11" s="17">
        <f>Sheet3!H31</f>
        <v>1.43</v>
      </c>
      <c r="AK11" s="17">
        <f>Sheet3!H29</f>
        <v>5</v>
      </c>
      <c r="AL11" s="17">
        <f>Sheet3!H30</f>
        <v>5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1.1282674772036474</v>
      </c>
      <c r="C12" s="34">
        <f>(sheet!I18-sheet!I15)/sheet!I35</f>
        <v>1.1094224924012157</v>
      </c>
      <c r="D12" s="34">
        <f>sheet!I12/sheet!I35</f>
        <v>0.36413373860182369</v>
      </c>
      <c r="E12" s="34">
        <f>Sheet2!I20/sheet!I35</f>
        <v>0.52887537993920974</v>
      </c>
      <c r="F12" s="34">
        <f>sheet!I18/sheet!I35</f>
        <v>1.1282674772036474</v>
      </c>
      <c r="G12" s="29"/>
      <c r="H12" s="35">
        <f>Sheet1!I33/sheet!I51</f>
        <v>9.6616885096007313E-2</v>
      </c>
      <c r="I12" s="35">
        <f>Sheet1!I33/Sheet1!I12</f>
        <v>0.14484806945396389</v>
      </c>
      <c r="J12" s="35">
        <f>Sheet1!I12/sheet!I27</f>
        <v>0.20060497731335075</v>
      </c>
      <c r="K12" s="35">
        <f>Sheet1!I30/sheet!I27</f>
        <v>2.9378064989229572E-2</v>
      </c>
      <c r="L12" s="35">
        <f>Sheet1!I38</f>
        <v>2.09</v>
      </c>
      <c r="M12" s="29"/>
      <c r="N12" s="35">
        <f>sheet!I40/sheet!I27</f>
        <v>0.69925294468124111</v>
      </c>
      <c r="O12" s="35">
        <f>sheet!I51/sheet!I27</f>
        <v>0.30074705531875889</v>
      </c>
      <c r="P12" s="35">
        <f>sheet!I40/sheet!I51</f>
        <v>2.3250533373971352</v>
      </c>
      <c r="Q12" s="34">
        <f>Sheet1!I24/Sheet1!I26</f>
        <v>-2.8464818763326227</v>
      </c>
      <c r="R12" s="34">
        <f>ABS(Sheet2!I20/(Sheet1!I26+Sheet2!I30))</f>
        <v>0.72681704260651625</v>
      </c>
      <c r="S12" s="34">
        <f>sheet!I40/Sheet1!I43</f>
        <v>8.8651946542707734</v>
      </c>
      <c r="T12" s="34">
        <f>Sheet2!I20/sheet!I40</f>
        <v>5.7023005833387951E-2</v>
      </c>
      <c r="U12" s="12"/>
      <c r="V12" s="34">
        <f>ABS(Sheet1!I15/sheet!I15)</f>
        <v>54.258064516129032</v>
      </c>
      <c r="W12" s="34">
        <f>Sheet1!I12/sheet!I14</f>
        <v>6.4652880354505173</v>
      </c>
      <c r="X12" s="34">
        <f>Sheet1!I12/sheet!I27</f>
        <v>0.20060497731335075</v>
      </c>
      <c r="Y12" s="34">
        <f>Sheet1!I12/(sheet!I18-sheet!I35)</f>
        <v>20.744075829383885</v>
      </c>
      <c r="Z12" s="12"/>
      <c r="AA12" s="36" t="str">
        <f>Sheet1!I43</f>
        <v>1,721,000</v>
      </c>
      <c r="AB12" s="36" t="str">
        <f>Sheet3!I17</f>
        <v>12.1x</v>
      </c>
      <c r="AC12" s="36" t="str">
        <f>Sheet3!I18</f>
        <v>19.1x</v>
      </c>
      <c r="AD12" s="36" t="str">
        <f>Sheet3!I20</f>
        <v>-2,562.3x</v>
      </c>
      <c r="AE12" s="36" t="str">
        <f>Sheet3!I21</f>
        <v>1.2x</v>
      </c>
      <c r="AF12" s="36" t="str">
        <f>Sheet3!I22</f>
        <v>4.4x</v>
      </c>
      <c r="AG12" s="36" t="str">
        <f>Sheet3!I24</f>
        <v>20.6x</v>
      </c>
      <c r="AH12" s="36" t="str">
        <f>Sheet3!I25</f>
        <v>1.8x</v>
      </c>
      <c r="AI12" s="36">
        <f>Sheet3!I31</f>
        <v>1.5731999999999999</v>
      </c>
      <c r="AK12" s="36">
        <f>Sheet3!I29</f>
        <v>4.7</v>
      </c>
      <c r="AL12" s="36">
        <f>Sheet3!I30</f>
        <v>5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2.3193504736129906</v>
      </c>
      <c r="C13" s="31">
        <f>(sheet!J18-sheet!J15)/sheet!J35</f>
        <v>2.2787550744248986</v>
      </c>
      <c r="D13" s="31">
        <f>sheet!J12/sheet!J35</f>
        <v>1.3220568335588634</v>
      </c>
      <c r="E13" s="31">
        <f>Sheet2!J20/sheet!J35</f>
        <v>1.8376184032476319</v>
      </c>
      <c r="F13" s="31">
        <f>sheet!J18/sheet!J35</f>
        <v>2.3193504736129906</v>
      </c>
      <c r="G13" s="29"/>
      <c r="H13" s="32">
        <f>Sheet1!J33/sheet!J51</f>
        <v>0.13740788903337667</v>
      </c>
      <c r="I13" s="32">
        <f>Sheet1!J33/Sheet1!J12</f>
        <v>0.24353393085787453</v>
      </c>
      <c r="J13" s="32">
        <f>Sheet1!J12/sheet!J27</f>
        <v>0.19482139293554182</v>
      </c>
      <c r="K13" s="32">
        <f>Sheet1!J30/sheet!J27</f>
        <v>4.7794851327080425E-2</v>
      </c>
      <c r="L13" s="32">
        <f>Sheet1!J38</f>
        <v>3.24</v>
      </c>
      <c r="M13" s="29"/>
      <c r="N13" s="32">
        <f>sheet!J40/sheet!J27</f>
        <v>0.65470963879465172</v>
      </c>
      <c r="O13" s="32">
        <f>sheet!J51/sheet!J27</f>
        <v>0.34529036120534823</v>
      </c>
      <c r="P13" s="32">
        <f>sheet!J40/sheet!J51</f>
        <v>1.8961132784279728</v>
      </c>
      <c r="Q13" s="31">
        <f>Sheet1!J24/Sheet1!J26</f>
        <v>-3.1883116883116882</v>
      </c>
      <c r="R13" s="31">
        <f>ABS(Sheet2!J20/(Sheet1!J26+Sheet2!J30))</f>
        <v>1.3703329969727549</v>
      </c>
      <c r="S13" s="31">
        <f>sheet!J40/Sheet1!J43</f>
        <v>7.2623132263420036</v>
      </c>
      <c r="T13" s="31">
        <f>Sheet2!J20/sheet!J40</f>
        <v>0.10348243541873048</v>
      </c>
      <c r="V13" s="31">
        <f>ABS(Sheet1!J15/sheet!J15)</f>
        <v>41.333333333333336</v>
      </c>
      <c r="W13" s="31">
        <f>Sheet1!J12/sheet!J14</f>
        <v>6.3187702265372172</v>
      </c>
      <c r="X13" s="31">
        <f>Sheet1!J12/sheet!J27</f>
        <v>0.19482139293554182</v>
      </c>
      <c r="Y13" s="31">
        <f>Sheet1!J12/(sheet!J18-sheet!J35)</f>
        <v>4.0051282051282051</v>
      </c>
      <c r="AA13" s="17" t="str">
        <f>Sheet1!J43</f>
        <v>1,807,000</v>
      </c>
      <c r="AB13" s="17" t="str">
        <f>Sheet3!J17</f>
        <v>11.1x</v>
      </c>
      <c r="AC13" s="17" t="str">
        <f>Sheet3!J18</f>
        <v>15.7x</v>
      </c>
      <c r="AD13" s="17" t="str">
        <f>Sheet3!J20</f>
        <v>41.9x</v>
      </c>
      <c r="AE13" s="17" t="str">
        <f>Sheet3!J21</f>
        <v>1.3x</v>
      </c>
      <c r="AF13" s="17" t="str">
        <f>Sheet3!J22</f>
        <v>5.1x</v>
      </c>
      <c r="AG13" s="17" t="str">
        <f>Sheet3!J24</f>
        <v>10.8x</v>
      </c>
      <c r="AH13" s="17" t="str">
        <f>Sheet3!J25</f>
        <v>2.1x</v>
      </c>
      <c r="AI13" s="17">
        <f>Sheet3!J31</f>
        <v>1.6908000000000001</v>
      </c>
      <c r="AK13" s="17">
        <f>Sheet3!J29</f>
        <v>5.3</v>
      </c>
      <c r="AL13" s="17">
        <f>Sheet3!J30</f>
        <v>7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1.8212616822429906</v>
      </c>
      <c r="C14" s="34">
        <f>(sheet!K18-sheet!K15)/sheet!K35</f>
        <v>1.7885514018691588</v>
      </c>
      <c r="D14" s="34">
        <f>sheet!K12/sheet!K35</f>
        <v>0.91238317757009346</v>
      </c>
      <c r="E14" s="34">
        <f>Sheet2!K20/sheet!K35</f>
        <v>1.905373831775701</v>
      </c>
      <c r="F14" s="34">
        <f>sheet!K18/sheet!K35</f>
        <v>1.8212616822429906</v>
      </c>
      <c r="G14" s="29"/>
      <c r="H14" s="35">
        <f>Sheet1!K33/sheet!K51</f>
        <v>6.2720329024676849E-2</v>
      </c>
      <c r="I14" s="35">
        <f>Sheet1!K33/Sheet1!K12</f>
        <v>0.13207547169811321</v>
      </c>
      <c r="J14" s="35">
        <f>Sheet1!K12/sheet!K27</f>
        <v>0.15929247142294048</v>
      </c>
      <c r="K14" s="35">
        <f>Sheet1!K30/sheet!K27</f>
        <v>2.1383523847063459E-2</v>
      </c>
      <c r="L14" s="35">
        <f>Sheet1!K38</f>
        <v>1.32</v>
      </c>
      <c r="M14" s="29"/>
      <c r="N14" s="35">
        <f>sheet!K40/sheet!K27</f>
        <v>0.66456444619629484</v>
      </c>
      <c r="O14" s="35">
        <f>sheet!K51/sheet!K27</f>
        <v>0.33543555380370516</v>
      </c>
      <c r="P14" s="35">
        <f>sheet!K40/sheet!K51</f>
        <v>1.9811985898942421</v>
      </c>
      <c r="Q14" s="34">
        <f>Sheet1!K24/Sheet1!K26</f>
        <v>-2.5181347150259068</v>
      </c>
      <c r="R14" s="34">
        <f>ABS(Sheet2!K20/(Sheet1!K26+Sheet2!K30))</f>
        <v>2.9125000000000001</v>
      </c>
      <c r="S14" s="34">
        <f>sheet!K40/Sheet1!K43</f>
        <v>8.7357512953367884</v>
      </c>
      <c r="T14" s="34">
        <f>Sheet2!K20/sheet!K40</f>
        <v>0.12092230130486359</v>
      </c>
      <c r="U14" s="12"/>
      <c r="V14" s="34">
        <f>ABS(Sheet1!K15/sheet!K15)</f>
        <v>34.321428571428569</v>
      </c>
      <c r="W14" s="34">
        <f>Sheet1!K12/sheet!K14</f>
        <v>4.9891975308641978</v>
      </c>
      <c r="X14" s="34">
        <f>Sheet1!K12/sheet!K27</f>
        <v>0.15929247142294048</v>
      </c>
      <c r="Y14" s="34">
        <f>Sheet1!K12/(sheet!K18-sheet!K35)</f>
        <v>4.5988620199146517</v>
      </c>
      <c r="Z14" s="12"/>
      <c r="AA14" s="36" t="str">
        <f>Sheet1!K43</f>
        <v>1,544,000</v>
      </c>
      <c r="AB14" s="36" t="str">
        <f>Sheet3!K17</f>
        <v>11.4x</v>
      </c>
      <c r="AC14" s="36" t="str">
        <f>Sheet3!K18</f>
        <v>17.5x</v>
      </c>
      <c r="AD14" s="36" t="str">
        <f>Sheet3!K20</f>
        <v>27.5x</v>
      </c>
      <c r="AE14" s="36" t="str">
        <f>Sheet3!K21</f>
        <v>1.1x</v>
      </c>
      <c r="AF14" s="36" t="str">
        <f>Sheet3!K22</f>
        <v>5.6x</v>
      </c>
      <c r="AG14" s="36" t="str">
        <f>Sheet3!K24</f>
        <v>20.8x</v>
      </c>
      <c r="AH14" s="36" t="str">
        <f>Sheet3!K25</f>
        <v>1.6x</v>
      </c>
      <c r="AI14" s="36">
        <f>Sheet3!K31</f>
        <v>1.7416</v>
      </c>
      <c r="AK14" s="36">
        <f>Sheet3!K29</f>
        <v>5</v>
      </c>
      <c r="AL14" s="36">
        <f>Sheet3!K30</f>
        <v>5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1.2207334273624824</v>
      </c>
      <c r="C15" s="31">
        <f>(sheet!L18-sheet!L15)/sheet!L35</f>
        <v>1.2059238363892806</v>
      </c>
      <c r="D15" s="31">
        <f>sheet!L12/sheet!L35</f>
        <v>0.53102961918194636</v>
      </c>
      <c r="E15" s="31">
        <f>Sheet2!L20/sheet!L35</f>
        <v>1.2115655853314526</v>
      </c>
      <c r="F15" s="31">
        <f>sheet!L18/sheet!L35</f>
        <v>1.2207334273624824</v>
      </c>
      <c r="G15" s="29"/>
      <c r="H15" s="32">
        <f>Sheet1!L33/sheet!L51</f>
        <v>5.760773966578716E-2</v>
      </c>
      <c r="I15" s="32">
        <f>Sheet1!L33/Sheet1!L12</f>
        <v>0.11180654338549076</v>
      </c>
      <c r="J15" s="32">
        <f>Sheet1!L12/sheet!L27</f>
        <v>0.16678529062870701</v>
      </c>
      <c r="K15" s="32">
        <f>Sheet1!L30/sheet!L27</f>
        <v>1.8979833926453145E-2</v>
      </c>
      <c r="L15" s="32">
        <f>Sheet1!L38</f>
        <v>1.22</v>
      </c>
      <c r="M15" s="29"/>
      <c r="N15" s="32">
        <f>sheet!L40/sheet!L27</f>
        <v>0.67629893238434169</v>
      </c>
      <c r="O15" s="32">
        <f>sheet!L51/sheet!L27</f>
        <v>0.32370106761565837</v>
      </c>
      <c r="P15" s="32">
        <f>sheet!L40/sheet!L51</f>
        <v>2.0892700087950749</v>
      </c>
      <c r="Q15" s="31">
        <f>Sheet1!L24/Sheet1!L26</f>
        <v>-2.3383084577114426</v>
      </c>
      <c r="R15" s="31">
        <f>ABS(Sheet2!L20/(Sheet1!L26+Sheet2!L30))</f>
        <v>2.9671848013816926</v>
      </c>
      <c r="S15" s="31">
        <f>sheet!L40/Sheet1!L43</f>
        <v>9.2974559686888458</v>
      </c>
      <c r="T15" s="31">
        <f>Sheet2!L20/sheet!L40</f>
        <v>0.12053602750298183</v>
      </c>
      <c r="V15" s="31">
        <f>ABS(Sheet1!L15/sheet!L15)</f>
        <v>54.476190476190474</v>
      </c>
      <c r="W15" s="31">
        <f>Sheet1!L12/sheet!L14</f>
        <v>4.7117962466487935</v>
      </c>
      <c r="X15" s="31">
        <f>Sheet1!L12/sheet!L27</f>
        <v>0.16678529062870701</v>
      </c>
      <c r="Y15" s="31">
        <f>Sheet1!L12/(sheet!L18-sheet!L35)</f>
        <v>11.230031948881789</v>
      </c>
      <c r="AA15" s="17" t="str">
        <f>Sheet1!L43</f>
        <v>1,533,000</v>
      </c>
      <c r="AB15" s="17" t="str">
        <f>Sheet3!L17</f>
        <v>14.1x</v>
      </c>
      <c r="AC15" s="17" t="str">
        <f>Sheet3!L18</f>
        <v>24.0x</v>
      </c>
      <c r="AD15" s="17" t="str">
        <f>Sheet3!L20</f>
        <v>89.1x</v>
      </c>
      <c r="AE15" s="17" t="str">
        <f>Sheet3!L21</f>
        <v>1.3x</v>
      </c>
      <c r="AF15" s="17" t="str">
        <f>Sheet3!L22</f>
        <v>6.0x</v>
      </c>
      <c r="AG15" s="17" t="str">
        <f>Sheet3!L24</f>
        <v>38.7x</v>
      </c>
      <c r="AH15" s="17" t="str">
        <f>Sheet3!L25</f>
        <v>2.0x</v>
      </c>
      <c r="AI15" s="17">
        <f>Sheet3!L31</f>
        <v>1.7592000000000001</v>
      </c>
      <c r="AK15" s="17">
        <f>Sheet3!L29</f>
        <v>4.8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1.4176157934700075</v>
      </c>
      <c r="C16" s="34">
        <f>(sheet!M18-sheet!M15)/sheet!M35</f>
        <v>1.3993925588458618</v>
      </c>
      <c r="D16" s="34">
        <f>sheet!M12/sheet!M35</f>
        <v>0.52999240698557326</v>
      </c>
      <c r="E16" s="34">
        <f>Sheet2!M20/sheet!M35</f>
        <v>1.624905087319666</v>
      </c>
      <c r="F16" s="34">
        <f>sheet!M18/sheet!M35</f>
        <v>1.4176157934700075</v>
      </c>
      <c r="G16" s="29"/>
      <c r="H16" s="35">
        <f>Sheet1!M33/sheet!M51</f>
        <v>8.9442400226436458E-2</v>
      </c>
      <c r="I16" s="35">
        <f>Sheet1!M33/Sheet1!M12</f>
        <v>0.15612648221343872</v>
      </c>
      <c r="J16" s="35">
        <f>Sheet1!M12/sheet!M27</f>
        <v>0.18421771184126695</v>
      </c>
      <c r="K16" s="35">
        <f>Sheet1!M30/sheet!M27</f>
        <v>2.9079821607354145E-2</v>
      </c>
      <c r="L16" s="35">
        <f>Sheet1!M38</f>
        <v>2.0699999999999998</v>
      </c>
      <c r="M16" s="29"/>
      <c r="N16" s="35">
        <f>sheet!M40/sheet!M27</f>
        <v>0.67843815418221531</v>
      </c>
      <c r="O16" s="35">
        <f>sheet!M51/sheet!M27</f>
        <v>0.32156184581778463</v>
      </c>
      <c r="P16" s="35">
        <f>sheet!M40/sheet!M51</f>
        <v>2.1098216812906876</v>
      </c>
      <c r="Q16" s="34">
        <f>Sheet1!M24/Sheet1!M26</f>
        <v>-3.2587601078167117</v>
      </c>
      <c r="R16" s="34">
        <f>ABS(Sheet2!M20/(Sheet1!M26+Sheet2!M30))</f>
        <v>2.9476584022038566</v>
      </c>
      <c r="S16" s="34">
        <f>sheet!M40/Sheet1!M43</f>
        <v>8.3988732394366199</v>
      </c>
      <c r="T16" s="34">
        <f>Sheet2!M20/sheet!M40</f>
        <v>0.14354708881137646</v>
      </c>
      <c r="U16" s="12"/>
      <c r="V16" s="34">
        <f>ABS(Sheet1!M15/sheet!M15)</f>
        <v>54.75</v>
      </c>
      <c r="W16" s="34">
        <f>Sheet1!M12/sheet!M14</f>
        <v>4.751173708920188</v>
      </c>
      <c r="X16" s="34">
        <f>Sheet1!M12/sheet!M27</f>
        <v>0.18421771184126695</v>
      </c>
      <c r="Y16" s="34">
        <f>Sheet1!M12/(sheet!M18-sheet!M35)</f>
        <v>7.36</v>
      </c>
      <c r="Z16" s="12"/>
      <c r="AA16" s="36" t="str">
        <f>Sheet1!M43</f>
        <v>1,775,000</v>
      </c>
      <c r="AB16" s="36" t="str">
        <f>Sheet3!M17</f>
        <v>11.4x</v>
      </c>
      <c r="AC16" s="36" t="str">
        <f>Sheet3!M18</f>
        <v>16.6x</v>
      </c>
      <c r="AD16" s="36" t="str">
        <f>Sheet3!M20</f>
        <v>24.8x</v>
      </c>
      <c r="AE16" s="36" t="str">
        <f>Sheet3!M21</f>
        <v>1.2x</v>
      </c>
      <c r="AF16" s="36" t="str">
        <f>Sheet3!M22</f>
        <v>5.1x</v>
      </c>
      <c r="AG16" s="36" t="str">
        <f>Sheet3!M24</f>
        <v>16.8x</v>
      </c>
      <c r="AH16" s="36" t="str">
        <f>Sheet3!M25</f>
        <v>1.9x</v>
      </c>
      <c r="AI16" s="36">
        <f>Sheet3!M31</f>
        <v>1.7767999999999999</v>
      </c>
      <c r="AK16" s="36">
        <f>Sheet3!M29</f>
        <v>4.9000000000000004</v>
      </c>
      <c r="AL16" s="36">
        <f>Sheet3!M30</f>
        <v>8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2023-05-01T16:47:57Z</dcterms:created>
  <dcterms:modified xsi:type="dcterms:W3CDTF">2023-05-06T09:47:21Z</dcterms:modified>
  <cp:category/>
  <dc:identifier/>
  <cp:version/>
</cp:coreProperties>
</file>