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hli.JH\Desktop\HK TC\完整測試\"/>
    </mc:Choice>
  </mc:AlternateContent>
  <xr:revisionPtr revIDLastSave="0" documentId="13_ncr:81_{72BBA917-5B16-444B-A22F-9FE235283579}" xr6:coauthVersionLast="47" xr6:coauthVersionMax="47" xr10:uidLastSave="{00000000-0000-0000-0000-000000000000}"/>
  <bookViews>
    <workbookView xWindow="28680" yWindow="-120" windowWidth="29040" windowHeight="15840" xr2:uid="{C8F44AE2-FF55-49AB-BF65-228FA2EBBA77}"/>
  </bookViews>
  <sheets>
    <sheet name="TCMAP" sheetId="1" r:id="rId1"/>
  </sheets>
  <calcPr calcId="191029"/>
  <customWorkbookViews>
    <customWorkbookView name="jashli - 個人檢視畫面" guid="{226A35E2-A4DD-47F6-929A-480EF211FC5B}" mergeInterval="0" personalView="1" maximized="1" xWindow="1912" yWindow="-8" windowWidth="1936" windowHeight="1056" activeSheetId="1"/>
    <customWorkbookView name="howardyang - 個人檢視畫面" guid="{CD2BD3DE-F61B-4E46-B96A-914DDC47B53D}" mergeInterval="0" personalView="1" maximized="1" xWindow="-8" yWindow="-8" windowWidth="1936" windowHeight="1056" activeSheetId="1"/>
    <customWorkbookView name="frosechang - 個人檢視畫面" guid="{D2D9E963-E2DC-4114-982B-485D9821903A}" mergeInterval="0" personalView="1" maximized="1" xWindow="1912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1" l="1"/>
  <c r="L8" i="1" l="1"/>
  <c r="F10" i="1" l="1"/>
  <c r="L7" i="1" l="1"/>
  <c r="M7" i="1" s="1"/>
  <c r="N7" i="1" s="1"/>
  <c r="F5" i="1" l="1"/>
  <c r="F13" i="1" l="1"/>
  <c r="F43" i="1"/>
  <c r="F42" i="1"/>
  <c r="F41" i="1"/>
  <c r="F87" i="1"/>
  <c r="F86" i="1"/>
  <c r="F85" i="1"/>
  <c r="F84" i="1"/>
  <c r="F83" i="1"/>
  <c r="F82" i="1"/>
  <c r="F81" i="1"/>
  <c r="F80" i="1"/>
  <c r="F79" i="1"/>
  <c r="F75" i="1"/>
  <c r="F74" i="1"/>
  <c r="F73" i="1"/>
  <c r="F72" i="1"/>
  <c r="F92" i="1"/>
  <c r="F91" i="1"/>
  <c r="F90" i="1"/>
  <c r="F89" i="1"/>
  <c r="F97" i="1"/>
  <c r="F96" i="1"/>
  <c r="F102" i="1"/>
  <c r="F101" i="1"/>
  <c r="F123" i="1"/>
  <c r="K125" i="1"/>
  <c r="J125" i="1"/>
  <c r="I125" i="1"/>
  <c r="L124" i="1"/>
  <c r="M124" i="1" s="1"/>
  <c r="F124" i="1"/>
  <c r="L122" i="1"/>
  <c r="M122" i="1" s="1"/>
  <c r="F122" i="1"/>
  <c r="L121" i="1"/>
  <c r="M121" i="1" s="1"/>
  <c r="F121" i="1"/>
  <c r="L120" i="1"/>
  <c r="M120" i="1" s="1"/>
  <c r="N120" i="1" s="1"/>
  <c r="F120" i="1"/>
  <c r="L119" i="1"/>
  <c r="M119" i="1" s="1"/>
  <c r="F119" i="1"/>
  <c r="L118" i="1"/>
  <c r="M118" i="1" s="1"/>
  <c r="N118" i="1" s="1"/>
  <c r="F118" i="1"/>
  <c r="L117" i="1"/>
  <c r="M117" i="1" s="1"/>
  <c r="F117" i="1"/>
  <c r="F116" i="1"/>
  <c r="F115" i="1"/>
  <c r="F114" i="1"/>
  <c r="F113" i="1"/>
  <c r="F112" i="1"/>
  <c r="L111" i="1"/>
  <c r="M111" i="1" s="1"/>
  <c r="F111" i="1"/>
  <c r="F110" i="1"/>
  <c r="L109" i="1"/>
  <c r="M109" i="1" s="1"/>
  <c r="F109" i="1"/>
  <c r="L108" i="1"/>
  <c r="M108" i="1" s="1"/>
  <c r="F108" i="1"/>
  <c r="L107" i="1"/>
  <c r="M107" i="1" s="1"/>
  <c r="F107" i="1"/>
  <c r="L106" i="1"/>
  <c r="M106" i="1" s="1"/>
  <c r="F106" i="1"/>
  <c r="L105" i="1"/>
  <c r="M105" i="1" s="1"/>
  <c r="F105" i="1"/>
  <c r="L104" i="1"/>
  <c r="M104" i="1" s="1"/>
  <c r="F104" i="1"/>
  <c r="L103" i="1"/>
  <c r="M103" i="1" s="1"/>
  <c r="F103" i="1"/>
  <c r="L100" i="1"/>
  <c r="M100" i="1" s="1"/>
  <c r="N100" i="1" s="1"/>
  <c r="F100" i="1"/>
  <c r="L99" i="1"/>
  <c r="M99" i="1" s="1"/>
  <c r="F99" i="1"/>
  <c r="L98" i="1"/>
  <c r="M98" i="1" s="1"/>
  <c r="N98" i="1" s="1"/>
  <c r="F98" i="1"/>
  <c r="L95" i="1"/>
  <c r="M95" i="1" s="1"/>
  <c r="F95" i="1"/>
  <c r="L94" i="1"/>
  <c r="M94" i="1" s="1"/>
  <c r="F94" i="1"/>
  <c r="L93" i="1"/>
  <c r="M93" i="1" s="1"/>
  <c r="N93" i="1" s="1"/>
  <c r="F93" i="1"/>
  <c r="L88" i="1"/>
  <c r="M88" i="1" s="1"/>
  <c r="F88" i="1"/>
  <c r="L87" i="1"/>
  <c r="M87" i="1" s="1"/>
  <c r="L86" i="1"/>
  <c r="M86" i="1" s="1"/>
  <c r="L85" i="1"/>
  <c r="M85" i="1" s="1"/>
  <c r="L84" i="1"/>
  <c r="M84" i="1" s="1"/>
  <c r="N84" i="1" s="1"/>
  <c r="L78" i="1"/>
  <c r="M78" i="1" s="1"/>
  <c r="N78" i="1" s="1"/>
  <c r="F78" i="1"/>
  <c r="L77" i="1"/>
  <c r="M77" i="1" s="1"/>
  <c r="F77" i="1"/>
  <c r="L76" i="1"/>
  <c r="M76" i="1" s="1"/>
  <c r="F76" i="1"/>
  <c r="L75" i="1"/>
  <c r="M75" i="1" s="1"/>
  <c r="N75" i="1" s="1"/>
  <c r="E71" i="1"/>
  <c r="E125" i="1" s="1"/>
  <c r="L70" i="1"/>
  <c r="M70" i="1" s="1"/>
  <c r="F70" i="1"/>
  <c r="L69" i="1"/>
  <c r="M69" i="1" s="1"/>
  <c r="F69" i="1"/>
  <c r="L68" i="1"/>
  <c r="M68" i="1" s="1"/>
  <c r="F68" i="1"/>
  <c r="L67" i="1"/>
  <c r="M67" i="1" s="1"/>
  <c r="N67" i="1" s="1"/>
  <c r="L66" i="1"/>
  <c r="M66" i="1" s="1"/>
  <c r="N66" i="1" s="1"/>
  <c r="L65" i="1"/>
  <c r="M65" i="1" s="1"/>
  <c r="N65" i="1" s="1"/>
  <c r="L64" i="1"/>
  <c r="M64" i="1" s="1"/>
  <c r="N64" i="1" s="1"/>
  <c r="L63" i="1"/>
  <c r="M63" i="1" s="1"/>
  <c r="N63" i="1" s="1"/>
  <c r="F63" i="1"/>
  <c r="L62" i="1"/>
  <c r="M62" i="1" s="1"/>
  <c r="N62" i="1" s="1"/>
  <c r="F62" i="1"/>
  <c r="L61" i="1"/>
  <c r="M61" i="1" s="1"/>
  <c r="N61" i="1" s="1"/>
  <c r="L60" i="1"/>
  <c r="M60" i="1" s="1"/>
  <c r="F60" i="1"/>
  <c r="L59" i="1"/>
  <c r="M59" i="1" s="1"/>
  <c r="F59" i="1"/>
  <c r="L58" i="1"/>
  <c r="M58" i="1" s="1"/>
  <c r="N58" i="1" s="1"/>
  <c r="L57" i="1"/>
  <c r="M57" i="1" s="1"/>
  <c r="F57" i="1"/>
  <c r="L56" i="1"/>
  <c r="M56" i="1" s="1"/>
  <c r="N56" i="1" s="1"/>
  <c r="L55" i="1"/>
  <c r="M55" i="1" s="1"/>
  <c r="F55" i="1"/>
  <c r="L54" i="1"/>
  <c r="M54" i="1" s="1"/>
  <c r="F54" i="1"/>
  <c r="L53" i="1"/>
  <c r="M53" i="1" s="1"/>
  <c r="F53" i="1"/>
  <c r="L52" i="1"/>
  <c r="M52" i="1" s="1"/>
  <c r="F52" i="1"/>
  <c r="L51" i="1"/>
  <c r="M51" i="1" s="1"/>
  <c r="N51" i="1" s="1"/>
  <c r="L50" i="1"/>
  <c r="M50" i="1" s="1"/>
  <c r="N50" i="1" s="1"/>
  <c r="F50" i="1"/>
  <c r="L49" i="1"/>
  <c r="M49" i="1" s="1"/>
  <c r="N49" i="1" s="1"/>
  <c r="L48" i="1"/>
  <c r="M48" i="1" s="1"/>
  <c r="N48" i="1" s="1"/>
  <c r="L47" i="1"/>
  <c r="M47" i="1" s="1"/>
  <c r="N47" i="1" s="1"/>
  <c r="L46" i="1"/>
  <c r="M46" i="1" s="1"/>
  <c r="N46" i="1" s="1"/>
  <c r="M45" i="1"/>
  <c r="N45" i="1" s="1"/>
  <c r="L45" i="1"/>
  <c r="F45" i="1"/>
  <c r="L44" i="1"/>
  <c r="M44" i="1" s="1"/>
  <c r="N44" i="1" s="1"/>
  <c r="L40" i="1"/>
  <c r="M40" i="1" s="1"/>
  <c r="F40" i="1"/>
  <c r="M39" i="1"/>
  <c r="N39" i="1" s="1"/>
  <c r="L39" i="1"/>
  <c r="F39" i="1"/>
  <c r="L38" i="1"/>
  <c r="M38" i="1" s="1"/>
  <c r="F38" i="1"/>
  <c r="L37" i="1"/>
  <c r="M37" i="1" s="1"/>
  <c r="F37" i="1"/>
  <c r="L36" i="1"/>
  <c r="M36" i="1" s="1"/>
  <c r="N36" i="1" s="1"/>
  <c r="L35" i="1"/>
  <c r="M35" i="1" s="1"/>
  <c r="N35" i="1" s="1"/>
  <c r="L34" i="1"/>
  <c r="M34" i="1" s="1"/>
  <c r="N34" i="1" s="1"/>
  <c r="F34" i="1"/>
  <c r="L33" i="1"/>
  <c r="M33" i="1" s="1"/>
  <c r="N33" i="1" s="1"/>
  <c r="L32" i="1"/>
  <c r="M32" i="1" s="1"/>
  <c r="N32" i="1" s="1"/>
  <c r="L31" i="1"/>
  <c r="M31" i="1" s="1"/>
  <c r="N31" i="1" s="1"/>
  <c r="F31" i="1"/>
  <c r="L29" i="1"/>
  <c r="M29" i="1" s="1"/>
  <c r="N29" i="1" s="1"/>
  <c r="L28" i="1"/>
  <c r="M28" i="1" s="1"/>
  <c r="F28" i="1"/>
  <c r="F26" i="1"/>
  <c r="L25" i="1"/>
  <c r="M25" i="1" s="1"/>
  <c r="N25" i="1" s="1"/>
  <c r="L24" i="1"/>
  <c r="M24" i="1" s="1"/>
  <c r="N24" i="1" s="1"/>
  <c r="L23" i="1"/>
  <c r="M23" i="1" s="1"/>
  <c r="F23" i="1"/>
  <c r="L21" i="1"/>
  <c r="M21" i="1" s="1"/>
  <c r="N21" i="1" s="1"/>
  <c r="F21" i="1"/>
  <c r="L20" i="1"/>
  <c r="M20" i="1" s="1"/>
  <c r="N20" i="1" s="1"/>
  <c r="L19" i="1"/>
  <c r="M19" i="1" s="1"/>
  <c r="N19" i="1" s="1"/>
  <c r="L18" i="1"/>
  <c r="M18" i="1" s="1"/>
  <c r="N18" i="1" s="1"/>
  <c r="F18" i="1"/>
  <c r="L17" i="1"/>
  <c r="M17" i="1" s="1"/>
  <c r="F17" i="1"/>
  <c r="L16" i="1"/>
  <c r="M16" i="1" s="1"/>
  <c r="F16" i="1"/>
  <c r="L15" i="1"/>
  <c r="M15" i="1" s="1"/>
  <c r="F15" i="1"/>
  <c r="L14" i="1"/>
  <c r="M14" i="1" s="1"/>
  <c r="N14" i="1" s="1"/>
  <c r="L12" i="1"/>
  <c r="M12" i="1" s="1"/>
  <c r="F12" i="1"/>
  <c r="L11" i="1"/>
  <c r="M11" i="1" s="1"/>
  <c r="N11" i="1" s="1"/>
  <c r="L10" i="1"/>
  <c r="M10" i="1" s="1"/>
  <c r="N10" i="1" s="1"/>
  <c r="L9" i="1"/>
  <c r="M9" i="1" s="1"/>
  <c r="F9" i="1"/>
  <c r="L6" i="1"/>
  <c r="M6" i="1" s="1"/>
  <c r="N6" i="1" s="1"/>
  <c r="L5" i="1"/>
  <c r="M5" i="1" s="1"/>
  <c r="N5" i="1" s="1"/>
  <c r="L4" i="1"/>
  <c r="L3" i="1"/>
  <c r="M3" i="1" s="1"/>
  <c r="N3" i="1" s="1"/>
  <c r="L2" i="1"/>
  <c r="M2" i="1" s="1"/>
  <c r="N2" i="1" s="1"/>
  <c r="N12" i="1" l="1"/>
  <c r="N70" i="1"/>
  <c r="N103" i="1"/>
  <c r="N109" i="1"/>
  <c r="N57" i="1"/>
  <c r="N87" i="1"/>
  <c r="N121" i="1"/>
  <c r="N86" i="1"/>
  <c r="N106" i="1"/>
  <c r="N54" i="1"/>
  <c r="L71" i="1"/>
  <c r="M71" i="1" s="1"/>
  <c r="N107" i="1"/>
  <c r="N53" i="1"/>
  <c r="N111" i="1"/>
  <c r="N60" i="1"/>
  <c r="N52" i="1"/>
  <c r="N59" i="1"/>
  <c r="N69" i="1"/>
  <c r="N108" i="1"/>
  <c r="N15" i="1"/>
  <c r="N55" i="1"/>
  <c r="F71" i="1"/>
  <c r="N71" i="1" s="1"/>
  <c r="N77" i="1"/>
  <c r="N105" i="1"/>
  <c r="N124" i="1"/>
  <c r="N9" i="1"/>
  <c r="N37" i="1"/>
  <c r="N94" i="1"/>
  <c r="N40" i="1"/>
  <c r="N68" i="1"/>
  <c r="N88" i="1"/>
  <c r="N99" i="1"/>
  <c r="N119" i="1"/>
  <c r="N17" i="1"/>
  <c r="N28" i="1"/>
  <c r="N38" i="1"/>
  <c r="N95" i="1"/>
  <c r="N104" i="1"/>
  <c r="N117" i="1"/>
  <c r="N122" i="1"/>
  <c r="N23" i="1"/>
  <c r="N85" i="1"/>
  <c r="L125" i="1"/>
  <c r="N76" i="1"/>
  <c r="M4" i="1"/>
  <c r="N4" i="1" s="1"/>
  <c r="F125" i="1" l="1"/>
  <c r="M125" i="1"/>
  <c r="N125" i="1" l="1"/>
</calcChain>
</file>

<file path=xl/sharedStrings.xml><?xml version="1.0" encoding="utf-8"?>
<sst xmlns="http://schemas.openxmlformats.org/spreadsheetml/2006/main" count="602" uniqueCount="195">
  <si>
    <t>主項目</t>
  </si>
  <si>
    <t>子項目1</t>
  </si>
  <si>
    <t>子項目2</t>
  </si>
  <si>
    <t>子項目3</t>
  </si>
  <si>
    <t>TC量</t>
  </si>
  <si>
    <t>預計人/天</t>
  </si>
  <si>
    <t>部分無法進行項目</t>
  </si>
  <si>
    <t>無法進行項目</t>
  </si>
  <si>
    <t>PASS</t>
  </si>
  <si>
    <t>FAIL</t>
  </si>
  <si>
    <t>N/A</t>
  </si>
  <si>
    <t>TC總量</t>
  </si>
  <si>
    <t>尚未進行</t>
  </si>
  <si>
    <t>剩餘時間</t>
  </si>
  <si>
    <t>備註</t>
  </si>
  <si>
    <t>測試人員</t>
  </si>
  <si>
    <t>瀏覽器</t>
  </si>
  <si>
    <t>設備</t>
  </si>
  <si>
    <t>完整預計人/天</t>
  </si>
  <si>
    <t>小豪</t>
  </si>
  <si>
    <t>Bruce</t>
  </si>
  <si>
    <t>Game Lobby</t>
  </si>
  <si>
    <t>!</t>
  </si>
  <si>
    <t>V</t>
  </si>
  <si>
    <t>Register</t>
  </si>
  <si>
    <t>Hero</t>
  </si>
  <si>
    <t>Skill</t>
  </si>
  <si>
    <t>Gov Skill</t>
  </si>
  <si>
    <t>Battle Skill</t>
  </si>
  <si>
    <t>Unit</t>
  </si>
  <si>
    <t>Rank</t>
  </si>
  <si>
    <t>Book Mark</t>
  </si>
  <si>
    <t>字形統一</t>
  </si>
  <si>
    <t>Babel Tower</t>
  </si>
  <si>
    <t>World Map</t>
  </si>
  <si>
    <t>Building</t>
  </si>
  <si>
    <t>建築通用</t>
  </si>
  <si>
    <t>Headquarters</t>
  </si>
  <si>
    <t>主城</t>
  </si>
  <si>
    <t>Hospital</t>
  </si>
  <si>
    <t>Barracks</t>
  </si>
  <si>
    <t>步兵營</t>
  </si>
  <si>
    <t>Mech Bay</t>
  </si>
  <si>
    <t>輕機械廠</t>
  </si>
  <si>
    <t>War Factory</t>
  </si>
  <si>
    <t>重型兵工廠</t>
  </si>
  <si>
    <t>Power Management</t>
  </si>
  <si>
    <t>Frontier</t>
  </si>
  <si>
    <t>Power Grid</t>
  </si>
  <si>
    <t>電塔</t>
  </si>
  <si>
    <t>Outpost(Fort)</t>
  </si>
  <si>
    <t>前哨站</t>
  </si>
  <si>
    <t>NPC</t>
  </si>
  <si>
    <t>Raid</t>
  </si>
  <si>
    <t>Repeat Raid</t>
  </si>
  <si>
    <t>Battle</t>
  </si>
  <si>
    <t>兩個帳號攻擊同一個地區</t>
  </si>
  <si>
    <t>camp</t>
  </si>
  <si>
    <t>City Attack</t>
  </si>
  <si>
    <t>Robbing</t>
  </si>
  <si>
    <t>Annex</t>
  </si>
  <si>
    <t>Scout</t>
  </si>
  <si>
    <t>包含Acid、Radiated、Heat、Cold</t>
  </si>
  <si>
    <t>Alliance</t>
  </si>
  <si>
    <t>No Alliance</t>
  </si>
  <si>
    <t>Alliance(包含Region Alliance、Alliance battle、Alliance shop、Contribution、Upgrade)</t>
  </si>
  <si>
    <t>Backpack</t>
  </si>
  <si>
    <t>Buff</t>
  </si>
  <si>
    <t>Chatroom</t>
  </si>
  <si>
    <t>Comms Link</t>
  </si>
  <si>
    <t>Battle Reports</t>
  </si>
  <si>
    <t>Gacha</t>
  </si>
  <si>
    <t>研究中心</t>
  </si>
  <si>
    <t>Player Info</t>
  </si>
  <si>
    <t>Black list</t>
  </si>
  <si>
    <t>Setting</t>
  </si>
  <si>
    <t>Shop</t>
  </si>
  <si>
    <t>Promotion廣告</t>
  </si>
  <si>
    <t>Squad Management</t>
  </si>
  <si>
    <t>Summary</t>
  </si>
  <si>
    <t>VIP</t>
  </si>
  <si>
    <t>(包含Warehouse、Facility、Garrison、Station、Hyper Transit)
2.僅按照GDD撰寫</t>
  </si>
  <si>
    <t>ITMO</t>
  </si>
  <si>
    <t>Goodies</t>
  </si>
  <si>
    <t>Event Center</t>
  </si>
  <si>
    <t>1.包含Mega Timely Mission Event
2.包含前置使用時間</t>
  </si>
  <si>
    <t>量化</t>
  </si>
  <si>
    <t>Mission</t>
  </si>
  <si>
    <t>Main mission</t>
  </si>
  <si>
    <t>1643個任務
待確認：任務獎勵需求</t>
  </si>
  <si>
    <t>Sub mission</t>
  </si>
  <si>
    <t>*移除無效測項
「任務claim後會顯示Collected」</t>
  </si>
  <si>
    <t>daily mission</t>
  </si>
  <si>
    <t>mission ／daily mission- 17個 ;</t>
  </si>
  <si>
    <t>Story mission</t>
  </si>
  <si>
    <t>故事任務Chapter 1(1-6)共計30個</t>
  </si>
  <si>
    <t>item</t>
  </si>
  <si>
    <t>resource</t>
  </si>
  <si>
    <t>10311個道具</t>
  </si>
  <si>
    <t>material</t>
  </si>
  <si>
    <t>craft source</t>
  </si>
  <si>
    <t>item crafted</t>
  </si>
  <si>
    <t>item not crafted</t>
  </si>
  <si>
    <t>bandit</t>
  </si>
  <si>
    <t>LV 7 以上盜賊找不到</t>
  </si>
  <si>
    <t>resource point</t>
  </si>
  <si>
    <t>巴別塔中獲得額外資源依據時間不明</t>
  </si>
  <si>
    <t>24隻</t>
  </si>
  <si>
    <t>Hero gov</t>
  </si>
  <si>
    <t>Unit list</t>
  </si>
  <si>
    <t>41個傭兵，技能說明以及戰力值無提供</t>
  </si>
  <si>
    <t>巴別塔NPC list</t>
  </si>
  <si>
    <t>16隻NPC</t>
  </si>
  <si>
    <t>Building list</t>
  </si>
  <si>
    <t>29個建築物</t>
  </si>
  <si>
    <t>Building upgrade</t>
  </si>
  <si>
    <t>29個*40級
電塔、城牆、營地、哨站，無法進行升級測試</t>
  </si>
  <si>
    <t>商店、禮包量化</t>
  </si>
  <si>
    <t>週卡、月卡、成長基金</t>
  </si>
  <si>
    <t>Player level upgrade</t>
  </si>
  <si>
    <t>Babel Tower npc守軍</t>
  </si>
  <si>
    <t>PlayerLevel戰力量化</t>
  </si>
  <si>
    <t>Building戰力量化</t>
  </si>
  <si>
    <t>City Tech戰力量化</t>
  </si>
  <si>
    <t>Unit tech戰力量化</t>
  </si>
  <si>
    <t>Hero戰力量化</t>
  </si>
  <si>
    <t>Unit戰力量化</t>
  </si>
  <si>
    <t>Alliance EXP</t>
  </si>
  <si>
    <t>Research Buff</t>
  </si>
  <si>
    <t>Bug驗證</t>
  </si>
  <si>
    <t>總計</t>
  </si>
  <si>
    <t xml:space="preserve"> </t>
    <phoneticPr fontId="2" type="noConversion"/>
  </si>
  <si>
    <t>Mini Map</t>
    <phoneticPr fontId="2" type="noConversion"/>
  </si>
  <si>
    <t>Map</t>
    <phoneticPr fontId="2" type="noConversion"/>
  </si>
  <si>
    <t>Nose to Grindstone</t>
    <phoneticPr fontId="2" type="noConversion"/>
  </si>
  <si>
    <t>Rising Despot</t>
    <phoneticPr fontId="2" type="noConversion"/>
  </si>
  <si>
    <t>The Strongest</t>
    <phoneticPr fontId="2" type="noConversion"/>
  </si>
  <si>
    <t>Hymns of Brotherhood</t>
    <phoneticPr fontId="2" type="noConversion"/>
  </si>
  <si>
    <t>Babel Tower</t>
    <phoneticPr fontId="2" type="noConversion"/>
  </si>
  <si>
    <t>Mega Timely  Event</t>
    <phoneticPr fontId="2" type="noConversion"/>
  </si>
  <si>
    <t>Timely  Event</t>
    <phoneticPr fontId="2" type="noConversion"/>
  </si>
  <si>
    <t>Sofi 8日任務</t>
    <phoneticPr fontId="2" type="noConversion"/>
  </si>
  <si>
    <r>
      <rPr>
        <sz val="12"/>
        <color rgb="FF000000"/>
        <rFont val="細明體"/>
        <family val="2"/>
        <charset val="136"/>
      </rPr>
      <t>確認</t>
    </r>
    <r>
      <rPr>
        <sz val="12"/>
        <color rgb="FF000000"/>
        <rFont val="Arial"/>
        <family val="2"/>
      </rPr>
      <t>ui</t>
    </r>
    <r>
      <rPr>
        <sz val="12"/>
        <color rgb="FF000000"/>
        <rFont val="細明體"/>
        <family val="2"/>
        <charset val="136"/>
      </rPr>
      <t>顯示即可，內容在量化</t>
    </r>
    <phoneticPr fontId="2" type="noConversion"/>
  </si>
  <si>
    <t>Drop</t>
    <phoneticPr fontId="2" type="noConversion"/>
  </si>
  <si>
    <t>Hero list</t>
    <phoneticPr fontId="2" type="noConversion"/>
  </si>
  <si>
    <t>Hero</t>
    <phoneticPr fontId="2" type="noConversion"/>
  </si>
  <si>
    <t>Unit</t>
    <phoneticPr fontId="2" type="noConversion"/>
  </si>
  <si>
    <t>Babel Tower科技</t>
    <phoneticPr fontId="2" type="noConversion"/>
  </si>
  <si>
    <t>Player</t>
    <phoneticPr fontId="2" type="noConversion"/>
  </si>
  <si>
    <t xml:space="preserve">AllianceShopData </t>
    <phoneticPr fontId="2" type="noConversion"/>
  </si>
  <si>
    <t>Alliance</t>
    <phoneticPr fontId="2" type="noConversion"/>
  </si>
  <si>
    <t>Battle Replay</t>
    <phoneticPr fontId="2" type="noConversion"/>
  </si>
  <si>
    <t>Area</t>
    <phoneticPr fontId="2" type="noConversion"/>
  </si>
  <si>
    <t>已完成項目者</t>
    <phoneticPr fontId="2" type="noConversion"/>
  </si>
  <si>
    <t>科技洗點</t>
    <phoneticPr fontId="2" type="noConversion"/>
  </si>
  <si>
    <t>!</t>
    <phoneticPr fontId="2" type="noConversion"/>
  </si>
  <si>
    <t>Notification</t>
    <phoneticPr fontId="2" type="noConversion"/>
  </si>
  <si>
    <t>AIHELP</t>
    <phoneticPr fontId="2" type="noConversion"/>
  </si>
  <si>
    <t>Rankings</t>
    <phoneticPr fontId="2" type="noConversion"/>
  </si>
  <si>
    <t>Timily Mission</t>
    <phoneticPr fontId="2" type="noConversion"/>
  </si>
  <si>
    <t>個人排名</t>
    <phoneticPr fontId="2" type="noConversion"/>
  </si>
  <si>
    <t>公會排名</t>
    <phoneticPr fontId="2" type="noConversion"/>
  </si>
  <si>
    <t>金銀銅獎勵</t>
    <phoneticPr fontId="2" type="noConversion"/>
  </si>
  <si>
    <t>研究中心</t>
    <phoneticPr fontId="2" type="noConversion"/>
  </si>
  <si>
    <t>科技洗點-城市</t>
    <phoneticPr fontId="2" type="noConversion"/>
  </si>
  <si>
    <t>科技洗點-士兵</t>
    <phoneticPr fontId="2" type="noConversion"/>
  </si>
  <si>
    <t>Gacha</t>
    <phoneticPr fontId="2" type="noConversion"/>
  </si>
  <si>
    <t>MOD</t>
    <phoneticPr fontId="2" type="noConversion"/>
  </si>
  <si>
    <t>Hero skil report</t>
    <phoneticPr fontId="2" type="noConversion"/>
  </si>
  <si>
    <t>Hero skil replay</t>
    <phoneticPr fontId="2" type="noConversion"/>
  </si>
  <si>
    <t>Hero skil level</t>
    <phoneticPr fontId="2" type="noConversion"/>
  </si>
  <si>
    <t>Hero mail</t>
    <phoneticPr fontId="2" type="noConversion"/>
  </si>
  <si>
    <t>Uni skil report</t>
    <phoneticPr fontId="2" type="noConversion"/>
  </si>
  <si>
    <t>Unit skil replay</t>
    <phoneticPr fontId="2" type="noConversion"/>
  </si>
  <si>
    <t>Babe Skil main</t>
    <phoneticPr fontId="2" type="noConversion"/>
  </si>
  <si>
    <t>Babe Skil sub</t>
    <phoneticPr fontId="2" type="noConversion"/>
  </si>
  <si>
    <r>
      <t>Bettle Replay</t>
    </r>
    <r>
      <rPr>
        <sz val="12"/>
        <color rgb="FF000000"/>
        <rFont val="細明體"/>
        <family val="2"/>
        <charset val="136"/>
      </rPr>
      <t>附效動畫</t>
    </r>
    <phoneticPr fontId="2" type="noConversion"/>
  </si>
  <si>
    <t>Hazard zone</t>
    <phoneticPr fontId="2" type="noConversion"/>
  </si>
  <si>
    <t>Done</t>
    <phoneticPr fontId="2" type="noConversion"/>
  </si>
  <si>
    <t>Frose熟悉程度</t>
  </si>
  <si>
    <t>O</t>
  </si>
  <si>
    <t>-</t>
  </si>
  <si>
    <t>X</t>
  </si>
  <si>
    <t>Fog</t>
    <phoneticPr fontId="2" type="noConversion"/>
  </si>
  <si>
    <t>Quick Search</t>
    <phoneticPr fontId="2" type="noConversion"/>
  </si>
  <si>
    <t>Capture</t>
    <phoneticPr fontId="2" type="noConversion"/>
  </si>
  <si>
    <t>Resource point</t>
    <phoneticPr fontId="2" type="noConversion"/>
  </si>
  <si>
    <t>Babel Tower</t>
    <phoneticPr fontId="2" type="noConversion"/>
  </si>
  <si>
    <t>Login</t>
    <phoneticPr fontId="2" type="noConversion"/>
  </si>
  <si>
    <t xml:space="preserve">Exclusive Package </t>
    <phoneticPr fontId="2" type="noConversion"/>
  </si>
  <si>
    <t>Exclusive Package</t>
    <phoneticPr fontId="2" type="noConversion"/>
  </si>
  <si>
    <t>VIP每日限購禮包</t>
    <phoneticPr fontId="2" type="noConversion"/>
  </si>
  <si>
    <t>VIP升級禮物</t>
    <phoneticPr fontId="2" type="noConversion"/>
  </si>
  <si>
    <t>Resource Summary</t>
    <phoneticPr fontId="2" type="noConversion"/>
  </si>
  <si>
    <t>Add Pin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</si>
</sst>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.00_);[Red]\(0.00\)"/>
    <numFmt numFmtId="178" formatCode="0.00_ "/>
    <numFmt numFmtId="179" formatCode="0_ "/>
  </numFmts>
  <fonts count="13">
    <font>
      <sz val="12"/>
      <color rgb="FF000000"/>
      <name val="Arial"/>
      <family val="2"/>
    </font>
    <font>
      <sz val="12"/>
      <color rgb="FF000000"/>
      <name val="Microsoft JhengHei"/>
      <family val="2"/>
      <charset val="136"/>
    </font>
    <font>
      <sz val="9"/>
      <name val="細明體"/>
      <family val="3"/>
      <charset val="136"/>
    </font>
    <font>
      <sz val="12"/>
      <color rgb="FF000000"/>
      <name val="Calibri"/>
      <family val="2"/>
    </font>
    <font>
      <sz val="12"/>
      <color theme="1"/>
      <name val="Microsoft JhengHei"/>
      <family val="2"/>
      <charset val="136"/>
    </font>
    <font>
      <sz val="12"/>
      <name val="Arial"/>
      <family val="2"/>
    </font>
    <font>
      <sz val="12"/>
      <color rgb="FF999999"/>
      <name val="Microsoft JhengHei"/>
      <family val="2"/>
      <charset val="136"/>
    </font>
    <font>
      <sz val="11"/>
      <color rgb="FF222222"/>
      <name val="Roboto"/>
    </font>
    <font>
      <sz val="12"/>
      <color rgb="FF000000"/>
      <name val="細明體"/>
      <family val="2"/>
      <charset val="136"/>
    </font>
    <font>
      <sz val="12"/>
      <color rgb="FF000000"/>
      <name val="Arial"/>
      <family val="2"/>
      <charset val="136"/>
    </font>
    <font>
      <sz val="12"/>
      <color rgb="FF000000"/>
      <name val="微軟正黑體"/>
      <family val="2"/>
      <charset val="136"/>
    </font>
    <font>
      <sz val="12"/>
      <name val="細明體"/>
      <family val="2"/>
      <charset val="136"/>
    </font>
    <font>
      <sz val="12"/>
      <color rgb="FF000000"/>
      <name val="Microsoft JhengHei"/>
      <charset val="136"/>
    </font>
  </fonts>
  <fills count="6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1" fillId="3" borderId="7" xfId="0" applyNumberFormat="1" applyFont="1" applyFill="1" applyBorder="1" applyAlignment="1">
      <alignment horizontal="center" vertical="center" wrapText="1"/>
    </xf>
    <xf numFmtId="177" fontId="1" fillId="3" borderId="7" xfId="0" applyNumberFormat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76" fontId="1" fillId="3" borderId="7" xfId="0" applyNumberFormat="1" applyFont="1" applyFill="1" applyBorder="1" applyAlignment="1">
      <alignment horizontal="center" vertical="center"/>
    </xf>
    <xf numFmtId="177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wrapText="1"/>
    </xf>
    <xf numFmtId="0" fontId="4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77" fontId="1" fillId="0" borderId="8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wrapText="1"/>
    </xf>
    <xf numFmtId="0" fontId="3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/>
    </xf>
    <xf numFmtId="176" fontId="1" fillId="4" borderId="7" xfId="0" applyNumberFormat="1" applyFont="1" applyFill="1" applyBorder="1" applyAlignment="1">
      <alignment horizontal="center" vertical="center"/>
    </xf>
    <xf numFmtId="177" fontId="1" fillId="4" borderId="7" xfId="0" applyNumberFormat="1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vertical="center"/>
    </xf>
    <xf numFmtId="0" fontId="3" fillId="4" borderId="8" xfId="0" applyFont="1" applyFill="1" applyBorder="1" applyAlignment="1">
      <alignment horizontal="center" vertical="center"/>
    </xf>
    <xf numFmtId="176" fontId="1" fillId="3" borderId="7" xfId="0" applyNumberFormat="1" applyFont="1" applyFill="1" applyBorder="1" applyAlignment="1">
      <alignment horizontal="center" vertical="center" wrapText="1"/>
    </xf>
    <xf numFmtId="178" fontId="1" fillId="3" borderId="7" xfId="0" applyNumberFormat="1" applyFont="1" applyFill="1" applyBorder="1" applyAlignment="1">
      <alignment horizontal="center" vertical="center" wrapText="1"/>
    </xf>
    <xf numFmtId="179" fontId="1" fillId="3" borderId="7" xfId="0" applyNumberFormat="1" applyFont="1" applyFill="1" applyBorder="1" applyAlignment="1">
      <alignment horizontal="center" vertical="center" wrapText="1"/>
    </xf>
    <xf numFmtId="178" fontId="1" fillId="0" borderId="7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7" fontId="1" fillId="0" borderId="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vertical="center"/>
    </xf>
    <xf numFmtId="0" fontId="1" fillId="5" borderId="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176" fontId="1" fillId="0" borderId="7" xfId="0" applyNumberFormat="1" applyFont="1" applyFill="1" applyBorder="1" applyAlignment="1">
      <alignment horizontal="center" vertical="center" wrapText="1"/>
    </xf>
    <xf numFmtId="177" fontId="1" fillId="0" borderId="7" xfId="0" applyNumberFormat="1" applyFont="1" applyFill="1" applyBorder="1" applyAlignment="1">
      <alignment horizontal="center" vertical="center" wrapText="1"/>
    </xf>
    <xf numFmtId="177" fontId="1" fillId="0" borderId="7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vertical="center"/>
    </xf>
    <xf numFmtId="0" fontId="1" fillId="0" borderId="7" xfId="0" applyFont="1" applyFill="1" applyBorder="1" applyAlignment="1">
      <alignment horizontal="center" vertical="center" wrapText="1"/>
    </xf>
    <xf numFmtId="176" fontId="1" fillId="0" borderId="7" xfId="0" applyNumberFormat="1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vertical="center"/>
    </xf>
    <xf numFmtId="0" fontId="1" fillId="0" borderId="7" xfId="0" applyFont="1" applyFill="1" applyBorder="1" applyAlignment="1">
      <alignment horizontal="center" wrapText="1"/>
    </xf>
    <xf numFmtId="0" fontId="4" fillId="0" borderId="7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" fillId="0" borderId="7" xfId="0" applyFont="1" applyFill="1" applyBorder="1" applyAlignment="1">
      <alignment vertical="center"/>
    </xf>
    <xf numFmtId="0" fontId="0" fillId="0" borderId="12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01533-DC7F-4AB5-9A92-CA004CB47002}">
  <sheetPr>
    <outlinePr summaryBelow="0" summaryRight="0"/>
  </sheetPr>
  <dimension ref="A1:X1002"/>
  <sheetViews>
    <sheetView tabSelected="1" workbookViewId="0">
      <pane xSplit="7" topLeftCell="L1" activePane="topRight" state="frozen"/>
      <selection activeCell="A34" sqref="A34"/>
      <selection pane="topRight" activeCell="O4" sqref="O4"/>
    </sheetView>
  </sheetViews>
  <sheetFormatPr defaultColWidth="11.21875" defaultRowHeight="15" customHeight="1"/>
  <cols>
    <col min="1" max="1" width="19.44140625" style="7" bestFit="1" customWidth="1"/>
    <col min="2" max="2" width="22.109375" style="7" customWidth="1"/>
    <col min="3" max="3" width="19.77734375" style="7" bestFit="1" customWidth="1"/>
    <col min="4" max="4" width="11.77734375" style="7" bestFit="1" customWidth="1"/>
    <col min="5" max="5" width="6.77734375" style="7" customWidth="1"/>
    <col min="6" max="6" width="9.44140625" style="7" customWidth="1"/>
    <col min="7" max="7" width="16.33203125" style="7" bestFit="1" customWidth="1"/>
    <col min="8" max="13" width="6.77734375" style="7" customWidth="1"/>
    <col min="14" max="14" width="8.6640625" style="7" bestFit="1" customWidth="1"/>
    <col min="15" max="15" width="30.21875" style="7" customWidth="1"/>
    <col min="16" max="16" width="7.77734375" style="7" customWidth="1"/>
    <col min="17" max="18" width="6.77734375" style="7" customWidth="1"/>
    <col min="19" max="19" width="13.33203125" style="7" bestFit="1" customWidth="1"/>
    <col min="20" max="20" width="12.44140625" style="15" bestFit="1" customWidth="1"/>
    <col min="21" max="22" width="6.77734375" style="7" customWidth="1"/>
    <col min="23" max="23" width="13.44140625" style="7" bestFit="1" customWidth="1"/>
    <col min="24" max="24" width="6.77734375" style="7" customWidth="1"/>
    <col min="25" max="16384" width="11.21875" style="7"/>
  </cols>
  <sheetData>
    <row r="1" spans="1:24" ht="15.75" customHeight="1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4" t="s">
        <v>18</v>
      </c>
      <c r="T1" s="31" t="s">
        <v>153</v>
      </c>
      <c r="U1" s="5" t="s">
        <v>19</v>
      </c>
      <c r="V1" s="5" t="s">
        <v>20</v>
      </c>
      <c r="W1" s="6" t="s">
        <v>179</v>
      </c>
      <c r="X1" s="6"/>
    </row>
    <row r="2" spans="1:24" ht="15.75" customHeight="1">
      <c r="A2" s="34" t="s">
        <v>21</v>
      </c>
      <c r="B2" s="55" t="s">
        <v>22</v>
      </c>
      <c r="C2" s="55" t="s">
        <v>22</v>
      </c>
      <c r="D2" s="55" t="s">
        <v>22</v>
      </c>
      <c r="E2" s="32">
        <v>337</v>
      </c>
      <c r="F2" s="17">
        <v>0.37</v>
      </c>
      <c r="G2" s="18" t="s">
        <v>23</v>
      </c>
      <c r="H2" s="18"/>
      <c r="I2" s="19">
        <v>0</v>
      </c>
      <c r="J2" s="19">
        <v>0</v>
      </c>
      <c r="K2" s="19">
        <v>0</v>
      </c>
      <c r="L2" s="20">
        <f t="shared" ref="L2:L21" si="0">E2</f>
        <v>337</v>
      </c>
      <c r="M2" s="20">
        <f t="shared" ref="M2:M21" si="1">L2-K2-J2-I2</f>
        <v>337</v>
      </c>
      <c r="N2" s="21">
        <f t="shared" ref="N2:N21" si="2">(M2/L2)*F2</f>
        <v>0.37</v>
      </c>
      <c r="O2" s="22"/>
      <c r="P2" s="23"/>
      <c r="Q2" s="23"/>
      <c r="R2" s="23"/>
      <c r="S2" s="21"/>
      <c r="T2" s="33" t="s">
        <v>178</v>
      </c>
      <c r="U2" s="9"/>
      <c r="V2" s="5"/>
      <c r="W2" s="6" t="s">
        <v>180</v>
      </c>
      <c r="X2" s="6"/>
    </row>
    <row r="3" spans="1:24" ht="16.5" customHeight="1">
      <c r="A3" s="62" t="s">
        <v>188</v>
      </c>
      <c r="B3" s="63" t="s">
        <v>22</v>
      </c>
      <c r="C3" s="63" t="s">
        <v>22</v>
      </c>
      <c r="D3" s="63" t="s">
        <v>22</v>
      </c>
      <c r="E3" s="69">
        <v>44</v>
      </c>
      <c r="F3" s="70">
        <v>0.04</v>
      </c>
      <c r="G3" s="71" t="s">
        <v>23</v>
      </c>
      <c r="H3" s="18"/>
      <c r="I3" s="19">
        <v>0</v>
      </c>
      <c r="J3" s="19">
        <v>0</v>
      </c>
      <c r="K3" s="19">
        <v>0</v>
      </c>
      <c r="L3" s="20">
        <f t="shared" si="0"/>
        <v>44</v>
      </c>
      <c r="M3" s="20">
        <f t="shared" si="1"/>
        <v>44</v>
      </c>
      <c r="N3" s="21">
        <f t="shared" si="2"/>
        <v>0.04</v>
      </c>
      <c r="O3" s="22"/>
      <c r="P3" s="23"/>
      <c r="Q3" s="23"/>
      <c r="R3" s="23"/>
      <c r="S3" s="21"/>
      <c r="T3" s="33" t="s">
        <v>178</v>
      </c>
      <c r="U3" s="9">
        <v>0.1</v>
      </c>
      <c r="V3" s="5">
        <v>0.11</v>
      </c>
      <c r="W3" s="6" t="s">
        <v>180</v>
      </c>
      <c r="X3" s="6"/>
    </row>
    <row r="4" spans="1:24" ht="15" customHeight="1">
      <c r="A4" s="62" t="s">
        <v>24</v>
      </c>
      <c r="B4" s="63" t="s">
        <v>22</v>
      </c>
      <c r="C4" s="63" t="s">
        <v>22</v>
      </c>
      <c r="D4" s="63" t="s">
        <v>22</v>
      </c>
      <c r="E4" s="69">
        <v>121</v>
      </c>
      <c r="F4" s="70">
        <v>0.09</v>
      </c>
      <c r="G4" s="71" t="s">
        <v>23</v>
      </c>
      <c r="H4" s="18"/>
      <c r="I4" s="19">
        <v>0</v>
      </c>
      <c r="J4" s="19">
        <v>0</v>
      </c>
      <c r="K4" s="19">
        <v>0</v>
      </c>
      <c r="L4" s="20">
        <f t="shared" si="0"/>
        <v>121</v>
      </c>
      <c r="M4" s="20">
        <f t="shared" si="1"/>
        <v>121</v>
      </c>
      <c r="N4" s="21">
        <f t="shared" si="2"/>
        <v>0.09</v>
      </c>
      <c r="O4" s="22"/>
      <c r="P4" s="23"/>
      <c r="Q4" s="23"/>
      <c r="R4" s="23"/>
      <c r="S4" s="21"/>
      <c r="T4" s="33" t="s">
        <v>178</v>
      </c>
      <c r="U4" s="9">
        <v>7.0000000000000007E-2</v>
      </c>
      <c r="V4" s="10">
        <v>0.06</v>
      </c>
      <c r="W4" s="6" t="s">
        <v>180</v>
      </c>
      <c r="X4" s="6"/>
    </row>
    <row r="5" spans="1:24" ht="15.75" customHeight="1">
      <c r="A5" s="62" t="s">
        <v>73</v>
      </c>
      <c r="B5" s="62" t="s">
        <v>22</v>
      </c>
      <c r="C5" s="63" t="s">
        <v>22</v>
      </c>
      <c r="D5" s="62" t="s">
        <v>22</v>
      </c>
      <c r="E5" s="69">
        <v>474</v>
      </c>
      <c r="F5" s="70">
        <f>E5*30/60/60/7.5</f>
        <v>0.52666666666666673</v>
      </c>
      <c r="G5" s="72" t="s">
        <v>23</v>
      </c>
      <c r="H5" s="29"/>
      <c r="I5" s="19">
        <v>0</v>
      </c>
      <c r="J5" s="19">
        <v>0</v>
      </c>
      <c r="K5" s="19">
        <v>0</v>
      </c>
      <c r="L5" s="20">
        <f t="shared" si="0"/>
        <v>474</v>
      </c>
      <c r="M5" s="20">
        <f t="shared" si="1"/>
        <v>474</v>
      </c>
      <c r="N5" s="21">
        <f t="shared" si="2"/>
        <v>0.52666666666666673</v>
      </c>
      <c r="O5" s="22"/>
      <c r="P5" s="23"/>
      <c r="Q5" s="23"/>
      <c r="R5" s="23"/>
      <c r="S5" s="21"/>
      <c r="T5" s="33" t="s">
        <v>178</v>
      </c>
      <c r="U5" s="9">
        <v>0.11</v>
      </c>
      <c r="V5" s="10">
        <v>0.12</v>
      </c>
      <c r="W5" s="6" t="s">
        <v>180</v>
      </c>
      <c r="X5" s="6"/>
    </row>
    <row r="6" spans="1:24" ht="15.75" customHeight="1">
      <c r="A6" s="62" t="s">
        <v>67</v>
      </c>
      <c r="B6" s="62" t="s">
        <v>22</v>
      </c>
      <c r="C6" s="63" t="s">
        <v>22</v>
      </c>
      <c r="D6" s="62" t="s">
        <v>22</v>
      </c>
      <c r="E6" s="69">
        <v>225</v>
      </c>
      <c r="F6" s="70">
        <v>0.06</v>
      </c>
      <c r="G6" s="72" t="s">
        <v>23</v>
      </c>
      <c r="H6" s="29"/>
      <c r="I6" s="19">
        <v>0</v>
      </c>
      <c r="J6" s="19">
        <v>0</v>
      </c>
      <c r="K6" s="19">
        <v>0</v>
      </c>
      <c r="L6" s="20">
        <f t="shared" si="0"/>
        <v>225</v>
      </c>
      <c r="M6" s="20">
        <f t="shared" si="1"/>
        <v>225</v>
      </c>
      <c r="N6" s="21">
        <f t="shared" si="2"/>
        <v>0.06</v>
      </c>
      <c r="O6" s="22"/>
      <c r="P6" s="23"/>
      <c r="Q6" s="23"/>
      <c r="R6" s="23"/>
      <c r="S6" s="21"/>
      <c r="T6" s="33" t="s">
        <v>178</v>
      </c>
      <c r="U6" s="9">
        <v>0.06</v>
      </c>
      <c r="V6" s="10">
        <v>0.06</v>
      </c>
      <c r="W6" s="6" t="s">
        <v>181</v>
      </c>
      <c r="X6" s="6"/>
    </row>
    <row r="7" spans="1:24" ht="15.75" customHeight="1">
      <c r="A7" s="64" t="s">
        <v>80</v>
      </c>
      <c r="B7" s="62" t="s">
        <v>22</v>
      </c>
      <c r="C7" s="62" t="s">
        <v>22</v>
      </c>
      <c r="D7" s="62" t="s">
        <v>22</v>
      </c>
      <c r="E7" s="69">
        <v>59</v>
      </c>
      <c r="F7" s="70">
        <v>0.05</v>
      </c>
      <c r="G7" s="72"/>
      <c r="H7" s="29"/>
      <c r="I7" s="19">
        <v>0</v>
      </c>
      <c r="J7" s="19">
        <v>0</v>
      </c>
      <c r="K7" s="19">
        <v>0</v>
      </c>
      <c r="L7" s="20">
        <f t="shared" si="0"/>
        <v>59</v>
      </c>
      <c r="M7" s="20">
        <f t="shared" si="1"/>
        <v>59</v>
      </c>
      <c r="N7" s="21">
        <f>(M7/L7)*F7</f>
        <v>0.05</v>
      </c>
      <c r="O7" s="22"/>
      <c r="P7" s="23"/>
      <c r="Q7" s="23"/>
      <c r="R7" s="23"/>
      <c r="S7" s="21"/>
      <c r="T7" s="33" t="s">
        <v>178</v>
      </c>
      <c r="U7" s="9"/>
      <c r="V7" s="10"/>
      <c r="W7" s="6" t="s">
        <v>180</v>
      </c>
      <c r="X7" s="6"/>
    </row>
    <row r="8" spans="1:24" ht="15.75" customHeight="1">
      <c r="A8" s="64"/>
      <c r="B8" s="95" t="s">
        <v>190</v>
      </c>
      <c r="C8" s="63" t="s">
        <v>191</v>
      </c>
      <c r="D8" s="62" t="s">
        <v>22</v>
      </c>
      <c r="E8" s="69">
        <v>567</v>
      </c>
      <c r="F8" s="70"/>
      <c r="G8" s="72"/>
      <c r="H8" s="29"/>
      <c r="I8" s="19"/>
      <c r="J8" s="19"/>
      <c r="K8" s="19"/>
      <c r="L8" s="20">
        <f t="shared" si="0"/>
        <v>567</v>
      </c>
      <c r="M8" s="20"/>
      <c r="N8" s="21"/>
      <c r="O8" s="22"/>
      <c r="P8" s="61"/>
      <c r="Q8" s="61"/>
      <c r="R8" s="61"/>
      <c r="S8" s="21"/>
      <c r="T8" s="33"/>
      <c r="U8" s="9"/>
      <c r="V8" s="10"/>
      <c r="W8" s="6"/>
      <c r="X8" s="6"/>
    </row>
    <row r="9" spans="1:24" ht="15.75" customHeight="1">
      <c r="A9" s="64"/>
      <c r="B9" s="96"/>
      <c r="C9" s="63" t="s">
        <v>192</v>
      </c>
      <c r="D9" s="62" t="s">
        <v>22</v>
      </c>
      <c r="E9" s="69">
        <v>112</v>
      </c>
      <c r="F9" s="70">
        <f>E9*25/60/60/7.5</f>
        <v>0.1037037037037037</v>
      </c>
      <c r="G9" s="72" t="s">
        <v>23</v>
      </c>
      <c r="H9" s="26"/>
      <c r="I9" s="19">
        <v>0</v>
      </c>
      <c r="J9" s="19">
        <v>0</v>
      </c>
      <c r="K9" s="19">
        <v>0</v>
      </c>
      <c r="L9" s="20">
        <f t="shared" si="0"/>
        <v>112</v>
      </c>
      <c r="M9" s="20">
        <f t="shared" si="1"/>
        <v>112</v>
      </c>
      <c r="N9" s="21">
        <f t="shared" si="2"/>
        <v>0.1037037037037037</v>
      </c>
      <c r="O9" s="22"/>
      <c r="P9" s="23"/>
      <c r="Q9" s="23"/>
      <c r="R9" s="23"/>
      <c r="S9" s="21"/>
      <c r="T9" s="33"/>
      <c r="U9" s="10">
        <v>0.03</v>
      </c>
      <c r="V9" s="10">
        <v>0.04</v>
      </c>
      <c r="W9" s="6" t="s">
        <v>180</v>
      </c>
      <c r="X9" s="6"/>
    </row>
    <row r="10" spans="1:24" ht="15.75" customHeight="1">
      <c r="A10" s="64" t="s">
        <v>79</v>
      </c>
      <c r="B10" s="62" t="s">
        <v>22</v>
      </c>
      <c r="C10" s="62" t="s">
        <v>22</v>
      </c>
      <c r="D10" s="62" t="s">
        <v>22</v>
      </c>
      <c r="E10" s="69">
        <v>192</v>
      </c>
      <c r="F10" s="70">
        <f>E10*25/60/60/7.5</f>
        <v>0.17777777777777776</v>
      </c>
      <c r="G10" s="72" t="s">
        <v>23</v>
      </c>
      <c r="H10" s="26"/>
      <c r="I10" s="19">
        <v>0</v>
      </c>
      <c r="J10" s="19">
        <v>0</v>
      </c>
      <c r="K10" s="19">
        <v>0</v>
      </c>
      <c r="L10" s="20">
        <f t="shared" si="0"/>
        <v>192</v>
      </c>
      <c r="M10" s="20">
        <f t="shared" si="1"/>
        <v>192</v>
      </c>
      <c r="N10" s="21">
        <f t="shared" si="2"/>
        <v>0.17777777777777776</v>
      </c>
      <c r="O10" s="22"/>
      <c r="P10" s="23"/>
      <c r="Q10" s="23"/>
      <c r="R10" s="23"/>
      <c r="S10" s="21"/>
      <c r="T10" s="33" t="s">
        <v>178</v>
      </c>
      <c r="U10" s="5">
        <v>0.83</v>
      </c>
      <c r="V10" s="10">
        <v>0.13</v>
      </c>
      <c r="W10" s="6" t="s">
        <v>181</v>
      </c>
      <c r="X10" s="6"/>
    </row>
    <row r="11" spans="1:24" ht="15.75" customHeight="1">
      <c r="A11" s="65"/>
      <c r="B11" s="62" t="s">
        <v>193</v>
      </c>
      <c r="C11" s="62" t="s">
        <v>22</v>
      </c>
      <c r="D11" s="62" t="s">
        <v>22</v>
      </c>
      <c r="E11" s="69">
        <v>317</v>
      </c>
      <c r="F11" s="70">
        <v>0.19</v>
      </c>
      <c r="G11" s="72" t="s">
        <v>23</v>
      </c>
      <c r="H11" s="26"/>
      <c r="I11" s="19">
        <v>0</v>
      </c>
      <c r="J11" s="19">
        <v>0</v>
      </c>
      <c r="K11" s="19">
        <v>0</v>
      </c>
      <c r="L11" s="20">
        <f t="shared" si="0"/>
        <v>317</v>
      </c>
      <c r="M11" s="20">
        <f t="shared" si="1"/>
        <v>317</v>
      </c>
      <c r="N11" s="21">
        <f t="shared" si="2"/>
        <v>0.19</v>
      </c>
      <c r="O11" s="22"/>
      <c r="P11" s="23"/>
      <c r="Q11" s="23"/>
      <c r="R11" s="23"/>
      <c r="S11" s="21"/>
      <c r="T11" s="33" t="s">
        <v>178</v>
      </c>
      <c r="U11" s="5">
        <v>0.13</v>
      </c>
      <c r="V11" s="10">
        <v>0.2</v>
      </c>
      <c r="W11" s="6" t="s">
        <v>181</v>
      </c>
      <c r="X11" s="6"/>
    </row>
    <row r="12" spans="1:24" ht="15.75" customHeight="1">
      <c r="A12" s="64" t="s">
        <v>72</v>
      </c>
      <c r="B12" s="62" t="s">
        <v>22</v>
      </c>
      <c r="C12" s="63" t="s">
        <v>22</v>
      </c>
      <c r="D12" s="62" t="s">
        <v>22</v>
      </c>
      <c r="E12" s="69">
        <v>490</v>
      </c>
      <c r="F12" s="70">
        <f>E12*30/60/60/7.5</f>
        <v>0.5444444444444444</v>
      </c>
      <c r="G12" s="72" t="s">
        <v>23</v>
      </c>
      <c r="H12" s="27"/>
      <c r="I12" s="19">
        <v>0</v>
      </c>
      <c r="J12" s="19">
        <v>0</v>
      </c>
      <c r="K12" s="19">
        <v>0</v>
      </c>
      <c r="L12" s="20">
        <f t="shared" si="0"/>
        <v>490</v>
      </c>
      <c r="M12" s="20">
        <f t="shared" si="1"/>
        <v>490</v>
      </c>
      <c r="N12" s="21">
        <f t="shared" si="2"/>
        <v>0.5444444444444444</v>
      </c>
      <c r="O12" s="22"/>
      <c r="P12" s="23"/>
      <c r="Q12" s="23"/>
      <c r="R12" s="23"/>
      <c r="S12" s="21"/>
      <c r="T12" s="33" t="s">
        <v>23</v>
      </c>
      <c r="U12" s="11">
        <v>0.23</v>
      </c>
      <c r="V12" s="10">
        <v>0.2</v>
      </c>
      <c r="W12" s="6" t="s">
        <v>180</v>
      </c>
      <c r="X12" s="6"/>
    </row>
    <row r="13" spans="1:24" ht="15.75" customHeight="1">
      <c r="A13" s="64"/>
      <c r="B13" s="62" t="s">
        <v>154</v>
      </c>
      <c r="C13" s="63" t="s">
        <v>155</v>
      </c>
      <c r="D13" s="62" t="s">
        <v>155</v>
      </c>
      <c r="E13" s="68">
        <v>1019</v>
      </c>
      <c r="F13" s="70">
        <f t="shared" ref="F13" si="3">E13*30/60/60/7.5</f>
        <v>1.1322222222222222</v>
      </c>
      <c r="G13" s="72"/>
      <c r="H13" s="27"/>
      <c r="I13" s="19"/>
      <c r="J13" s="19"/>
      <c r="K13" s="19"/>
      <c r="L13" s="20"/>
      <c r="M13" s="20"/>
      <c r="N13" s="21"/>
      <c r="O13" s="22"/>
      <c r="P13" s="23"/>
      <c r="Q13" s="23"/>
      <c r="R13" s="23"/>
      <c r="S13" s="21"/>
      <c r="T13" s="33"/>
      <c r="U13" s="9">
        <v>0.09</v>
      </c>
      <c r="V13" s="10">
        <v>0.1</v>
      </c>
      <c r="W13" s="6" t="s">
        <v>180</v>
      </c>
      <c r="X13" s="6"/>
    </row>
    <row r="14" spans="1:24" ht="15.75" customHeight="1">
      <c r="A14" s="62" t="s">
        <v>68</v>
      </c>
      <c r="B14" s="62" t="s">
        <v>22</v>
      </c>
      <c r="C14" s="62" t="s">
        <v>22</v>
      </c>
      <c r="D14" s="62" t="s">
        <v>22</v>
      </c>
      <c r="E14" s="69">
        <v>278</v>
      </c>
      <c r="F14" s="70">
        <v>0.18</v>
      </c>
      <c r="G14" s="72" t="s">
        <v>23</v>
      </c>
      <c r="H14" s="29"/>
      <c r="I14" s="19">
        <v>0</v>
      </c>
      <c r="J14" s="19">
        <v>0</v>
      </c>
      <c r="K14" s="19">
        <v>0</v>
      </c>
      <c r="L14" s="20">
        <f t="shared" si="0"/>
        <v>278</v>
      </c>
      <c r="M14" s="20">
        <f t="shared" si="1"/>
        <v>278</v>
      </c>
      <c r="N14" s="21">
        <f t="shared" si="2"/>
        <v>0.18</v>
      </c>
      <c r="O14" s="22"/>
      <c r="P14" s="23"/>
      <c r="Q14" s="23"/>
      <c r="R14" s="23"/>
      <c r="S14" s="21"/>
      <c r="T14" s="33" t="s">
        <v>23</v>
      </c>
      <c r="U14" s="10"/>
      <c r="V14" s="10"/>
      <c r="W14" s="6" t="s">
        <v>181</v>
      </c>
      <c r="X14" s="6"/>
    </row>
    <row r="15" spans="1:24" ht="15.75" customHeight="1">
      <c r="A15" s="66" t="s">
        <v>31</v>
      </c>
      <c r="B15" s="62" t="s">
        <v>22</v>
      </c>
      <c r="C15" s="62" t="s">
        <v>22</v>
      </c>
      <c r="D15" s="62" t="s">
        <v>22</v>
      </c>
      <c r="E15" s="69">
        <v>67</v>
      </c>
      <c r="F15" s="70">
        <f>E15*30/60/60/7.5</f>
        <v>7.4444444444444452E-2</v>
      </c>
      <c r="G15" s="71" t="s">
        <v>23</v>
      </c>
      <c r="H15" s="18"/>
      <c r="I15" s="19">
        <v>0</v>
      </c>
      <c r="J15" s="19">
        <v>0</v>
      </c>
      <c r="K15" s="19">
        <v>0</v>
      </c>
      <c r="L15" s="20">
        <f t="shared" si="0"/>
        <v>67</v>
      </c>
      <c r="M15" s="20">
        <f t="shared" si="1"/>
        <v>67</v>
      </c>
      <c r="N15" s="21">
        <f t="shared" si="2"/>
        <v>7.4444444444444452E-2</v>
      </c>
      <c r="O15" s="22"/>
      <c r="P15" s="23"/>
      <c r="Q15" s="23"/>
      <c r="R15" s="23"/>
      <c r="S15" s="21"/>
      <c r="T15" s="33" t="s">
        <v>178</v>
      </c>
      <c r="U15" s="10">
        <v>0.03</v>
      </c>
      <c r="V15" s="10">
        <v>0.02</v>
      </c>
      <c r="W15" s="6" t="s">
        <v>180</v>
      </c>
      <c r="X15" s="6"/>
    </row>
    <row r="16" spans="1:24" ht="15.75" customHeight="1">
      <c r="A16" s="65"/>
      <c r="B16" s="62" t="s">
        <v>194</v>
      </c>
      <c r="C16" s="62" t="s">
        <v>22</v>
      </c>
      <c r="D16" s="62" t="s">
        <v>22</v>
      </c>
      <c r="E16" s="69">
        <v>82</v>
      </c>
      <c r="F16" s="70">
        <f>E16*30/60/60/7.5</f>
        <v>9.1111111111111115E-2</v>
      </c>
      <c r="G16" s="71" t="s">
        <v>23</v>
      </c>
      <c r="H16" s="18"/>
      <c r="I16" s="19">
        <v>0</v>
      </c>
      <c r="J16" s="19">
        <v>0</v>
      </c>
      <c r="K16" s="19">
        <v>0</v>
      </c>
      <c r="L16" s="20">
        <f t="shared" si="0"/>
        <v>82</v>
      </c>
      <c r="M16" s="20">
        <f t="shared" si="1"/>
        <v>82</v>
      </c>
      <c r="N16" s="21">
        <f>(M16/L16)*F16</f>
        <v>9.1111111111111115E-2</v>
      </c>
      <c r="O16" s="22" t="s">
        <v>32</v>
      </c>
      <c r="P16" s="23"/>
      <c r="Q16" s="23"/>
      <c r="R16" s="23"/>
      <c r="S16" s="21"/>
      <c r="T16" s="33" t="s">
        <v>178</v>
      </c>
      <c r="U16" s="10">
        <v>0.21</v>
      </c>
      <c r="V16" s="10">
        <v>0.23</v>
      </c>
      <c r="W16" s="6" t="s">
        <v>180</v>
      </c>
      <c r="X16" s="6"/>
    </row>
    <row r="17" spans="1:24" ht="15.75" customHeight="1">
      <c r="A17" s="76" t="s">
        <v>133</v>
      </c>
      <c r="B17" s="77" t="s">
        <v>132</v>
      </c>
      <c r="C17" s="68" t="s">
        <v>187</v>
      </c>
      <c r="D17" s="67" t="s">
        <v>22</v>
      </c>
      <c r="E17" s="69">
        <v>184</v>
      </c>
      <c r="F17" s="70">
        <f>E17*30/60/60/7.5</f>
        <v>0.20444444444444446</v>
      </c>
      <c r="G17" s="71" t="s">
        <v>23</v>
      </c>
      <c r="H17" s="18"/>
      <c r="I17" s="19">
        <v>0</v>
      </c>
      <c r="J17" s="19">
        <v>0</v>
      </c>
      <c r="K17" s="19">
        <v>0</v>
      </c>
      <c r="L17" s="20">
        <f t="shared" si="0"/>
        <v>184</v>
      </c>
      <c r="M17" s="20">
        <f t="shared" si="1"/>
        <v>184</v>
      </c>
      <c r="N17" s="21">
        <f t="shared" si="2"/>
        <v>0.20444444444444446</v>
      </c>
      <c r="O17" s="22"/>
      <c r="P17" s="23"/>
      <c r="Q17" s="23"/>
      <c r="R17" s="23"/>
      <c r="S17" s="21"/>
      <c r="T17" s="33" t="s">
        <v>23</v>
      </c>
      <c r="U17" s="9">
        <v>0.05</v>
      </c>
      <c r="V17" s="10">
        <v>0.05</v>
      </c>
      <c r="W17" s="6" t="s">
        <v>180</v>
      </c>
      <c r="X17" s="6"/>
    </row>
    <row r="18" spans="1:24" ht="15.75" customHeight="1">
      <c r="A18" s="76"/>
      <c r="B18" s="77"/>
      <c r="C18" s="68" t="s">
        <v>34</v>
      </c>
      <c r="D18" s="67" t="s">
        <v>22</v>
      </c>
      <c r="E18" s="69">
        <v>107</v>
      </c>
      <c r="F18" s="70">
        <f>E18*30/60/60/7.5</f>
        <v>0.11888888888888889</v>
      </c>
      <c r="G18" s="71" t="s">
        <v>23</v>
      </c>
      <c r="H18" s="18"/>
      <c r="I18" s="19">
        <v>0</v>
      </c>
      <c r="J18" s="19">
        <v>0</v>
      </c>
      <c r="K18" s="19">
        <v>0</v>
      </c>
      <c r="L18" s="20">
        <f t="shared" si="0"/>
        <v>107</v>
      </c>
      <c r="M18" s="20">
        <f t="shared" si="1"/>
        <v>107</v>
      </c>
      <c r="N18" s="21">
        <f t="shared" si="2"/>
        <v>0.11888888888888889</v>
      </c>
      <c r="O18" s="22"/>
      <c r="P18" s="23"/>
      <c r="Q18" s="23"/>
      <c r="R18" s="23"/>
      <c r="S18" s="21"/>
      <c r="T18" s="33" t="s">
        <v>23</v>
      </c>
      <c r="U18" s="10">
        <v>0.03</v>
      </c>
      <c r="V18" s="10">
        <v>0.03</v>
      </c>
      <c r="W18" s="6" t="s">
        <v>180</v>
      </c>
      <c r="X18" s="6"/>
    </row>
    <row r="19" spans="1:24" ht="15.75" customHeight="1">
      <c r="A19" s="76"/>
      <c r="B19" s="67" t="s">
        <v>183</v>
      </c>
      <c r="C19" s="67" t="s">
        <v>22</v>
      </c>
      <c r="D19" s="68" t="s">
        <v>22</v>
      </c>
      <c r="E19" s="69">
        <v>51</v>
      </c>
      <c r="F19" s="70">
        <v>0.06</v>
      </c>
      <c r="G19" s="72" t="s">
        <v>23</v>
      </c>
      <c r="H19" s="27"/>
      <c r="I19" s="19">
        <v>0</v>
      </c>
      <c r="J19" s="19">
        <v>0</v>
      </c>
      <c r="K19" s="19">
        <v>0</v>
      </c>
      <c r="L19" s="20">
        <f t="shared" si="0"/>
        <v>51</v>
      </c>
      <c r="M19" s="20">
        <f t="shared" si="1"/>
        <v>51</v>
      </c>
      <c r="N19" s="21">
        <f t="shared" si="2"/>
        <v>0.06</v>
      </c>
      <c r="O19" s="25"/>
      <c r="P19" s="23"/>
      <c r="Q19" s="23"/>
      <c r="R19" s="23"/>
      <c r="S19" s="21"/>
      <c r="T19" s="33" t="s">
        <v>23</v>
      </c>
      <c r="U19" s="6">
        <v>0.13</v>
      </c>
      <c r="V19" s="10">
        <v>0.13</v>
      </c>
      <c r="W19" s="6" t="s">
        <v>181</v>
      </c>
      <c r="X19" s="6"/>
    </row>
    <row r="20" spans="1:24" ht="15.75" customHeight="1">
      <c r="A20" s="76"/>
      <c r="B20" s="67" t="s">
        <v>177</v>
      </c>
      <c r="C20" s="68" t="s">
        <v>22</v>
      </c>
      <c r="D20" s="68" t="s">
        <v>22</v>
      </c>
      <c r="E20" s="69">
        <v>122</v>
      </c>
      <c r="F20" s="70">
        <v>0.17</v>
      </c>
      <c r="G20" s="72" t="s">
        <v>23</v>
      </c>
      <c r="H20" s="29"/>
      <c r="I20" s="19">
        <v>0</v>
      </c>
      <c r="J20" s="19">
        <v>0</v>
      </c>
      <c r="K20" s="19">
        <v>0</v>
      </c>
      <c r="L20" s="20">
        <f t="shared" si="0"/>
        <v>122</v>
      </c>
      <c r="M20" s="20">
        <f t="shared" si="1"/>
        <v>122</v>
      </c>
      <c r="N20" s="21">
        <f t="shared" si="2"/>
        <v>0.17</v>
      </c>
      <c r="O20" s="22" t="s">
        <v>62</v>
      </c>
      <c r="P20" s="25"/>
      <c r="Q20" s="23"/>
      <c r="R20" s="23"/>
      <c r="S20" s="23"/>
      <c r="T20" s="35"/>
      <c r="U20" s="10">
        <v>0.69</v>
      </c>
      <c r="V20" s="10">
        <v>0.26</v>
      </c>
      <c r="W20" s="6" t="s">
        <v>182</v>
      </c>
      <c r="X20" s="6"/>
    </row>
    <row r="21" spans="1:24" ht="15.75">
      <c r="A21" s="67" t="s">
        <v>83</v>
      </c>
      <c r="B21" s="68" t="s">
        <v>22</v>
      </c>
      <c r="C21" s="68" t="s">
        <v>22</v>
      </c>
      <c r="D21" s="67" t="s">
        <v>22</v>
      </c>
      <c r="E21" s="69">
        <v>419</v>
      </c>
      <c r="F21" s="70">
        <f>E21*30/60/60/7.5</f>
        <v>0.46555555555555556</v>
      </c>
      <c r="G21" s="72" t="s">
        <v>23</v>
      </c>
      <c r="H21" s="18"/>
      <c r="I21" s="19">
        <v>0</v>
      </c>
      <c r="J21" s="19">
        <v>0</v>
      </c>
      <c r="K21" s="19">
        <v>0</v>
      </c>
      <c r="L21" s="20">
        <f t="shared" si="0"/>
        <v>419</v>
      </c>
      <c r="M21" s="20">
        <f t="shared" si="1"/>
        <v>419</v>
      </c>
      <c r="N21" s="21">
        <f t="shared" si="2"/>
        <v>0.46555555555555556</v>
      </c>
      <c r="O21" s="22"/>
      <c r="P21" s="23"/>
      <c r="Q21" s="23"/>
      <c r="R21" s="23"/>
      <c r="S21" s="21"/>
      <c r="T21" s="33" t="s">
        <v>23</v>
      </c>
      <c r="U21" s="10">
        <v>3.86</v>
      </c>
      <c r="V21" s="10">
        <v>3.45</v>
      </c>
      <c r="W21" s="6" t="s">
        <v>181</v>
      </c>
      <c r="X21" s="6"/>
    </row>
    <row r="22" spans="1:24" ht="15.75" customHeight="1">
      <c r="A22" s="78" t="s">
        <v>84</v>
      </c>
      <c r="B22" s="68" t="s">
        <v>22</v>
      </c>
      <c r="C22" s="68" t="s">
        <v>22</v>
      </c>
      <c r="D22" s="67" t="s">
        <v>22</v>
      </c>
      <c r="E22" s="79"/>
      <c r="F22" s="79"/>
      <c r="G22" s="79"/>
      <c r="H22" s="25"/>
      <c r="I22" s="25"/>
      <c r="J22" s="25"/>
      <c r="K22" s="25"/>
      <c r="L22" s="25"/>
      <c r="M22" s="25"/>
      <c r="N22" s="25"/>
      <c r="O22" s="36" t="s">
        <v>142</v>
      </c>
      <c r="P22" s="23"/>
      <c r="Q22" s="23"/>
      <c r="R22" s="23"/>
      <c r="S22" s="21"/>
      <c r="T22" s="33"/>
      <c r="U22" s="9">
        <v>0.45</v>
      </c>
      <c r="V22" s="10">
        <v>0.5</v>
      </c>
      <c r="W22" s="6" t="s">
        <v>180</v>
      </c>
      <c r="X22" s="6"/>
    </row>
    <row r="23" spans="1:24" ht="15.75" customHeight="1">
      <c r="A23" s="68" t="s">
        <v>184</v>
      </c>
      <c r="B23" s="67" t="s">
        <v>22</v>
      </c>
      <c r="C23" s="67" t="s">
        <v>22</v>
      </c>
      <c r="D23" s="67" t="s">
        <v>22</v>
      </c>
      <c r="E23" s="69">
        <v>117</v>
      </c>
      <c r="F23" s="70">
        <f>E23*30/60/60/7.5</f>
        <v>0.13</v>
      </c>
      <c r="G23" s="71" t="s">
        <v>23</v>
      </c>
      <c r="H23" s="18"/>
      <c r="I23" s="19">
        <v>0</v>
      </c>
      <c r="J23" s="19">
        <v>0</v>
      </c>
      <c r="K23" s="19">
        <v>0</v>
      </c>
      <c r="L23" s="20">
        <f>E23</f>
        <v>117</v>
      </c>
      <c r="M23" s="20">
        <f>L23-K23-J23-I23</f>
        <v>117</v>
      </c>
      <c r="N23" s="21">
        <f>(M23/L23)*F23</f>
        <v>0.13</v>
      </c>
      <c r="O23" s="22"/>
      <c r="P23" s="23"/>
      <c r="Q23" s="23"/>
      <c r="R23" s="23"/>
      <c r="S23" s="21"/>
      <c r="T23" s="33" t="s">
        <v>178</v>
      </c>
      <c r="U23" s="9">
        <v>0.32</v>
      </c>
      <c r="V23" s="10">
        <v>0.49</v>
      </c>
      <c r="W23" s="6" t="s">
        <v>181</v>
      </c>
      <c r="X23" s="6"/>
    </row>
    <row r="24" spans="1:24" ht="15.75" customHeight="1">
      <c r="A24" s="67" t="s">
        <v>78</v>
      </c>
      <c r="B24" s="67" t="s">
        <v>22</v>
      </c>
      <c r="C24" s="68" t="s">
        <v>22</v>
      </c>
      <c r="D24" s="67" t="s">
        <v>22</v>
      </c>
      <c r="E24" s="69">
        <v>690</v>
      </c>
      <c r="F24" s="70">
        <v>0.8</v>
      </c>
      <c r="G24" s="71" t="s">
        <v>23</v>
      </c>
      <c r="H24" s="26"/>
      <c r="I24" s="19">
        <v>0</v>
      </c>
      <c r="J24" s="19">
        <v>0</v>
      </c>
      <c r="K24" s="19">
        <v>0</v>
      </c>
      <c r="L24" s="20">
        <f>E24</f>
        <v>690</v>
      </c>
      <c r="M24" s="20">
        <f>L24-K24-J24-I24</f>
        <v>690</v>
      </c>
      <c r="N24" s="21">
        <f>(M24/L24)*F24</f>
        <v>0.8</v>
      </c>
      <c r="O24" s="22"/>
      <c r="P24" s="23"/>
      <c r="Q24" s="23"/>
      <c r="R24" s="23"/>
      <c r="S24" s="21"/>
      <c r="T24" s="33" t="s">
        <v>23</v>
      </c>
      <c r="U24" s="9">
        <v>0.33</v>
      </c>
      <c r="V24" s="10">
        <v>0.31</v>
      </c>
      <c r="W24" s="6" t="s">
        <v>180</v>
      </c>
      <c r="X24" s="6"/>
    </row>
    <row r="25" spans="1:24" ht="15.75" customHeight="1">
      <c r="A25" s="73" t="s">
        <v>25</v>
      </c>
      <c r="B25" s="67" t="s">
        <v>22</v>
      </c>
      <c r="C25" s="68" t="s">
        <v>22</v>
      </c>
      <c r="D25" s="67" t="s">
        <v>22</v>
      </c>
      <c r="E25" s="69">
        <v>285</v>
      </c>
      <c r="F25" s="70">
        <v>0.28999999999999998</v>
      </c>
      <c r="G25" s="71" t="s">
        <v>23</v>
      </c>
      <c r="H25" s="18"/>
      <c r="I25" s="19">
        <v>0</v>
      </c>
      <c r="J25" s="19">
        <v>0</v>
      </c>
      <c r="K25" s="19">
        <v>0</v>
      </c>
      <c r="L25" s="20">
        <f>E25</f>
        <v>285</v>
      </c>
      <c r="M25" s="20">
        <f>L25-K25-J25-I25</f>
        <v>285</v>
      </c>
      <c r="N25" s="21">
        <f>(M25/L25)*F25</f>
        <v>0.28999999999999998</v>
      </c>
      <c r="O25" s="22" t="s">
        <v>131</v>
      </c>
      <c r="P25" s="23"/>
      <c r="Q25" s="23"/>
      <c r="R25" s="23"/>
      <c r="S25" s="21"/>
      <c r="T25" s="33" t="s">
        <v>23</v>
      </c>
      <c r="U25" s="11">
        <v>0.22</v>
      </c>
      <c r="V25" s="10">
        <v>0.26</v>
      </c>
      <c r="W25" s="6" t="s">
        <v>180</v>
      </c>
      <c r="X25" s="6"/>
    </row>
    <row r="26" spans="1:24" ht="15.75" customHeight="1">
      <c r="A26" s="74"/>
      <c r="B26" s="73" t="s">
        <v>26</v>
      </c>
      <c r="C26" s="68" t="s">
        <v>27</v>
      </c>
      <c r="D26" s="67" t="s">
        <v>22</v>
      </c>
      <c r="E26" s="69">
        <v>100</v>
      </c>
      <c r="F26" s="70">
        <f>E26*30/3600/7.5</f>
        <v>0.11111111111111112</v>
      </c>
      <c r="G26" s="71" t="s">
        <v>23</v>
      </c>
      <c r="H26" s="18"/>
      <c r="I26" s="19"/>
      <c r="J26" s="19"/>
      <c r="K26" s="19"/>
      <c r="L26" s="20"/>
      <c r="M26" s="20"/>
      <c r="N26" s="21"/>
      <c r="O26" s="22"/>
      <c r="P26" s="23"/>
      <c r="Q26" s="23"/>
      <c r="R26" s="23"/>
      <c r="S26" s="21"/>
      <c r="T26" s="33" t="s">
        <v>23</v>
      </c>
      <c r="U26" s="9">
        <v>0.6</v>
      </c>
      <c r="V26" s="10">
        <v>0.65</v>
      </c>
      <c r="W26" s="6" t="s">
        <v>180</v>
      </c>
      <c r="X26" s="6"/>
    </row>
    <row r="27" spans="1:24" ht="15.75" customHeight="1">
      <c r="A27" s="74"/>
      <c r="B27" s="74"/>
      <c r="C27" s="68" t="s">
        <v>28</v>
      </c>
      <c r="D27" s="67" t="s">
        <v>22</v>
      </c>
      <c r="E27" s="69">
        <v>827</v>
      </c>
      <c r="F27" s="70">
        <v>1.4</v>
      </c>
      <c r="G27" s="71" t="s">
        <v>23</v>
      </c>
      <c r="H27" s="18"/>
      <c r="I27" s="19"/>
      <c r="J27" s="19"/>
      <c r="K27" s="19"/>
      <c r="L27" s="20"/>
      <c r="M27" s="20"/>
      <c r="N27" s="21"/>
      <c r="O27" s="22"/>
      <c r="P27" s="23"/>
      <c r="Q27" s="23"/>
      <c r="R27" s="23"/>
      <c r="S27" s="21"/>
      <c r="T27" s="33" t="s">
        <v>23</v>
      </c>
      <c r="U27" s="12">
        <v>0.46</v>
      </c>
      <c r="V27" s="10">
        <v>0.47</v>
      </c>
      <c r="W27" s="6" t="s">
        <v>180</v>
      </c>
      <c r="X27" s="6"/>
    </row>
    <row r="28" spans="1:24" ht="15.75" customHeight="1">
      <c r="A28" s="73" t="s">
        <v>69</v>
      </c>
      <c r="B28" s="67" t="s">
        <v>22</v>
      </c>
      <c r="C28" s="67" t="s">
        <v>22</v>
      </c>
      <c r="D28" s="67" t="s">
        <v>22</v>
      </c>
      <c r="E28" s="69">
        <v>603</v>
      </c>
      <c r="F28" s="70">
        <f>E28*25/60/60/7.5</f>
        <v>0.55833333333333335</v>
      </c>
      <c r="G28" s="72" t="s">
        <v>23</v>
      </c>
      <c r="H28" s="27"/>
      <c r="I28" s="19">
        <v>0</v>
      </c>
      <c r="J28" s="19">
        <v>0</v>
      </c>
      <c r="K28" s="19">
        <v>0</v>
      </c>
      <c r="L28" s="20">
        <f>E28</f>
        <v>603</v>
      </c>
      <c r="M28" s="20">
        <f>L28-K28-J28-I28</f>
        <v>603</v>
      </c>
      <c r="N28" s="21">
        <f>(M28/L28)*F28</f>
        <v>0.55833333333333335</v>
      </c>
      <c r="O28" s="22"/>
      <c r="P28" s="23"/>
      <c r="Q28" s="23"/>
      <c r="R28" s="23"/>
      <c r="S28" s="21"/>
      <c r="T28" s="33" t="s">
        <v>23</v>
      </c>
      <c r="U28" s="13">
        <v>0.13</v>
      </c>
      <c r="V28" s="10">
        <v>0.14000000000000001</v>
      </c>
      <c r="W28" s="6" t="s">
        <v>180</v>
      </c>
      <c r="X28" s="6"/>
    </row>
    <row r="29" spans="1:24" ht="15.75" customHeight="1">
      <c r="A29" s="73"/>
      <c r="B29" s="73" t="s">
        <v>70</v>
      </c>
      <c r="C29" s="67" t="s">
        <v>22</v>
      </c>
      <c r="D29" s="67" t="s">
        <v>22</v>
      </c>
      <c r="E29" s="69">
        <v>334</v>
      </c>
      <c r="F29" s="70">
        <v>0.26</v>
      </c>
      <c r="G29" s="72" t="s">
        <v>23</v>
      </c>
      <c r="H29" s="27"/>
      <c r="I29" s="19">
        <v>0</v>
      </c>
      <c r="J29" s="19">
        <v>0</v>
      </c>
      <c r="K29" s="19">
        <v>0</v>
      </c>
      <c r="L29" s="20">
        <f>E29</f>
        <v>334</v>
      </c>
      <c r="M29" s="20">
        <f>L29-K29-J29-I29</f>
        <v>334</v>
      </c>
      <c r="N29" s="21">
        <f>(M29/L29)*F29</f>
        <v>0.26</v>
      </c>
      <c r="O29" s="22"/>
      <c r="P29" s="23"/>
      <c r="Q29" s="23"/>
      <c r="R29" s="23"/>
      <c r="S29" s="21"/>
      <c r="T29" s="33"/>
      <c r="U29" s="30"/>
      <c r="V29" s="8"/>
      <c r="W29" s="6" t="s">
        <v>180</v>
      </c>
      <c r="X29" s="6"/>
    </row>
    <row r="30" spans="1:24" ht="15.75" customHeight="1">
      <c r="A30" s="73"/>
      <c r="B30" s="73"/>
      <c r="C30" s="67" t="s">
        <v>151</v>
      </c>
      <c r="D30" s="67" t="s">
        <v>22</v>
      </c>
      <c r="E30" s="69"/>
      <c r="F30" s="70"/>
      <c r="G30" s="72"/>
      <c r="H30" s="27"/>
      <c r="I30" s="19"/>
      <c r="J30" s="19"/>
      <c r="K30" s="19"/>
      <c r="L30" s="20"/>
      <c r="M30" s="20"/>
      <c r="N30" s="21"/>
      <c r="O30" s="22"/>
      <c r="P30" s="23"/>
      <c r="Q30" s="23"/>
      <c r="R30" s="23"/>
      <c r="S30" s="21"/>
      <c r="T30" s="37"/>
      <c r="U30" s="8">
        <v>0.03</v>
      </c>
      <c r="V30" s="8">
        <v>0.02</v>
      </c>
      <c r="W30" s="6" t="s">
        <v>180</v>
      </c>
      <c r="X30" s="6"/>
    </row>
    <row r="31" spans="1:24" ht="15.75" customHeight="1">
      <c r="A31" s="67" t="s">
        <v>66</v>
      </c>
      <c r="B31" s="67" t="s">
        <v>22</v>
      </c>
      <c r="C31" s="68" t="s">
        <v>22</v>
      </c>
      <c r="D31" s="67" t="s">
        <v>22</v>
      </c>
      <c r="E31" s="69">
        <v>79</v>
      </c>
      <c r="F31" s="70">
        <f>E31*20/60/60/7.5</f>
        <v>5.8518518518518518E-2</v>
      </c>
      <c r="G31" s="72" t="s">
        <v>23</v>
      </c>
      <c r="H31" s="29"/>
      <c r="I31" s="19">
        <v>0</v>
      </c>
      <c r="J31" s="19">
        <v>0</v>
      </c>
      <c r="K31" s="19">
        <v>0</v>
      </c>
      <c r="L31" s="20">
        <f t="shared" ref="L31:L93" si="4">E31</f>
        <v>79</v>
      </c>
      <c r="M31" s="20">
        <f t="shared" ref="M31:M93" si="5">L31-K31-J31-I31</f>
        <v>79</v>
      </c>
      <c r="N31" s="21">
        <f t="shared" ref="N31:N93" si="6">(M31/L31)*F31</f>
        <v>5.8518518518518518E-2</v>
      </c>
      <c r="O31" s="22"/>
      <c r="P31" s="23"/>
      <c r="Q31" s="23"/>
      <c r="R31" s="23"/>
      <c r="S31" s="21"/>
      <c r="T31" s="33" t="s">
        <v>23</v>
      </c>
      <c r="U31" s="24">
        <v>7.0000000000000007E-2</v>
      </c>
      <c r="V31" s="23">
        <v>7.0000000000000007E-2</v>
      </c>
      <c r="W31" s="6" t="s">
        <v>180</v>
      </c>
      <c r="X31" s="6"/>
    </row>
    <row r="32" spans="1:24" ht="15.75" customHeight="1">
      <c r="A32" s="67" t="s">
        <v>71</v>
      </c>
      <c r="B32" s="67" t="s">
        <v>22</v>
      </c>
      <c r="C32" s="68" t="s">
        <v>22</v>
      </c>
      <c r="D32" s="67" t="s">
        <v>22</v>
      </c>
      <c r="E32" s="69">
        <v>119</v>
      </c>
      <c r="F32" s="70">
        <v>0.12</v>
      </c>
      <c r="G32" s="72" t="s">
        <v>23</v>
      </c>
      <c r="H32" s="27"/>
      <c r="I32" s="19">
        <v>0</v>
      </c>
      <c r="J32" s="19">
        <v>0</v>
      </c>
      <c r="K32" s="19">
        <v>0</v>
      </c>
      <c r="L32" s="20">
        <f t="shared" si="4"/>
        <v>119</v>
      </c>
      <c r="M32" s="20">
        <f t="shared" si="5"/>
        <v>119</v>
      </c>
      <c r="N32" s="21">
        <f t="shared" si="6"/>
        <v>0.12</v>
      </c>
      <c r="O32" s="22"/>
      <c r="P32" s="23"/>
      <c r="Q32" s="23"/>
      <c r="R32" s="23"/>
      <c r="S32" s="21"/>
      <c r="T32" s="38"/>
      <c r="U32" s="23">
        <v>0.08</v>
      </c>
      <c r="V32" s="23">
        <v>0.09</v>
      </c>
      <c r="W32" s="6" t="s">
        <v>180</v>
      </c>
      <c r="X32" s="6"/>
    </row>
    <row r="33" spans="1:24" ht="15.75" customHeight="1">
      <c r="A33" s="73" t="s">
        <v>55</v>
      </c>
      <c r="B33" s="73" t="s">
        <v>55</v>
      </c>
      <c r="C33" s="68" t="s">
        <v>22</v>
      </c>
      <c r="D33" s="67" t="s">
        <v>22</v>
      </c>
      <c r="E33" s="69">
        <v>144</v>
      </c>
      <c r="F33" s="70">
        <v>0.15</v>
      </c>
      <c r="G33" s="71" t="s">
        <v>23</v>
      </c>
      <c r="H33" s="18"/>
      <c r="I33" s="19">
        <v>0</v>
      </c>
      <c r="J33" s="19">
        <v>0</v>
      </c>
      <c r="K33" s="19">
        <v>0</v>
      </c>
      <c r="L33" s="20">
        <f t="shared" si="4"/>
        <v>144</v>
      </c>
      <c r="M33" s="20">
        <f t="shared" si="5"/>
        <v>144</v>
      </c>
      <c r="N33" s="21">
        <f t="shared" si="6"/>
        <v>0.15</v>
      </c>
      <c r="O33" s="22" t="s">
        <v>56</v>
      </c>
      <c r="P33" s="23"/>
      <c r="Q33" s="23"/>
      <c r="R33" s="23"/>
      <c r="S33" s="21"/>
      <c r="T33" s="38"/>
      <c r="U33" s="24">
        <v>0.19</v>
      </c>
      <c r="V33" s="23">
        <v>0.21</v>
      </c>
      <c r="W33" s="6" t="s">
        <v>180</v>
      </c>
      <c r="X33" s="6"/>
    </row>
    <row r="34" spans="1:24" ht="15.75" customHeight="1">
      <c r="A34" s="74"/>
      <c r="B34" s="74"/>
      <c r="C34" s="68" t="s">
        <v>57</v>
      </c>
      <c r="D34" s="67" t="s">
        <v>22</v>
      </c>
      <c r="E34" s="69">
        <v>280</v>
      </c>
      <c r="F34" s="70">
        <f t="shared" ref="F34" si="7">E34*30/60/60/7.5</f>
        <v>0.31111111111111112</v>
      </c>
      <c r="G34" s="71" t="s">
        <v>23</v>
      </c>
      <c r="H34" s="18"/>
      <c r="I34" s="19">
        <v>0</v>
      </c>
      <c r="J34" s="19">
        <v>0</v>
      </c>
      <c r="K34" s="19">
        <v>0</v>
      </c>
      <c r="L34" s="20">
        <f t="shared" si="4"/>
        <v>280</v>
      </c>
      <c r="M34" s="20">
        <f t="shared" si="5"/>
        <v>280</v>
      </c>
      <c r="N34" s="21">
        <f t="shared" si="6"/>
        <v>0.31111111111111112</v>
      </c>
      <c r="O34" s="25"/>
      <c r="P34" s="23"/>
      <c r="Q34" s="23"/>
      <c r="R34" s="23"/>
      <c r="S34" s="21"/>
      <c r="T34" s="38"/>
      <c r="U34" s="9">
        <v>0.12</v>
      </c>
      <c r="V34" s="10">
        <v>0.13</v>
      </c>
      <c r="W34" s="6" t="s">
        <v>180</v>
      </c>
      <c r="X34" s="6"/>
    </row>
    <row r="35" spans="1:24" ht="15.75" customHeight="1">
      <c r="A35" s="74"/>
      <c r="B35" s="73" t="s">
        <v>58</v>
      </c>
      <c r="C35" s="72" t="s">
        <v>22</v>
      </c>
      <c r="D35" s="67" t="s">
        <v>22</v>
      </c>
      <c r="E35" s="69">
        <v>172</v>
      </c>
      <c r="F35" s="70">
        <v>0.26</v>
      </c>
      <c r="G35" s="71" t="s">
        <v>23</v>
      </c>
      <c r="H35" s="27"/>
      <c r="I35" s="19">
        <v>0</v>
      </c>
      <c r="J35" s="19">
        <v>0</v>
      </c>
      <c r="K35" s="19">
        <v>0</v>
      </c>
      <c r="L35" s="20">
        <f t="shared" si="4"/>
        <v>172</v>
      </c>
      <c r="M35" s="20">
        <f t="shared" si="5"/>
        <v>172</v>
      </c>
      <c r="N35" s="21">
        <f t="shared" si="6"/>
        <v>0.26</v>
      </c>
      <c r="O35" s="22"/>
      <c r="P35" s="23"/>
      <c r="Q35" s="23"/>
      <c r="R35" s="23"/>
      <c r="S35" s="21"/>
      <c r="T35" s="33"/>
      <c r="U35" s="9">
        <v>0.46</v>
      </c>
      <c r="V35" s="10">
        <v>0.46</v>
      </c>
      <c r="W35" s="6" t="s">
        <v>180</v>
      </c>
      <c r="X35" s="6"/>
    </row>
    <row r="36" spans="1:24" ht="15.75" customHeight="1">
      <c r="A36" s="74"/>
      <c r="B36" s="74"/>
      <c r="C36" s="80" t="s">
        <v>59</v>
      </c>
      <c r="D36" s="67" t="s">
        <v>22</v>
      </c>
      <c r="E36" s="69">
        <v>102</v>
      </c>
      <c r="F36" s="70">
        <v>0.46</v>
      </c>
      <c r="G36" s="71" t="s">
        <v>23</v>
      </c>
      <c r="H36" s="27"/>
      <c r="I36" s="19">
        <v>0</v>
      </c>
      <c r="J36" s="19">
        <v>0</v>
      </c>
      <c r="K36" s="19">
        <v>0</v>
      </c>
      <c r="L36" s="20">
        <f t="shared" si="4"/>
        <v>102</v>
      </c>
      <c r="M36" s="20">
        <f t="shared" si="5"/>
        <v>102</v>
      </c>
      <c r="N36" s="21">
        <f t="shared" si="6"/>
        <v>0.46</v>
      </c>
      <c r="O36" s="22"/>
      <c r="P36" s="23"/>
      <c r="Q36" s="23"/>
      <c r="R36" s="23"/>
      <c r="S36" s="21"/>
      <c r="T36" s="33"/>
      <c r="U36" s="12">
        <v>0.46</v>
      </c>
      <c r="V36" s="10">
        <v>0.5</v>
      </c>
      <c r="W36" s="15" t="s">
        <v>182</v>
      </c>
      <c r="X36" s="6"/>
    </row>
    <row r="37" spans="1:24" ht="15.75" customHeight="1">
      <c r="A37" s="74"/>
      <c r="B37" s="74"/>
      <c r="C37" s="67" t="s">
        <v>60</v>
      </c>
      <c r="D37" s="67" t="s">
        <v>22</v>
      </c>
      <c r="E37" s="69">
        <v>64</v>
      </c>
      <c r="F37" s="70">
        <f>E37*30/60/60/7.5</f>
        <v>7.1111111111111111E-2</v>
      </c>
      <c r="G37" s="71" t="s">
        <v>23</v>
      </c>
      <c r="H37" s="27"/>
      <c r="I37" s="19">
        <v>0</v>
      </c>
      <c r="J37" s="19">
        <v>0</v>
      </c>
      <c r="K37" s="19">
        <v>0</v>
      </c>
      <c r="L37" s="20">
        <f t="shared" si="4"/>
        <v>64</v>
      </c>
      <c r="M37" s="20">
        <f t="shared" si="5"/>
        <v>64</v>
      </c>
      <c r="N37" s="21">
        <f t="shared" si="6"/>
        <v>7.1111111111111111E-2</v>
      </c>
      <c r="O37" s="22"/>
      <c r="P37" s="23"/>
      <c r="Q37" s="23"/>
      <c r="R37" s="23"/>
      <c r="S37" s="21"/>
      <c r="T37" s="33"/>
      <c r="U37" s="9">
        <v>0.32</v>
      </c>
      <c r="V37" s="10">
        <v>0.06</v>
      </c>
      <c r="W37" s="6" t="s">
        <v>181</v>
      </c>
      <c r="X37" s="6"/>
    </row>
    <row r="38" spans="1:24" ht="15.75" customHeight="1">
      <c r="A38" s="74"/>
      <c r="B38" s="67" t="s">
        <v>61</v>
      </c>
      <c r="C38" s="67" t="s">
        <v>22</v>
      </c>
      <c r="D38" s="68" t="s">
        <v>22</v>
      </c>
      <c r="E38" s="69">
        <v>67</v>
      </c>
      <c r="F38" s="70">
        <f>E38*30/60/60/7.5</f>
        <v>7.4444444444444452E-2</v>
      </c>
      <c r="G38" s="71" t="s">
        <v>23</v>
      </c>
      <c r="H38" s="29"/>
      <c r="I38" s="19">
        <v>0</v>
      </c>
      <c r="J38" s="19">
        <v>0</v>
      </c>
      <c r="K38" s="19">
        <v>0</v>
      </c>
      <c r="L38" s="20">
        <f t="shared" si="4"/>
        <v>67</v>
      </c>
      <c r="M38" s="20">
        <f t="shared" si="5"/>
        <v>67</v>
      </c>
      <c r="N38" s="21">
        <f t="shared" si="6"/>
        <v>7.4444444444444452E-2</v>
      </c>
      <c r="O38" s="22"/>
      <c r="P38" s="23"/>
      <c r="Q38" s="23"/>
      <c r="R38" s="23"/>
      <c r="S38" s="21"/>
      <c r="T38" s="37"/>
      <c r="U38" s="9">
        <v>0.08</v>
      </c>
      <c r="V38" s="10">
        <v>0.12</v>
      </c>
      <c r="W38" s="6" t="s">
        <v>181</v>
      </c>
      <c r="X38" s="6"/>
    </row>
    <row r="39" spans="1:24" ht="15.75" customHeight="1">
      <c r="A39" s="73" t="s">
        <v>75</v>
      </c>
      <c r="B39" s="67" t="s">
        <v>22</v>
      </c>
      <c r="C39" s="68" t="s">
        <v>22</v>
      </c>
      <c r="D39" s="67" t="s">
        <v>22</v>
      </c>
      <c r="E39" s="69">
        <v>148</v>
      </c>
      <c r="F39" s="70">
        <f>E39*30/60/60/7.5</f>
        <v>0.16444444444444445</v>
      </c>
      <c r="G39" s="72" t="s">
        <v>23</v>
      </c>
      <c r="H39" s="26"/>
      <c r="I39" s="19">
        <v>0</v>
      </c>
      <c r="J39" s="19">
        <v>0</v>
      </c>
      <c r="K39" s="19">
        <v>0</v>
      </c>
      <c r="L39" s="20">
        <f t="shared" si="4"/>
        <v>148</v>
      </c>
      <c r="M39" s="20">
        <f t="shared" si="5"/>
        <v>148</v>
      </c>
      <c r="N39" s="21">
        <f t="shared" si="6"/>
        <v>0.16444444444444445</v>
      </c>
      <c r="O39" s="22"/>
      <c r="P39" s="23"/>
      <c r="Q39" s="23"/>
      <c r="R39" s="23"/>
      <c r="S39" s="21"/>
      <c r="T39" s="60"/>
      <c r="U39" s="56">
        <v>0.06</v>
      </c>
      <c r="V39" s="10">
        <v>0.06</v>
      </c>
      <c r="W39" s="6" t="s">
        <v>180</v>
      </c>
      <c r="X39" s="6"/>
    </row>
    <row r="40" spans="1:24" ht="15.75" customHeight="1">
      <c r="A40" s="73"/>
      <c r="B40" s="67" t="s">
        <v>74</v>
      </c>
      <c r="C40" s="67" t="s">
        <v>22</v>
      </c>
      <c r="D40" s="68" t="s">
        <v>22</v>
      </c>
      <c r="E40" s="69">
        <v>150</v>
      </c>
      <c r="F40" s="70">
        <f t="shared" ref="F40:F43" si="8">E40*30/60/60/7.5</f>
        <v>0.16666666666666666</v>
      </c>
      <c r="G40" s="72" t="s">
        <v>23</v>
      </c>
      <c r="H40" s="19"/>
      <c r="I40" s="19">
        <v>0</v>
      </c>
      <c r="J40" s="19">
        <v>0</v>
      </c>
      <c r="K40" s="19">
        <v>0</v>
      </c>
      <c r="L40" s="20">
        <f t="shared" si="4"/>
        <v>150</v>
      </c>
      <c r="M40" s="20">
        <f t="shared" si="5"/>
        <v>150</v>
      </c>
      <c r="N40" s="21">
        <f t="shared" si="6"/>
        <v>0.16666666666666666</v>
      </c>
      <c r="O40" s="25"/>
      <c r="P40" s="22"/>
      <c r="Q40" s="23"/>
      <c r="R40" s="23"/>
      <c r="S40" s="23"/>
      <c r="T40" s="21"/>
      <c r="U40" s="57">
        <v>0.44</v>
      </c>
      <c r="V40" s="23">
        <v>0.4</v>
      </c>
      <c r="W40" s="6" t="s">
        <v>180</v>
      </c>
      <c r="X40" s="6"/>
    </row>
    <row r="41" spans="1:24" ht="15.75" customHeight="1">
      <c r="A41" s="73"/>
      <c r="B41" s="67" t="s">
        <v>156</v>
      </c>
      <c r="C41" s="67" t="s">
        <v>155</v>
      </c>
      <c r="D41" s="67" t="s">
        <v>155</v>
      </c>
      <c r="E41" s="68">
        <v>0</v>
      </c>
      <c r="F41" s="70">
        <f t="shared" si="8"/>
        <v>0</v>
      </c>
      <c r="G41" s="72"/>
      <c r="H41" s="19"/>
      <c r="I41" s="19"/>
      <c r="J41" s="19"/>
      <c r="K41" s="19"/>
      <c r="L41" s="20"/>
      <c r="M41" s="20"/>
      <c r="N41" s="21"/>
      <c r="O41" s="25"/>
      <c r="P41" s="22"/>
      <c r="Q41" s="23"/>
      <c r="R41" s="23"/>
      <c r="S41" s="23"/>
      <c r="T41" s="21"/>
      <c r="U41" s="57">
        <v>0.03</v>
      </c>
      <c r="V41" s="24">
        <v>0.03</v>
      </c>
      <c r="W41" s="6" t="s">
        <v>180</v>
      </c>
      <c r="X41" s="6"/>
    </row>
    <row r="42" spans="1:24" ht="15.75" customHeight="1">
      <c r="A42" s="73"/>
      <c r="B42" s="67" t="s">
        <v>157</v>
      </c>
      <c r="C42" s="67" t="s">
        <v>155</v>
      </c>
      <c r="D42" s="67" t="s">
        <v>155</v>
      </c>
      <c r="E42" s="68">
        <v>0</v>
      </c>
      <c r="F42" s="70">
        <f t="shared" si="8"/>
        <v>0</v>
      </c>
      <c r="G42" s="72"/>
      <c r="H42" s="19"/>
      <c r="I42" s="19"/>
      <c r="J42" s="19"/>
      <c r="K42" s="19"/>
      <c r="L42" s="20"/>
      <c r="M42" s="20"/>
      <c r="N42" s="21"/>
      <c r="O42" s="25"/>
      <c r="P42" s="22"/>
      <c r="Q42" s="23"/>
      <c r="R42" s="23"/>
      <c r="S42" s="23"/>
      <c r="T42" s="21"/>
      <c r="U42" s="56">
        <v>0.12</v>
      </c>
      <c r="V42" s="10">
        <v>0.15</v>
      </c>
      <c r="W42" s="6" t="s">
        <v>180</v>
      </c>
      <c r="X42" s="6"/>
    </row>
    <row r="43" spans="1:24" ht="15.75" customHeight="1">
      <c r="A43" s="67" t="s">
        <v>158</v>
      </c>
      <c r="B43" s="67" t="s">
        <v>155</v>
      </c>
      <c r="C43" s="67" t="s">
        <v>155</v>
      </c>
      <c r="D43" s="67" t="s">
        <v>155</v>
      </c>
      <c r="E43" s="68">
        <v>0</v>
      </c>
      <c r="F43" s="70">
        <f t="shared" si="8"/>
        <v>0</v>
      </c>
      <c r="G43" s="72"/>
      <c r="H43" s="19"/>
      <c r="I43" s="19"/>
      <c r="J43" s="19"/>
      <c r="K43" s="19"/>
      <c r="L43" s="20"/>
      <c r="M43" s="20"/>
      <c r="N43" s="21"/>
      <c r="O43" s="25"/>
      <c r="P43" s="22"/>
      <c r="Q43" s="23"/>
      <c r="R43" s="23"/>
      <c r="S43" s="23"/>
      <c r="T43" s="21"/>
      <c r="U43" s="56">
        <v>1.01</v>
      </c>
      <c r="V43" s="10">
        <v>1.07</v>
      </c>
      <c r="W43" s="6" t="s">
        <v>182</v>
      </c>
      <c r="X43" s="6"/>
    </row>
    <row r="44" spans="1:24" ht="15.75" customHeight="1">
      <c r="A44" s="73" t="s">
        <v>29</v>
      </c>
      <c r="B44" s="67" t="s">
        <v>22</v>
      </c>
      <c r="C44" s="68" t="s">
        <v>22</v>
      </c>
      <c r="D44" s="67" t="s">
        <v>22</v>
      </c>
      <c r="E44" s="69">
        <v>883</v>
      </c>
      <c r="F44" s="70">
        <v>0.7</v>
      </c>
      <c r="G44" s="71" t="s">
        <v>23</v>
      </c>
      <c r="H44" s="18"/>
      <c r="I44" s="19">
        <v>0</v>
      </c>
      <c r="J44" s="19">
        <v>0</v>
      </c>
      <c r="K44" s="19">
        <v>0</v>
      </c>
      <c r="L44" s="20">
        <f t="shared" si="4"/>
        <v>883</v>
      </c>
      <c r="M44" s="20">
        <f t="shared" si="5"/>
        <v>883</v>
      </c>
      <c r="N44" s="21">
        <f t="shared" si="6"/>
        <v>0.7</v>
      </c>
      <c r="O44" s="22"/>
      <c r="P44" s="23"/>
      <c r="Q44" s="23"/>
      <c r="R44" s="23"/>
      <c r="S44" s="21"/>
      <c r="T44" s="60"/>
      <c r="U44" s="11">
        <v>1.05</v>
      </c>
      <c r="V44" s="10">
        <v>0.5</v>
      </c>
      <c r="W44" s="6" t="s">
        <v>180</v>
      </c>
      <c r="X44" s="6"/>
    </row>
    <row r="45" spans="1:24" ht="15.75" customHeight="1">
      <c r="A45" s="74"/>
      <c r="B45" s="67" t="s">
        <v>30</v>
      </c>
      <c r="C45" s="68" t="s">
        <v>22</v>
      </c>
      <c r="D45" s="67" t="s">
        <v>22</v>
      </c>
      <c r="E45" s="69">
        <v>29</v>
      </c>
      <c r="F45" s="70">
        <f>E45*30/60/60/7.5</f>
        <v>3.2222222222222222E-2</v>
      </c>
      <c r="G45" s="71" t="s">
        <v>23</v>
      </c>
      <c r="H45" s="26"/>
      <c r="I45" s="19">
        <v>0</v>
      </c>
      <c r="J45" s="19">
        <v>0</v>
      </c>
      <c r="K45" s="19">
        <v>0</v>
      </c>
      <c r="L45" s="20">
        <f t="shared" si="4"/>
        <v>29</v>
      </c>
      <c r="M45" s="20">
        <f t="shared" si="5"/>
        <v>29</v>
      </c>
      <c r="N45" s="21">
        <f t="shared" si="6"/>
        <v>3.2222222222222222E-2</v>
      </c>
      <c r="O45" s="22"/>
      <c r="P45" s="23"/>
      <c r="Q45" s="23"/>
      <c r="R45" s="23"/>
      <c r="S45" s="21"/>
      <c r="T45" s="60"/>
      <c r="U45" s="56">
        <v>0.04</v>
      </c>
      <c r="V45" s="10">
        <v>0.04</v>
      </c>
      <c r="W45" s="6" t="s">
        <v>180</v>
      </c>
      <c r="X45" s="6"/>
    </row>
    <row r="46" spans="1:24" ht="15.75">
      <c r="A46" s="73" t="s">
        <v>63</v>
      </c>
      <c r="B46" s="72" t="s">
        <v>64</v>
      </c>
      <c r="C46" s="68" t="s">
        <v>22</v>
      </c>
      <c r="D46" s="67" t="s">
        <v>22</v>
      </c>
      <c r="E46" s="69">
        <v>159</v>
      </c>
      <c r="F46" s="70">
        <v>0.15</v>
      </c>
      <c r="G46" s="72" t="s">
        <v>23</v>
      </c>
      <c r="H46" s="29"/>
      <c r="I46" s="19">
        <v>0</v>
      </c>
      <c r="J46" s="19">
        <v>0</v>
      </c>
      <c r="K46" s="19">
        <v>0</v>
      </c>
      <c r="L46" s="20">
        <f t="shared" si="4"/>
        <v>159</v>
      </c>
      <c r="M46" s="20">
        <f t="shared" si="5"/>
        <v>159</v>
      </c>
      <c r="N46" s="21">
        <f t="shared" si="6"/>
        <v>0.15</v>
      </c>
      <c r="O46" s="39"/>
      <c r="P46" s="23"/>
      <c r="Q46" s="23"/>
      <c r="R46" s="23"/>
      <c r="S46" s="21"/>
      <c r="T46" s="60"/>
      <c r="U46" s="58">
        <v>0.56999999999999995</v>
      </c>
      <c r="V46" s="16">
        <v>0.6</v>
      </c>
      <c r="W46" s="6" t="s">
        <v>180</v>
      </c>
      <c r="X46" s="6"/>
    </row>
    <row r="47" spans="1:24" ht="15.75" customHeight="1">
      <c r="A47" s="73"/>
      <c r="B47" s="72" t="s">
        <v>63</v>
      </c>
      <c r="C47" s="68" t="s">
        <v>22</v>
      </c>
      <c r="D47" s="67" t="s">
        <v>22</v>
      </c>
      <c r="E47" s="69">
        <v>976</v>
      </c>
      <c r="F47" s="70">
        <v>1.1000000000000001</v>
      </c>
      <c r="G47" s="72" t="s">
        <v>23</v>
      </c>
      <c r="H47" s="29"/>
      <c r="I47" s="19">
        <v>0</v>
      </c>
      <c r="J47" s="19">
        <v>0</v>
      </c>
      <c r="K47" s="19">
        <v>0</v>
      </c>
      <c r="L47" s="20">
        <f t="shared" si="4"/>
        <v>976</v>
      </c>
      <c r="M47" s="20">
        <f t="shared" si="5"/>
        <v>976</v>
      </c>
      <c r="N47" s="21">
        <f t="shared" si="6"/>
        <v>1.1000000000000001</v>
      </c>
      <c r="O47" s="39" t="s">
        <v>65</v>
      </c>
      <c r="P47" s="23"/>
      <c r="Q47" s="23"/>
      <c r="R47" s="23"/>
      <c r="S47" s="21"/>
      <c r="T47" s="60"/>
      <c r="U47" s="56"/>
      <c r="V47" s="10"/>
      <c r="W47" s="6" t="s">
        <v>181</v>
      </c>
      <c r="X47" s="6"/>
    </row>
    <row r="48" spans="1:24" ht="15.75" customHeight="1">
      <c r="A48" s="73"/>
      <c r="B48" s="67" t="s">
        <v>33</v>
      </c>
      <c r="C48" s="68" t="s">
        <v>22</v>
      </c>
      <c r="D48" s="68" t="s">
        <v>22</v>
      </c>
      <c r="E48" s="69">
        <v>639</v>
      </c>
      <c r="F48" s="70">
        <v>0.78</v>
      </c>
      <c r="G48" s="72" t="s">
        <v>23</v>
      </c>
      <c r="H48" s="26"/>
      <c r="I48" s="19">
        <v>0</v>
      </c>
      <c r="J48" s="19">
        <v>0</v>
      </c>
      <c r="K48" s="19">
        <v>0</v>
      </c>
      <c r="L48" s="20">
        <f t="shared" si="4"/>
        <v>639</v>
      </c>
      <c r="M48" s="20">
        <f t="shared" si="5"/>
        <v>639</v>
      </c>
      <c r="N48" s="21">
        <f t="shared" si="6"/>
        <v>0.78</v>
      </c>
      <c r="O48" s="22" t="s">
        <v>81</v>
      </c>
      <c r="P48" s="25"/>
      <c r="Q48" s="23"/>
      <c r="R48" s="23"/>
      <c r="S48" s="23"/>
      <c r="T48" s="21"/>
      <c r="U48" s="56">
        <v>0.12</v>
      </c>
      <c r="V48" s="10">
        <v>0.2</v>
      </c>
      <c r="W48" s="6" t="s">
        <v>181</v>
      </c>
      <c r="X48" s="6"/>
    </row>
    <row r="49" spans="1:24" ht="15.75" customHeight="1">
      <c r="A49" s="74"/>
      <c r="B49" s="67" t="s">
        <v>82</v>
      </c>
      <c r="C49" s="67" t="s">
        <v>22</v>
      </c>
      <c r="D49" s="67" t="s">
        <v>22</v>
      </c>
      <c r="E49" s="69">
        <v>54</v>
      </c>
      <c r="F49" s="70">
        <v>0.1</v>
      </c>
      <c r="G49" s="72" t="s">
        <v>23</v>
      </c>
      <c r="H49" s="18"/>
      <c r="I49" s="19">
        <v>0</v>
      </c>
      <c r="J49" s="19">
        <v>0</v>
      </c>
      <c r="K49" s="19">
        <v>0</v>
      </c>
      <c r="L49" s="20">
        <f t="shared" si="4"/>
        <v>54</v>
      </c>
      <c r="M49" s="20">
        <f t="shared" si="5"/>
        <v>54</v>
      </c>
      <c r="N49" s="21">
        <f t="shared" si="6"/>
        <v>0.1</v>
      </c>
      <c r="O49" s="22"/>
      <c r="P49" s="25"/>
      <c r="Q49" s="23"/>
      <c r="R49" s="23"/>
      <c r="S49" s="23"/>
      <c r="T49" s="59"/>
      <c r="U49" s="10">
        <v>0.16</v>
      </c>
      <c r="V49" s="10">
        <v>0.2</v>
      </c>
      <c r="W49" s="6" t="s">
        <v>181</v>
      </c>
      <c r="X49" s="6"/>
    </row>
    <row r="50" spans="1:24" ht="15.75" customHeight="1">
      <c r="A50" s="73" t="s">
        <v>35</v>
      </c>
      <c r="B50" s="67" t="s">
        <v>36</v>
      </c>
      <c r="C50" s="68" t="s">
        <v>22</v>
      </c>
      <c r="D50" s="67" t="s">
        <v>22</v>
      </c>
      <c r="E50" s="69">
        <v>687</v>
      </c>
      <c r="F50" s="70">
        <f t="shared" ref="F50" si="9">E50*30/60/60/7.5</f>
        <v>0.76333333333333331</v>
      </c>
      <c r="G50" s="71" t="s">
        <v>23</v>
      </c>
      <c r="H50" s="18"/>
      <c r="I50" s="19">
        <v>0</v>
      </c>
      <c r="J50" s="19">
        <v>0</v>
      </c>
      <c r="K50" s="19">
        <v>0</v>
      </c>
      <c r="L50" s="20">
        <f t="shared" si="4"/>
        <v>687</v>
      </c>
      <c r="M50" s="20">
        <f t="shared" si="5"/>
        <v>687</v>
      </c>
      <c r="N50" s="21">
        <f t="shared" si="6"/>
        <v>0.76333333333333331</v>
      </c>
      <c r="O50" s="22"/>
      <c r="P50" s="23"/>
      <c r="Q50" s="23"/>
      <c r="R50" s="23"/>
      <c r="S50" s="21"/>
      <c r="T50" s="40"/>
      <c r="U50" s="10">
        <v>0.16</v>
      </c>
      <c r="V50" s="10">
        <v>0.2</v>
      </c>
      <c r="W50" s="6" t="s">
        <v>180</v>
      </c>
      <c r="X50" s="6"/>
    </row>
    <row r="51" spans="1:24" ht="15.75" customHeight="1">
      <c r="A51" s="74"/>
      <c r="B51" s="67" t="s">
        <v>37</v>
      </c>
      <c r="C51" s="68" t="s">
        <v>22</v>
      </c>
      <c r="D51" s="67" t="s">
        <v>22</v>
      </c>
      <c r="E51" s="69">
        <v>527</v>
      </c>
      <c r="F51" s="70">
        <v>0.6</v>
      </c>
      <c r="G51" s="71" t="s">
        <v>23</v>
      </c>
      <c r="H51" s="18"/>
      <c r="I51" s="19">
        <v>0</v>
      </c>
      <c r="J51" s="19">
        <v>0</v>
      </c>
      <c r="K51" s="19">
        <v>0</v>
      </c>
      <c r="L51" s="20">
        <f t="shared" si="4"/>
        <v>527</v>
      </c>
      <c r="M51" s="20">
        <f t="shared" si="5"/>
        <v>527</v>
      </c>
      <c r="N51" s="21">
        <f t="shared" si="6"/>
        <v>0.6</v>
      </c>
      <c r="O51" s="22" t="s">
        <v>38</v>
      </c>
      <c r="P51" s="23"/>
      <c r="Q51" s="23"/>
      <c r="R51" s="23"/>
      <c r="S51" s="21"/>
      <c r="T51" s="33"/>
      <c r="U51" s="10">
        <v>0.16</v>
      </c>
      <c r="V51" s="10">
        <v>0.2</v>
      </c>
      <c r="W51" s="6" t="s">
        <v>180</v>
      </c>
      <c r="X51" s="6"/>
    </row>
    <row r="52" spans="1:24" ht="15.75" customHeight="1">
      <c r="A52" s="74"/>
      <c r="B52" s="67" t="s">
        <v>39</v>
      </c>
      <c r="C52" s="68" t="s">
        <v>22</v>
      </c>
      <c r="D52" s="68" t="s">
        <v>22</v>
      </c>
      <c r="E52" s="69">
        <v>245</v>
      </c>
      <c r="F52" s="70">
        <f t="shared" ref="F52:F55" si="10">E52*30/60/60/7.5</f>
        <v>0.2722222222222222</v>
      </c>
      <c r="G52" s="71" t="s">
        <v>23</v>
      </c>
      <c r="H52" s="18"/>
      <c r="I52" s="19">
        <v>0</v>
      </c>
      <c r="J52" s="19">
        <v>0</v>
      </c>
      <c r="K52" s="19">
        <v>0</v>
      </c>
      <c r="L52" s="20">
        <f t="shared" si="4"/>
        <v>245</v>
      </c>
      <c r="M52" s="20">
        <f t="shared" si="5"/>
        <v>245</v>
      </c>
      <c r="N52" s="21">
        <f t="shared" si="6"/>
        <v>0.2722222222222222</v>
      </c>
      <c r="O52" s="22"/>
      <c r="P52" s="23"/>
      <c r="Q52" s="23"/>
      <c r="R52" s="23"/>
      <c r="S52" s="21"/>
      <c r="T52" s="33"/>
      <c r="U52" s="10">
        <v>0.93</v>
      </c>
      <c r="V52" s="10">
        <v>0.1</v>
      </c>
      <c r="W52" s="6" t="s">
        <v>180</v>
      </c>
      <c r="X52" s="6"/>
    </row>
    <row r="53" spans="1:24" ht="15.75" customHeight="1">
      <c r="A53" s="74"/>
      <c r="B53" s="67" t="s">
        <v>40</v>
      </c>
      <c r="C53" s="68" t="s">
        <v>22</v>
      </c>
      <c r="D53" s="68" t="s">
        <v>22</v>
      </c>
      <c r="E53" s="69">
        <v>345</v>
      </c>
      <c r="F53" s="70">
        <f t="shared" si="10"/>
        <v>0.38333333333333336</v>
      </c>
      <c r="G53" s="71" t="s">
        <v>23</v>
      </c>
      <c r="H53" s="18"/>
      <c r="I53" s="19">
        <v>0</v>
      </c>
      <c r="J53" s="19">
        <v>0</v>
      </c>
      <c r="K53" s="19">
        <v>0</v>
      </c>
      <c r="L53" s="20">
        <f t="shared" si="4"/>
        <v>345</v>
      </c>
      <c r="M53" s="20">
        <f t="shared" si="5"/>
        <v>345</v>
      </c>
      <c r="N53" s="21">
        <f t="shared" si="6"/>
        <v>0.38333333333333336</v>
      </c>
      <c r="O53" s="22" t="s">
        <v>41</v>
      </c>
      <c r="P53" s="23"/>
      <c r="Q53" s="23"/>
      <c r="R53" s="23"/>
      <c r="S53" s="21"/>
      <c r="T53" s="33"/>
      <c r="U53" s="9">
        <v>0.11</v>
      </c>
      <c r="V53" s="10">
        <v>0.1</v>
      </c>
      <c r="W53" s="6" t="s">
        <v>180</v>
      </c>
      <c r="X53" s="6"/>
    </row>
    <row r="54" spans="1:24" ht="15.75" customHeight="1">
      <c r="A54" s="74"/>
      <c r="B54" s="67" t="s">
        <v>42</v>
      </c>
      <c r="C54" s="68" t="s">
        <v>22</v>
      </c>
      <c r="D54" s="68" t="s">
        <v>22</v>
      </c>
      <c r="E54" s="69">
        <v>345</v>
      </c>
      <c r="F54" s="70">
        <f t="shared" si="10"/>
        <v>0.38333333333333336</v>
      </c>
      <c r="G54" s="71" t="s">
        <v>23</v>
      </c>
      <c r="H54" s="18"/>
      <c r="I54" s="19">
        <v>0</v>
      </c>
      <c r="J54" s="19">
        <v>0</v>
      </c>
      <c r="K54" s="19">
        <v>0</v>
      </c>
      <c r="L54" s="20">
        <f t="shared" si="4"/>
        <v>345</v>
      </c>
      <c r="M54" s="20">
        <f t="shared" si="5"/>
        <v>345</v>
      </c>
      <c r="N54" s="21">
        <f t="shared" si="6"/>
        <v>0.38333333333333336</v>
      </c>
      <c r="O54" s="22" t="s">
        <v>43</v>
      </c>
      <c r="P54" s="23"/>
      <c r="Q54" s="23"/>
      <c r="R54" s="23"/>
      <c r="S54" s="21"/>
      <c r="T54" s="33"/>
      <c r="U54" s="9"/>
      <c r="V54" s="10"/>
      <c r="W54" s="6" t="s">
        <v>180</v>
      </c>
      <c r="X54" s="6"/>
    </row>
    <row r="55" spans="1:24" ht="15.75" customHeight="1">
      <c r="A55" s="74"/>
      <c r="B55" s="67" t="s">
        <v>44</v>
      </c>
      <c r="C55" s="68" t="s">
        <v>22</v>
      </c>
      <c r="D55" s="68" t="s">
        <v>22</v>
      </c>
      <c r="E55" s="69">
        <v>345</v>
      </c>
      <c r="F55" s="70">
        <f t="shared" si="10"/>
        <v>0.38333333333333336</v>
      </c>
      <c r="G55" s="71" t="s">
        <v>23</v>
      </c>
      <c r="H55" s="18"/>
      <c r="I55" s="19">
        <v>0</v>
      </c>
      <c r="J55" s="19">
        <v>0</v>
      </c>
      <c r="K55" s="19">
        <v>0</v>
      </c>
      <c r="L55" s="20">
        <f t="shared" si="4"/>
        <v>345</v>
      </c>
      <c r="M55" s="20">
        <f t="shared" si="5"/>
        <v>345</v>
      </c>
      <c r="N55" s="21">
        <f t="shared" si="6"/>
        <v>0.38333333333333336</v>
      </c>
      <c r="O55" s="22" t="s">
        <v>45</v>
      </c>
      <c r="P55" s="23"/>
      <c r="Q55" s="23"/>
      <c r="R55" s="23"/>
      <c r="S55" s="21"/>
      <c r="T55" s="33"/>
      <c r="U55" s="10"/>
      <c r="V55" s="10"/>
      <c r="W55" s="6" t="s">
        <v>180</v>
      </c>
      <c r="X55" s="6"/>
    </row>
    <row r="56" spans="1:24" ht="15.75" customHeight="1">
      <c r="A56" s="74"/>
      <c r="B56" s="67" t="s">
        <v>46</v>
      </c>
      <c r="C56" s="68" t="s">
        <v>22</v>
      </c>
      <c r="D56" s="68" t="s">
        <v>22</v>
      </c>
      <c r="E56" s="69">
        <v>112</v>
      </c>
      <c r="F56" s="70">
        <v>0.1</v>
      </c>
      <c r="G56" s="71" t="s">
        <v>23</v>
      </c>
      <c r="H56" s="18"/>
      <c r="I56" s="19">
        <v>0</v>
      </c>
      <c r="J56" s="19">
        <v>0</v>
      </c>
      <c r="K56" s="19">
        <v>0</v>
      </c>
      <c r="L56" s="20">
        <f t="shared" si="4"/>
        <v>112</v>
      </c>
      <c r="M56" s="20">
        <f t="shared" si="5"/>
        <v>112</v>
      </c>
      <c r="N56" s="21">
        <f t="shared" si="6"/>
        <v>0.1</v>
      </c>
      <c r="O56" s="22"/>
      <c r="P56" s="23"/>
      <c r="Q56" s="23"/>
      <c r="R56" s="23"/>
      <c r="S56" s="21"/>
      <c r="T56" s="33" t="s">
        <v>23</v>
      </c>
      <c r="U56" s="10">
        <v>0.03</v>
      </c>
      <c r="V56" s="10">
        <v>0.04</v>
      </c>
      <c r="W56" s="54" t="s">
        <v>180</v>
      </c>
      <c r="X56" s="6"/>
    </row>
    <row r="57" spans="1:24" ht="15.75" customHeight="1">
      <c r="A57" s="74"/>
      <c r="B57" s="67" t="s">
        <v>47</v>
      </c>
      <c r="C57" s="67" t="s">
        <v>22</v>
      </c>
      <c r="D57" s="81" t="s">
        <v>22</v>
      </c>
      <c r="E57" s="69">
        <v>348</v>
      </c>
      <c r="F57" s="70">
        <f>E57*30/60/60/7.5</f>
        <v>0.38666666666666666</v>
      </c>
      <c r="G57" s="71" t="s">
        <v>23</v>
      </c>
      <c r="H57" s="27"/>
      <c r="I57" s="19">
        <v>0</v>
      </c>
      <c r="J57" s="19">
        <v>0</v>
      </c>
      <c r="K57" s="19">
        <v>0</v>
      </c>
      <c r="L57" s="20">
        <f t="shared" si="4"/>
        <v>348</v>
      </c>
      <c r="M57" s="20">
        <f t="shared" si="5"/>
        <v>348</v>
      </c>
      <c r="N57" s="21">
        <f t="shared" si="6"/>
        <v>0.38666666666666666</v>
      </c>
      <c r="O57" s="22"/>
      <c r="P57" s="23"/>
      <c r="Q57" s="23"/>
      <c r="R57" s="23"/>
      <c r="S57" s="21"/>
      <c r="T57" s="33"/>
      <c r="U57" s="10">
        <v>0.18</v>
      </c>
      <c r="V57" s="10">
        <v>0.2</v>
      </c>
      <c r="W57" s="6" t="s">
        <v>180</v>
      </c>
      <c r="X57" s="6"/>
    </row>
    <row r="58" spans="1:24" ht="15.75" customHeight="1">
      <c r="A58" s="74"/>
      <c r="B58" s="67" t="s">
        <v>48</v>
      </c>
      <c r="C58" s="67" t="s">
        <v>22</v>
      </c>
      <c r="D58" s="67" t="s">
        <v>22</v>
      </c>
      <c r="E58" s="69">
        <v>152</v>
      </c>
      <c r="F58" s="70">
        <v>0.16</v>
      </c>
      <c r="G58" s="71" t="s">
        <v>23</v>
      </c>
      <c r="H58" s="27"/>
      <c r="I58" s="19">
        <v>0</v>
      </c>
      <c r="J58" s="19">
        <v>0</v>
      </c>
      <c r="K58" s="19">
        <v>0</v>
      </c>
      <c r="L58" s="20">
        <f t="shared" si="4"/>
        <v>152</v>
      </c>
      <c r="M58" s="20">
        <f t="shared" si="5"/>
        <v>152</v>
      </c>
      <c r="N58" s="21">
        <f t="shared" si="6"/>
        <v>0.16</v>
      </c>
      <c r="O58" s="22" t="s">
        <v>49</v>
      </c>
      <c r="P58" s="23"/>
      <c r="Q58" s="23"/>
      <c r="R58" s="23"/>
      <c r="S58" s="21"/>
      <c r="T58" s="33"/>
      <c r="U58" s="9">
        <v>0.04</v>
      </c>
      <c r="V58" s="10">
        <v>0.06</v>
      </c>
      <c r="W58" s="6" t="s">
        <v>180</v>
      </c>
      <c r="X58" s="6"/>
    </row>
    <row r="59" spans="1:24" ht="15.75" customHeight="1">
      <c r="A59" s="74"/>
      <c r="B59" s="67" t="s">
        <v>50</v>
      </c>
      <c r="C59" s="68" t="s">
        <v>22</v>
      </c>
      <c r="D59" s="67" t="s">
        <v>22</v>
      </c>
      <c r="E59" s="69">
        <v>223</v>
      </c>
      <c r="F59" s="70">
        <f>E59*30/60/60/7.5</f>
        <v>0.24777777777777779</v>
      </c>
      <c r="G59" s="72" t="s">
        <v>23</v>
      </c>
      <c r="H59" s="27"/>
      <c r="I59" s="19">
        <v>0</v>
      </c>
      <c r="J59" s="19">
        <v>0</v>
      </c>
      <c r="K59" s="19">
        <v>0</v>
      </c>
      <c r="L59" s="20">
        <f t="shared" si="4"/>
        <v>223</v>
      </c>
      <c r="M59" s="20">
        <f t="shared" si="5"/>
        <v>223</v>
      </c>
      <c r="N59" s="21">
        <f t="shared" si="6"/>
        <v>0.24777777777777779</v>
      </c>
      <c r="O59" s="22" t="s">
        <v>51</v>
      </c>
      <c r="P59" s="23"/>
      <c r="Q59" s="23"/>
      <c r="R59" s="23"/>
      <c r="S59" s="21"/>
      <c r="T59" s="33"/>
      <c r="U59" s="9">
        <v>0.03</v>
      </c>
      <c r="V59" s="10">
        <v>0.06</v>
      </c>
      <c r="W59" s="6" t="s">
        <v>180</v>
      </c>
      <c r="X59" s="6"/>
    </row>
    <row r="60" spans="1:24" ht="15.75" customHeight="1">
      <c r="A60" s="74"/>
      <c r="B60" s="80" t="s">
        <v>152</v>
      </c>
      <c r="C60" s="68" t="s">
        <v>22</v>
      </c>
      <c r="D60" s="67" t="s">
        <v>22</v>
      </c>
      <c r="E60" s="69">
        <v>80</v>
      </c>
      <c r="F60" s="70">
        <f>E60*25/3600/7.5</f>
        <v>7.4074074074074084E-2</v>
      </c>
      <c r="G60" s="71" t="s">
        <v>23</v>
      </c>
      <c r="H60" s="18"/>
      <c r="I60" s="19">
        <v>0</v>
      </c>
      <c r="J60" s="19">
        <v>0</v>
      </c>
      <c r="K60" s="19">
        <v>0</v>
      </c>
      <c r="L60" s="20">
        <f t="shared" si="4"/>
        <v>80</v>
      </c>
      <c r="M60" s="20">
        <f t="shared" si="5"/>
        <v>80</v>
      </c>
      <c r="N60" s="21">
        <f t="shared" si="6"/>
        <v>7.4074074074074084E-2</v>
      </c>
      <c r="O60" s="22"/>
      <c r="P60" s="23"/>
      <c r="Q60" s="23"/>
      <c r="R60" s="23"/>
      <c r="S60" s="21"/>
      <c r="T60" s="33"/>
      <c r="U60" s="9">
        <v>0.03</v>
      </c>
      <c r="V60" s="10">
        <v>0.04</v>
      </c>
      <c r="W60" s="6" t="s">
        <v>180</v>
      </c>
      <c r="X60" s="6"/>
    </row>
    <row r="61" spans="1:24" ht="15.75" customHeight="1">
      <c r="A61" s="73" t="s">
        <v>186</v>
      </c>
      <c r="B61" s="67" t="s">
        <v>22</v>
      </c>
      <c r="C61" s="68" t="s">
        <v>22</v>
      </c>
      <c r="D61" s="67" t="s">
        <v>22</v>
      </c>
      <c r="E61" s="69">
        <v>227</v>
      </c>
      <c r="F61" s="70">
        <v>0.19</v>
      </c>
      <c r="G61" s="71" t="s">
        <v>23</v>
      </c>
      <c r="H61" s="18"/>
      <c r="I61" s="19">
        <v>0</v>
      </c>
      <c r="J61" s="19">
        <v>0</v>
      </c>
      <c r="K61" s="19">
        <v>0</v>
      </c>
      <c r="L61" s="20">
        <f>E61</f>
        <v>227</v>
      </c>
      <c r="M61" s="20">
        <f>L61-K61-J61-I61</f>
        <v>227</v>
      </c>
      <c r="N61" s="21">
        <f>(M61/L61)*F61</f>
        <v>0.19</v>
      </c>
      <c r="O61" s="22"/>
      <c r="P61" s="23"/>
      <c r="Q61" s="23"/>
      <c r="R61" s="23"/>
      <c r="S61" s="21"/>
      <c r="T61" s="33" t="s">
        <v>178</v>
      </c>
      <c r="U61" s="9">
        <v>0.42</v>
      </c>
      <c r="V61" s="10">
        <v>0.04</v>
      </c>
      <c r="W61" s="6" t="s">
        <v>180</v>
      </c>
      <c r="X61" s="6"/>
    </row>
    <row r="62" spans="1:24" ht="15.75" customHeight="1">
      <c r="A62" s="73"/>
      <c r="B62" s="73" t="s">
        <v>53</v>
      </c>
      <c r="C62" s="72" t="s">
        <v>22</v>
      </c>
      <c r="D62" s="68" t="s">
        <v>22</v>
      </c>
      <c r="E62" s="69">
        <v>82</v>
      </c>
      <c r="F62" s="70">
        <f t="shared" ref="F62:F63" si="11">E62*30/60/60/7.5</f>
        <v>9.1111111111111115E-2</v>
      </c>
      <c r="G62" s="71" t="s">
        <v>23</v>
      </c>
      <c r="H62" s="18"/>
      <c r="I62" s="19">
        <v>0</v>
      </c>
      <c r="J62" s="19">
        <v>0</v>
      </c>
      <c r="K62" s="19">
        <v>0</v>
      </c>
      <c r="L62" s="20">
        <f>E62</f>
        <v>82</v>
      </c>
      <c r="M62" s="20">
        <f>L62-K62-J62-I62</f>
        <v>82</v>
      </c>
      <c r="N62" s="21">
        <f>(M62/L62)*F62</f>
        <v>9.1111111111111115E-2</v>
      </c>
      <c r="O62" s="22"/>
      <c r="P62" s="23"/>
      <c r="Q62" s="23"/>
      <c r="R62" s="23"/>
      <c r="S62" s="21"/>
      <c r="T62" s="33"/>
      <c r="U62" s="10">
        <v>0.53</v>
      </c>
      <c r="V62" s="10">
        <v>0.61</v>
      </c>
      <c r="W62" s="6" t="s">
        <v>180</v>
      </c>
      <c r="X62" s="6"/>
    </row>
    <row r="63" spans="1:24" ht="15.75" customHeight="1">
      <c r="A63" s="73"/>
      <c r="B63" s="74"/>
      <c r="C63" s="72" t="s">
        <v>54</v>
      </c>
      <c r="D63" s="68" t="s">
        <v>22</v>
      </c>
      <c r="E63" s="69">
        <v>96</v>
      </c>
      <c r="F63" s="70">
        <f t="shared" si="11"/>
        <v>0.10666666666666667</v>
      </c>
      <c r="G63" s="71" t="s">
        <v>23</v>
      </c>
      <c r="H63" s="18"/>
      <c r="I63" s="19">
        <v>0</v>
      </c>
      <c r="J63" s="19">
        <v>0</v>
      </c>
      <c r="K63" s="19">
        <v>0</v>
      </c>
      <c r="L63" s="20">
        <f>E63</f>
        <v>96</v>
      </c>
      <c r="M63" s="20">
        <f>L63-K63-J63-I63</f>
        <v>96</v>
      </c>
      <c r="N63" s="21">
        <f>(M63/L63)*F63</f>
        <v>0.10666666666666667</v>
      </c>
      <c r="O63" s="22"/>
      <c r="P63" s="23"/>
      <c r="Q63" s="23"/>
      <c r="R63" s="23"/>
      <c r="S63" s="21"/>
      <c r="T63" s="33"/>
      <c r="U63" s="10">
        <v>7.0000000000000007E-2</v>
      </c>
      <c r="V63" s="10">
        <v>0.08</v>
      </c>
      <c r="W63" s="6" t="s">
        <v>180</v>
      </c>
      <c r="X63" s="6"/>
    </row>
    <row r="64" spans="1:24" ht="15.75" customHeight="1">
      <c r="A64" s="73"/>
      <c r="B64" s="67" t="s">
        <v>185</v>
      </c>
      <c r="C64" s="67" t="s">
        <v>22</v>
      </c>
      <c r="D64" s="68" t="s">
        <v>22</v>
      </c>
      <c r="E64" s="69">
        <v>79</v>
      </c>
      <c r="F64" s="70">
        <v>0.31</v>
      </c>
      <c r="G64" s="71" t="s">
        <v>23</v>
      </c>
      <c r="H64" s="26"/>
      <c r="I64" s="19">
        <v>0</v>
      </c>
      <c r="J64" s="19">
        <v>0</v>
      </c>
      <c r="K64" s="19">
        <v>0</v>
      </c>
      <c r="L64" s="20">
        <f>E64</f>
        <v>79</v>
      </c>
      <c r="M64" s="20">
        <f>L64-K64-J64-I64</f>
        <v>79</v>
      </c>
      <c r="N64" s="21">
        <f>(M64/L64)*F64</f>
        <v>0.31</v>
      </c>
      <c r="O64" s="41"/>
      <c r="P64" s="25"/>
      <c r="Q64" s="23"/>
      <c r="R64" s="23"/>
      <c r="S64" s="21"/>
      <c r="T64" s="33" t="s">
        <v>178</v>
      </c>
      <c r="U64" s="10"/>
      <c r="V64" s="10"/>
      <c r="W64" s="6" t="s">
        <v>180</v>
      </c>
      <c r="X64" s="6"/>
    </row>
    <row r="65" spans="1:24" ht="15.75">
      <c r="A65" s="67" t="s">
        <v>52</v>
      </c>
      <c r="B65" s="67" t="s">
        <v>22</v>
      </c>
      <c r="C65" s="68" t="s">
        <v>22</v>
      </c>
      <c r="D65" s="67" t="s">
        <v>22</v>
      </c>
      <c r="E65" s="69">
        <v>115</v>
      </c>
      <c r="F65" s="70">
        <v>0.04</v>
      </c>
      <c r="G65" s="71" t="s">
        <v>23</v>
      </c>
      <c r="H65" s="18"/>
      <c r="I65" s="19">
        <v>0</v>
      </c>
      <c r="J65" s="19">
        <v>0</v>
      </c>
      <c r="K65" s="19">
        <v>0</v>
      </c>
      <c r="L65" s="20">
        <f t="shared" si="4"/>
        <v>115</v>
      </c>
      <c r="M65" s="20">
        <f t="shared" si="5"/>
        <v>115</v>
      </c>
      <c r="N65" s="21">
        <f t="shared" si="6"/>
        <v>0.04</v>
      </c>
      <c r="O65" s="22"/>
      <c r="P65" s="23"/>
      <c r="Q65" s="23"/>
      <c r="R65" s="23"/>
      <c r="S65" s="21"/>
      <c r="T65" s="33" t="s">
        <v>178</v>
      </c>
      <c r="U65" s="10"/>
      <c r="V65" s="10"/>
      <c r="W65" s="6" t="s">
        <v>181</v>
      </c>
      <c r="X65" s="6"/>
    </row>
    <row r="66" spans="1:24" ht="15.75" customHeight="1">
      <c r="A66" s="73" t="s">
        <v>76</v>
      </c>
      <c r="B66" s="67" t="s">
        <v>76</v>
      </c>
      <c r="C66" s="68" t="s">
        <v>22</v>
      </c>
      <c r="D66" s="67" t="s">
        <v>22</v>
      </c>
      <c r="E66" s="69">
        <v>517</v>
      </c>
      <c r="F66" s="70">
        <v>0.64</v>
      </c>
      <c r="G66" s="72" t="s">
        <v>23</v>
      </c>
      <c r="H66" s="26"/>
      <c r="I66" s="19">
        <v>0</v>
      </c>
      <c r="J66" s="19">
        <v>0</v>
      </c>
      <c r="K66" s="19">
        <v>0</v>
      </c>
      <c r="L66" s="20">
        <f>E66</f>
        <v>517</v>
      </c>
      <c r="M66" s="20">
        <f>L66-K66-J66-I66</f>
        <v>517</v>
      </c>
      <c r="N66" s="21">
        <f>(M66/L66)*F66</f>
        <v>0.64</v>
      </c>
      <c r="O66" s="22"/>
      <c r="P66" s="23"/>
      <c r="Q66" s="23"/>
      <c r="R66" s="23"/>
      <c r="S66" s="21"/>
      <c r="T66" s="33"/>
      <c r="U66" s="10"/>
      <c r="V66" s="10"/>
      <c r="W66" s="6" t="s">
        <v>180</v>
      </c>
      <c r="X66" s="6"/>
    </row>
    <row r="67" spans="1:24" ht="15.75" customHeight="1">
      <c r="A67" s="74"/>
      <c r="B67" s="67" t="s">
        <v>77</v>
      </c>
      <c r="C67" s="68" t="s">
        <v>22</v>
      </c>
      <c r="D67" s="67" t="s">
        <v>22</v>
      </c>
      <c r="E67" s="69">
        <v>65</v>
      </c>
      <c r="F67" s="70">
        <v>0.06</v>
      </c>
      <c r="G67" s="72" t="s">
        <v>23</v>
      </c>
      <c r="H67" s="26"/>
      <c r="I67" s="19">
        <v>0</v>
      </c>
      <c r="J67" s="19">
        <v>0</v>
      </c>
      <c r="K67" s="19">
        <v>0</v>
      </c>
      <c r="L67" s="20">
        <f>E67</f>
        <v>65</v>
      </c>
      <c r="M67" s="20">
        <f>L67-K67-J67-I67</f>
        <v>65</v>
      </c>
      <c r="N67" s="21">
        <f>(M67/L67)*F67</f>
        <v>0.06</v>
      </c>
      <c r="O67" s="22"/>
      <c r="P67" s="23"/>
      <c r="Q67" s="23"/>
      <c r="R67" s="23"/>
      <c r="S67" s="21"/>
      <c r="T67" s="33"/>
      <c r="U67" s="10"/>
      <c r="V67" s="10"/>
      <c r="W67" s="6" t="s">
        <v>180</v>
      </c>
      <c r="X67" s="6"/>
    </row>
    <row r="68" spans="1:24" ht="15.75" customHeight="1">
      <c r="A68" s="73" t="s">
        <v>86</v>
      </c>
      <c r="B68" s="82" t="s">
        <v>87</v>
      </c>
      <c r="C68" s="68" t="s">
        <v>88</v>
      </c>
      <c r="D68" s="68" t="s">
        <v>22</v>
      </c>
      <c r="E68" s="68">
        <v>0</v>
      </c>
      <c r="F68" s="70">
        <f t="shared" ref="F68:F97" si="12">E68*30/60/60/7.5</f>
        <v>0</v>
      </c>
      <c r="G68" s="68"/>
      <c r="H68" s="28"/>
      <c r="I68" s="19">
        <v>0</v>
      </c>
      <c r="J68" s="19">
        <v>0</v>
      </c>
      <c r="K68" s="19">
        <v>0</v>
      </c>
      <c r="L68" s="20">
        <f t="shared" si="4"/>
        <v>0</v>
      </c>
      <c r="M68" s="20">
        <f t="shared" si="5"/>
        <v>0</v>
      </c>
      <c r="N68" s="21" t="e">
        <f t="shared" si="6"/>
        <v>#DIV/0!</v>
      </c>
      <c r="O68" s="22" t="s">
        <v>89</v>
      </c>
      <c r="P68" s="23"/>
      <c r="Q68" s="23"/>
      <c r="R68" s="23"/>
      <c r="S68" s="21"/>
      <c r="T68" s="33"/>
      <c r="U68" s="14"/>
      <c r="V68" s="14"/>
      <c r="W68" s="6" t="s">
        <v>180</v>
      </c>
      <c r="X68" s="6"/>
    </row>
    <row r="69" spans="1:24" ht="15.75" customHeight="1">
      <c r="A69" s="73"/>
      <c r="B69" s="83"/>
      <c r="C69" s="68" t="s">
        <v>90</v>
      </c>
      <c r="D69" s="68" t="s">
        <v>22</v>
      </c>
      <c r="E69" s="68">
        <v>0</v>
      </c>
      <c r="F69" s="70">
        <f t="shared" si="12"/>
        <v>0</v>
      </c>
      <c r="G69" s="68"/>
      <c r="H69" s="28"/>
      <c r="I69" s="19">
        <v>0</v>
      </c>
      <c r="J69" s="19">
        <v>0</v>
      </c>
      <c r="K69" s="19">
        <v>0</v>
      </c>
      <c r="L69" s="20">
        <f t="shared" si="4"/>
        <v>0</v>
      </c>
      <c r="M69" s="20">
        <f t="shared" si="5"/>
        <v>0</v>
      </c>
      <c r="N69" s="21" t="e">
        <f t="shared" si="6"/>
        <v>#DIV/0!</v>
      </c>
      <c r="O69" s="22" t="s">
        <v>91</v>
      </c>
      <c r="P69" s="23"/>
      <c r="Q69" s="23"/>
      <c r="R69" s="23"/>
      <c r="S69" s="21"/>
      <c r="T69" s="33"/>
      <c r="U69" s="14"/>
      <c r="V69" s="14"/>
      <c r="W69" s="6" t="s">
        <v>180</v>
      </c>
      <c r="X69" s="6"/>
    </row>
    <row r="70" spans="1:24" ht="15.75" customHeight="1">
      <c r="A70" s="73"/>
      <c r="B70" s="83"/>
      <c r="C70" s="68" t="s">
        <v>92</v>
      </c>
      <c r="D70" s="68" t="s">
        <v>22</v>
      </c>
      <c r="E70" s="68">
        <v>0</v>
      </c>
      <c r="F70" s="70">
        <f t="shared" si="12"/>
        <v>0</v>
      </c>
      <c r="G70" s="68"/>
      <c r="H70" s="28"/>
      <c r="I70" s="19">
        <v>0</v>
      </c>
      <c r="J70" s="19">
        <v>0</v>
      </c>
      <c r="K70" s="19">
        <v>0</v>
      </c>
      <c r="L70" s="20">
        <f t="shared" si="4"/>
        <v>0</v>
      </c>
      <c r="M70" s="20">
        <f t="shared" si="5"/>
        <v>0</v>
      </c>
      <c r="N70" s="21" t="e">
        <f t="shared" si="6"/>
        <v>#DIV/0!</v>
      </c>
      <c r="O70" s="22" t="s">
        <v>93</v>
      </c>
      <c r="P70" s="23"/>
      <c r="Q70" s="42"/>
      <c r="R70" s="42"/>
      <c r="S70" s="42"/>
      <c r="T70" s="33"/>
      <c r="U70" s="14"/>
      <c r="V70" s="14"/>
      <c r="W70" s="6" t="s">
        <v>180</v>
      </c>
      <c r="X70" s="6"/>
    </row>
    <row r="71" spans="1:24" ht="15.75" customHeight="1">
      <c r="A71" s="73"/>
      <c r="B71" s="83"/>
      <c r="C71" s="68" t="s">
        <v>94</v>
      </c>
      <c r="D71" s="68" t="s">
        <v>22</v>
      </c>
      <c r="E71" s="68">
        <f>1200+16*80</f>
        <v>2480</v>
      </c>
      <c r="F71" s="70">
        <f t="shared" si="12"/>
        <v>2.7555555555555555</v>
      </c>
      <c r="G71" s="68"/>
      <c r="H71" s="28"/>
      <c r="I71" s="19">
        <v>0</v>
      </c>
      <c r="J71" s="19">
        <v>0</v>
      </c>
      <c r="K71" s="19">
        <v>0</v>
      </c>
      <c r="L71" s="20">
        <f t="shared" si="4"/>
        <v>2480</v>
      </c>
      <c r="M71" s="20">
        <f t="shared" si="5"/>
        <v>2480</v>
      </c>
      <c r="N71" s="21">
        <f t="shared" si="6"/>
        <v>2.7555555555555555</v>
      </c>
      <c r="O71" s="22" t="s">
        <v>95</v>
      </c>
      <c r="P71" s="23"/>
      <c r="Q71" s="42"/>
      <c r="R71" s="42"/>
      <c r="S71" s="42"/>
      <c r="T71" s="33"/>
      <c r="U71" s="14"/>
      <c r="V71" s="14"/>
      <c r="W71" s="6" t="s">
        <v>180</v>
      </c>
      <c r="X71" s="6"/>
    </row>
    <row r="72" spans="1:24" ht="28.5" customHeight="1">
      <c r="A72" s="73"/>
      <c r="B72" s="83"/>
      <c r="C72" s="82" t="s">
        <v>159</v>
      </c>
      <c r="D72" s="68" t="s">
        <v>160</v>
      </c>
      <c r="E72" s="68">
        <v>0</v>
      </c>
      <c r="F72" s="70">
        <f t="shared" ref="F72:F75" si="13">E72*30/60/60/7.5</f>
        <v>0</v>
      </c>
      <c r="G72" s="68"/>
      <c r="H72" s="28"/>
      <c r="I72" s="19"/>
      <c r="J72" s="19"/>
      <c r="K72" s="19"/>
      <c r="L72" s="20"/>
      <c r="M72" s="20"/>
      <c r="N72" s="21"/>
      <c r="O72" s="22"/>
      <c r="P72" s="23"/>
      <c r="Q72" s="42"/>
      <c r="R72" s="42"/>
      <c r="S72" s="42"/>
      <c r="T72" s="33"/>
      <c r="U72" s="14"/>
      <c r="V72" s="14"/>
      <c r="W72" s="6" t="s">
        <v>181</v>
      </c>
      <c r="X72" s="6"/>
    </row>
    <row r="73" spans="1:24" ht="15.75" customHeight="1">
      <c r="A73" s="73"/>
      <c r="B73" s="83"/>
      <c r="C73" s="83"/>
      <c r="D73" s="68" t="s">
        <v>161</v>
      </c>
      <c r="E73" s="68">
        <v>0</v>
      </c>
      <c r="F73" s="70">
        <f t="shared" si="13"/>
        <v>0</v>
      </c>
      <c r="G73" s="68"/>
      <c r="H73" s="28"/>
      <c r="I73" s="19"/>
      <c r="J73" s="19"/>
      <c r="K73" s="19"/>
      <c r="L73" s="20"/>
      <c r="M73" s="20"/>
      <c r="N73" s="21"/>
      <c r="O73" s="22"/>
      <c r="P73" s="23"/>
      <c r="Q73" s="42"/>
      <c r="R73" s="42"/>
      <c r="S73" s="42"/>
      <c r="T73" s="33"/>
      <c r="U73" s="14"/>
      <c r="V73" s="14"/>
      <c r="W73" s="6" t="s">
        <v>181</v>
      </c>
      <c r="X73" s="6"/>
    </row>
    <row r="74" spans="1:24" ht="15.75" customHeight="1">
      <c r="A74" s="73"/>
      <c r="B74" s="84"/>
      <c r="C74" s="84"/>
      <c r="D74" s="68" t="s">
        <v>162</v>
      </c>
      <c r="E74" s="68">
        <v>0</v>
      </c>
      <c r="F74" s="70">
        <f t="shared" si="13"/>
        <v>0</v>
      </c>
      <c r="G74" s="68"/>
      <c r="H74" s="28"/>
      <c r="I74" s="19"/>
      <c r="J74" s="19"/>
      <c r="K74" s="19"/>
      <c r="L74" s="20"/>
      <c r="M74" s="20"/>
      <c r="N74" s="21"/>
      <c r="O74" s="22"/>
      <c r="P74" s="23"/>
      <c r="Q74" s="42"/>
      <c r="R74" s="42"/>
      <c r="S74" s="42"/>
      <c r="T74" s="33"/>
      <c r="U74" s="14"/>
      <c r="V74" s="14"/>
      <c r="W74" s="6" t="s">
        <v>181</v>
      </c>
      <c r="X74" s="6"/>
    </row>
    <row r="75" spans="1:24" ht="15.75" customHeight="1">
      <c r="A75" s="73"/>
      <c r="B75" s="75" t="s">
        <v>96</v>
      </c>
      <c r="C75" s="68" t="s">
        <v>97</v>
      </c>
      <c r="D75" s="68" t="s">
        <v>22</v>
      </c>
      <c r="E75" s="68">
        <v>0</v>
      </c>
      <c r="F75" s="70">
        <f t="shared" si="13"/>
        <v>0</v>
      </c>
      <c r="G75" s="68"/>
      <c r="H75" s="43"/>
      <c r="I75" s="44">
        <v>0</v>
      </c>
      <c r="J75" s="44">
        <v>0</v>
      </c>
      <c r="K75" s="44">
        <v>0</v>
      </c>
      <c r="L75" s="45">
        <f t="shared" si="4"/>
        <v>0</v>
      </c>
      <c r="M75" s="45">
        <f t="shared" si="5"/>
        <v>0</v>
      </c>
      <c r="N75" s="46" t="e">
        <f t="shared" si="6"/>
        <v>#DIV/0!</v>
      </c>
      <c r="O75" s="47" t="s">
        <v>98</v>
      </c>
      <c r="P75" s="48"/>
      <c r="Q75" s="48"/>
      <c r="R75" s="48"/>
      <c r="S75" s="48"/>
      <c r="T75" s="49"/>
      <c r="U75" s="14"/>
      <c r="V75" s="14"/>
      <c r="W75" s="6" t="s">
        <v>180</v>
      </c>
      <c r="X75" s="6"/>
    </row>
    <row r="76" spans="1:24" ht="15.75" customHeight="1">
      <c r="A76" s="73"/>
      <c r="B76" s="74"/>
      <c r="C76" s="75" t="s">
        <v>99</v>
      </c>
      <c r="D76" s="68" t="s">
        <v>100</v>
      </c>
      <c r="E76" s="68">
        <v>0</v>
      </c>
      <c r="F76" s="70">
        <f t="shared" si="12"/>
        <v>0</v>
      </c>
      <c r="G76" s="68"/>
      <c r="H76" s="43"/>
      <c r="I76" s="44">
        <v>0</v>
      </c>
      <c r="J76" s="44">
        <v>0</v>
      </c>
      <c r="K76" s="44">
        <v>0</v>
      </c>
      <c r="L76" s="45">
        <f t="shared" si="4"/>
        <v>0</v>
      </c>
      <c r="M76" s="45">
        <f t="shared" si="5"/>
        <v>0</v>
      </c>
      <c r="N76" s="46" t="e">
        <f t="shared" si="6"/>
        <v>#DIV/0!</v>
      </c>
      <c r="O76" s="47"/>
      <c r="P76" s="48"/>
      <c r="Q76" s="48"/>
      <c r="R76" s="48"/>
      <c r="S76" s="48"/>
      <c r="T76" s="49"/>
      <c r="U76" s="14"/>
      <c r="V76" s="14"/>
      <c r="W76" s="6" t="s">
        <v>181</v>
      </c>
      <c r="X76" s="6"/>
    </row>
    <row r="77" spans="1:24" ht="15.75" customHeight="1">
      <c r="A77" s="73"/>
      <c r="B77" s="74"/>
      <c r="C77" s="74"/>
      <c r="D77" s="68" t="s">
        <v>101</v>
      </c>
      <c r="E77" s="68">
        <v>0</v>
      </c>
      <c r="F77" s="70">
        <f t="shared" si="12"/>
        <v>0</v>
      </c>
      <c r="G77" s="68"/>
      <c r="H77" s="43"/>
      <c r="I77" s="44">
        <v>0</v>
      </c>
      <c r="J77" s="44">
        <v>0</v>
      </c>
      <c r="K77" s="44">
        <v>0</v>
      </c>
      <c r="L77" s="45">
        <f t="shared" si="4"/>
        <v>0</v>
      </c>
      <c r="M77" s="45">
        <f t="shared" si="5"/>
        <v>0</v>
      </c>
      <c r="N77" s="46" t="e">
        <f t="shared" si="6"/>
        <v>#DIV/0!</v>
      </c>
      <c r="O77" s="47"/>
      <c r="P77" s="48"/>
      <c r="Q77" s="48"/>
      <c r="R77" s="48"/>
      <c r="S77" s="48"/>
      <c r="T77" s="49"/>
      <c r="U77" s="14"/>
      <c r="V77" s="14"/>
      <c r="W77" s="6" t="s">
        <v>181</v>
      </c>
      <c r="X77" s="6"/>
    </row>
    <row r="78" spans="1:24" ht="15.75" customHeight="1">
      <c r="A78" s="73"/>
      <c r="B78" s="74"/>
      <c r="C78" s="68" t="s">
        <v>102</v>
      </c>
      <c r="D78" s="68" t="s">
        <v>155</v>
      </c>
      <c r="E78" s="68">
        <v>0</v>
      </c>
      <c r="F78" s="70">
        <f t="shared" si="12"/>
        <v>0</v>
      </c>
      <c r="G78" s="68"/>
      <c r="H78" s="43"/>
      <c r="I78" s="44">
        <v>0</v>
      </c>
      <c r="J78" s="44">
        <v>0</v>
      </c>
      <c r="K78" s="44">
        <v>0</v>
      </c>
      <c r="L78" s="45">
        <f t="shared" si="4"/>
        <v>0</v>
      </c>
      <c r="M78" s="45">
        <f t="shared" si="5"/>
        <v>0</v>
      </c>
      <c r="N78" s="46" t="e">
        <f t="shared" si="6"/>
        <v>#DIV/0!</v>
      </c>
      <c r="O78" s="47"/>
      <c r="P78" s="48"/>
      <c r="Q78" s="48"/>
      <c r="R78" s="48"/>
      <c r="S78" s="48"/>
      <c r="T78" s="49"/>
      <c r="U78" s="14"/>
      <c r="V78" s="14"/>
      <c r="W78" s="15" t="s">
        <v>182</v>
      </c>
      <c r="X78" s="6"/>
    </row>
    <row r="79" spans="1:24" ht="15.75" customHeight="1">
      <c r="A79" s="73"/>
      <c r="B79" s="85" t="s">
        <v>163</v>
      </c>
      <c r="C79" s="68" t="s">
        <v>164</v>
      </c>
      <c r="D79" s="68" t="s">
        <v>155</v>
      </c>
      <c r="E79" s="68">
        <v>0</v>
      </c>
      <c r="F79" s="70">
        <f t="shared" ref="F79:F87" si="14">E79*30/60/60/7.5</f>
        <v>0</v>
      </c>
      <c r="G79" s="68"/>
      <c r="H79" s="43"/>
      <c r="I79" s="44"/>
      <c r="J79" s="44"/>
      <c r="K79" s="44"/>
      <c r="L79" s="45"/>
      <c r="M79" s="45"/>
      <c r="N79" s="46"/>
      <c r="O79" s="47"/>
      <c r="P79" s="48"/>
      <c r="Q79" s="48"/>
      <c r="R79" s="48"/>
      <c r="S79" s="48"/>
      <c r="T79" s="49"/>
      <c r="U79" s="14"/>
      <c r="V79" s="14"/>
      <c r="W79" s="6" t="s">
        <v>181</v>
      </c>
      <c r="X79" s="6"/>
    </row>
    <row r="80" spans="1:24" ht="15.75" customHeight="1">
      <c r="A80" s="73"/>
      <c r="B80" s="86"/>
      <c r="C80" s="68" t="s">
        <v>165</v>
      </c>
      <c r="D80" s="68" t="s">
        <v>155</v>
      </c>
      <c r="E80" s="68">
        <v>0</v>
      </c>
      <c r="F80" s="70">
        <f t="shared" si="14"/>
        <v>0</v>
      </c>
      <c r="G80" s="68"/>
      <c r="H80" s="43"/>
      <c r="I80" s="44"/>
      <c r="J80" s="44"/>
      <c r="K80" s="44"/>
      <c r="L80" s="45"/>
      <c r="M80" s="45"/>
      <c r="N80" s="46"/>
      <c r="O80" s="47"/>
      <c r="P80" s="48"/>
      <c r="Q80" s="48"/>
      <c r="R80" s="48"/>
      <c r="S80" s="48"/>
      <c r="T80" s="49"/>
      <c r="U80" s="14"/>
      <c r="V80" s="14"/>
      <c r="W80" s="6" t="s">
        <v>181</v>
      </c>
      <c r="X80" s="6"/>
    </row>
    <row r="81" spans="1:24" ht="15.75" customHeight="1">
      <c r="A81" s="73"/>
      <c r="B81" s="87" t="s">
        <v>166</v>
      </c>
      <c r="C81" s="68" t="s">
        <v>146</v>
      </c>
      <c r="D81" s="68" t="s">
        <v>155</v>
      </c>
      <c r="E81" s="68">
        <v>0</v>
      </c>
      <c r="F81" s="70">
        <f t="shared" si="14"/>
        <v>0</v>
      </c>
      <c r="G81" s="68"/>
      <c r="H81" s="43"/>
      <c r="I81" s="44"/>
      <c r="J81" s="44"/>
      <c r="K81" s="44"/>
      <c r="L81" s="45"/>
      <c r="M81" s="45"/>
      <c r="N81" s="46"/>
      <c r="O81" s="47"/>
      <c r="P81" s="48"/>
      <c r="Q81" s="48"/>
      <c r="R81" s="48"/>
      <c r="S81" s="48"/>
      <c r="T81" s="49"/>
      <c r="U81" s="14"/>
      <c r="V81" s="14"/>
      <c r="W81" s="6" t="s">
        <v>180</v>
      </c>
      <c r="X81" s="6"/>
    </row>
    <row r="82" spans="1:24" ht="15.75" customHeight="1">
      <c r="A82" s="73"/>
      <c r="B82" s="88"/>
      <c r="C82" s="68" t="s">
        <v>145</v>
      </c>
      <c r="D82" s="68" t="s">
        <v>155</v>
      </c>
      <c r="E82" s="68">
        <v>0</v>
      </c>
      <c r="F82" s="70">
        <f t="shared" si="14"/>
        <v>0</v>
      </c>
      <c r="G82" s="68"/>
      <c r="H82" s="43"/>
      <c r="I82" s="44"/>
      <c r="J82" s="44"/>
      <c r="K82" s="44"/>
      <c r="L82" s="45"/>
      <c r="M82" s="45"/>
      <c r="N82" s="46"/>
      <c r="O82" s="47"/>
      <c r="P82" s="48"/>
      <c r="Q82" s="48"/>
      <c r="R82" s="48"/>
      <c r="S82" s="48"/>
      <c r="T82" s="49"/>
      <c r="U82" s="14"/>
      <c r="V82" s="14"/>
      <c r="W82" s="6" t="s">
        <v>180</v>
      </c>
      <c r="X82" s="6"/>
    </row>
    <row r="83" spans="1:24" ht="15.75" customHeight="1">
      <c r="A83" s="73"/>
      <c r="B83" s="89" t="s">
        <v>167</v>
      </c>
      <c r="C83" s="68" t="s">
        <v>155</v>
      </c>
      <c r="D83" s="68" t="s">
        <v>155</v>
      </c>
      <c r="E83" s="68">
        <v>0</v>
      </c>
      <c r="F83" s="70">
        <f t="shared" si="14"/>
        <v>0</v>
      </c>
      <c r="G83" s="68"/>
      <c r="H83" s="43"/>
      <c r="I83" s="44"/>
      <c r="J83" s="44"/>
      <c r="K83" s="44"/>
      <c r="L83" s="45"/>
      <c r="M83" s="45"/>
      <c r="N83" s="46"/>
      <c r="O83" s="47"/>
      <c r="P83" s="48"/>
      <c r="Q83" s="48"/>
      <c r="R83" s="48"/>
      <c r="S83" s="48"/>
      <c r="T83" s="49"/>
      <c r="U83" s="14"/>
      <c r="V83" s="14"/>
      <c r="W83" s="6" t="s">
        <v>180</v>
      </c>
      <c r="X83" s="6"/>
    </row>
    <row r="84" spans="1:24" ht="15.75" customHeight="1">
      <c r="A84" s="73"/>
      <c r="B84" s="75" t="s">
        <v>143</v>
      </c>
      <c r="C84" s="68" t="s">
        <v>103</v>
      </c>
      <c r="D84" s="68" t="s">
        <v>22</v>
      </c>
      <c r="E84" s="68">
        <v>0</v>
      </c>
      <c r="F84" s="70">
        <f t="shared" si="14"/>
        <v>0</v>
      </c>
      <c r="G84" s="68"/>
      <c r="H84" s="43"/>
      <c r="I84" s="44">
        <v>0</v>
      </c>
      <c r="J84" s="44">
        <v>0</v>
      </c>
      <c r="K84" s="44">
        <v>0</v>
      </c>
      <c r="L84" s="45">
        <f t="shared" si="4"/>
        <v>0</v>
      </c>
      <c r="M84" s="45">
        <f t="shared" si="5"/>
        <v>0</v>
      </c>
      <c r="N84" s="46" t="e">
        <f t="shared" si="6"/>
        <v>#DIV/0!</v>
      </c>
      <c r="O84" s="47" t="s">
        <v>104</v>
      </c>
      <c r="P84" s="44"/>
      <c r="Q84" s="48"/>
      <c r="R84" s="48"/>
      <c r="S84" s="48"/>
      <c r="T84" s="49"/>
      <c r="U84" s="14"/>
      <c r="V84" s="14"/>
      <c r="W84" s="6" t="s">
        <v>182</v>
      </c>
      <c r="X84" s="6"/>
    </row>
    <row r="85" spans="1:24" ht="15.75" customHeight="1">
      <c r="A85" s="73"/>
      <c r="B85" s="74"/>
      <c r="C85" s="68" t="s">
        <v>105</v>
      </c>
      <c r="D85" s="68" t="s">
        <v>22</v>
      </c>
      <c r="E85" s="68">
        <v>0</v>
      </c>
      <c r="F85" s="70">
        <f t="shared" si="14"/>
        <v>0</v>
      </c>
      <c r="G85" s="68"/>
      <c r="H85" s="43"/>
      <c r="I85" s="44">
        <v>0</v>
      </c>
      <c r="J85" s="44">
        <v>0</v>
      </c>
      <c r="K85" s="44">
        <v>0</v>
      </c>
      <c r="L85" s="45">
        <f t="shared" si="4"/>
        <v>0</v>
      </c>
      <c r="M85" s="45">
        <f t="shared" si="5"/>
        <v>0</v>
      </c>
      <c r="N85" s="46" t="e">
        <f t="shared" si="6"/>
        <v>#DIV/0!</v>
      </c>
      <c r="O85" s="47" t="s">
        <v>106</v>
      </c>
      <c r="P85" s="44"/>
      <c r="Q85" s="48"/>
      <c r="R85" s="48"/>
      <c r="S85" s="48"/>
      <c r="T85" s="49"/>
      <c r="U85" s="14"/>
      <c r="V85" s="14"/>
      <c r="W85" s="6" t="s">
        <v>182</v>
      </c>
      <c r="X85" s="6"/>
    </row>
    <row r="86" spans="1:24" ht="15.75" customHeight="1">
      <c r="A86" s="73"/>
      <c r="B86" s="90" t="s">
        <v>145</v>
      </c>
      <c r="C86" s="68" t="s">
        <v>144</v>
      </c>
      <c r="D86" s="68" t="s">
        <v>22</v>
      </c>
      <c r="E86" s="68">
        <v>0</v>
      </c>
      <c r="F86" s="70">
        <f t="shared" si="14"/>
        <v>0</v>
      </c>
      <c r="G86" s="68"/>
      <c r="H86" s="43"/>
      <c r="I86" s="44">
        <v>0</v>
      </c>
      <c r="J86" s="44">
        <v>0</v>
      </c>
      <c r="K86" s="44">
        <v>0</v>
      </c>
      <c r="L86" s="45">
        <f t="shared" si="4"/>
        <v>0</v>
      </c>
      <c r="M86" s="45">
        <f t="shared" si="5"/>
        <v>0</v>
      </c>
      <c r="N86" s="46" t="e">
        <f t="shared" si="6"/>
        <v>#DIV/0!</v>
      </c>
      <c r="O86" s="47" t="s">
        <v>107</v>
      </c>
      <c r="P86" s="44"/>
      <c r="Q86" s="48"/>
      <c r="R86" s="48"/>
      <c r="S86" s="48"/>
      <c r="T86" s="49"/>
      <c r="U86" s="14"/>
      <c r="V86" s="14"/>
      <c r="W86" s="6" t="s">
        <v>180</v>
      </c>
      <c r="X86" s="6"/>
    </row>
    <row r="87" spans="1:24" ht="15.75" customHeight="1">
      <c r="A87" s="73"/>
      <c r="B87" s="91"/>
      <c r="C87" s="68" t="s">
        <v>108</v>
      </c>
      <c r="D87" s="68" t="s">
        <v>22</v>
      </c>
      <c r="E87" s="68">
        <v>0</v>
      </c>
      <c r="F87" s="70">
        <f t="shared" si="14"/>
        <v>0</v>
      </c>
      <c r="G87" s="68"/>
      <c r="H87" s="43"/>
      <c r="I87" s="44">
        <v>0</v>
      </c>
      <c r="J87" s="44">
        <v>0</v>
      </c>
      <c r="K87" s="44">
        <v>0</v>
      </c>
      <c r="L87" s="45">
        <f t="shared" si="4"/>
        <v>0</v>
      </c>
      <c r="M87" s="45">
        <f t="shared" si="5"/>
        <v>0</v>
      </c>
      <c r="N87" s="46" t="e">
        <f t="shared" si="6"/>
        <v>#DIV/0!</v>
      </c>
      <c r="O87" s="47"/>
      <c r="P87" s="44"/>
      <c r="Q87" s="48"/>
      <c r="R87" s="48"/>
      <c r="S87" s="48"/>
      <c r="T87" s="49"/>
      <c r="U87" s="14"/>
      <c r="V87" s="14"/>
      <c r="W87" s="6" t="s">
        <v>181</v>
      </c>
      <c r="X87" s="6"/>
    </row>
    <row r="88" spans="1:24" ht="15.75" customHeight="1">
      <c r="A88" s="73"/>
      <c r="B88" s="91"/>
      <c r="C88" s="68" t="s">
        <v>125</v>
      </c>
      <c r="D88" s="68" t="s">
        <v>22</v>
      </c>
      <c r="E88" s="68">
        <v>0</v>
      </c>
      <c r="F88" s="70">
        <f t="shared" si="12"/>
        <v>0</v>
      </c>
      <c r="G88" s="92"/>
      <c r="H88" s="48"/>
      <c r="I88" s="44">
        <v>0</v>
      </c>
      <c r="J88" s="44">
        <v>0</v>
      </c>
      <c r="K88" s="44">
        <v>0</v>
      </c>
      <c r="L88" s="45" t="e">
        <f>#REF!</f>
        <v>#REF!</v>
      </c>
      <c r="M88" s="45" t="e">
        <f>L88-K88-J88-I88</f>
        <v>#REF!</v>
      </c>
      <c r="N88" s="46" t="e">
        <f>(M88/L88)*F88</f>
        <v>#REF!</v>
      </c>
      <c r="O88" s="47"/>
      <c r="P88" s="44"/>
      <c r="Q88" s="44"/>
      <c r="R88" s="44"/>
      <c r="S88" s="46"/>
      <c r="T88" s="49"/>
      <c r="U88" s="14"/>
      <c r="V88" s="14"/>
      <c r="W88" s="6" t="s">
        <v>182</v>
      </c>
      <c r="X88" s="6"/>
    </row>
    <row r="89" spans="1:24" ht="15.75">
      <c r="A89" s="73"/>
      <c r="B89" s="91"/>
      <c r="C89" s="68" t="s">
        <v>168</v>
      </c>
      <c r="D89" s="68" t="s">
        <v>155</v>
      </c>
      <c r="E89" s="68">
        <v>0</v>
      </c>
      <c r="F89" s="70">
        <f t="shared" si="12"/>
        <v>0</v>
      </c>
      <c r="G89" s="92"/>
      <c r="H89" s="48"/>
      <c r="I89" s="44"/>
      <c r="J89" s="44"/>
      <c r="K89" s="44"/>
      <c r="L89" s="45"/>
      <c r="M89" s="45"/>
      <c r="N89" s="46"/>
      <c r="O89" s="47"/>
      <c r="P89" s="44"/>
      <c r="Q89" s="44"/>
      <c r="R89" s="44"/>
      <c r="S89" s="46"/>
      <c r="T89" s="49"/>
      <c r="U89" s="14"/>
      <c r="V89" s="14"/>
      <c r="W89" s="6" t="s">
        <v>181</v>
      </c>
      <c r="X89" s="6"/>
    </row>
    <row r="90" spans="1:24" ht="15.75">
      <c r="A90" s="73"/>
      <c r="B90" s="91"/>
      <c r="C90" s="68" t="s">
        <v>169</v>
      </c>
      <c r="D90" s="68" t="s">
        <v>155</v>
      </c>
      <c r="E90" s="68">
        <v>0</v>
      </c>
      <c r="F90" s="70">
        <f t="shared" si="12"/>
        <v>0</v>
      </c>
      <c r="G90" s="92"/>
      <c r="H90" s="48"/>
      <c r="I90" s="44"/>
      <c r="J90" s="44"/>
      <c r="K90" s="44"/>
      <c r="L90" s="45"/>
      <c r="M90" s="45"/>
      <c r="N90" s="46"/>
      <c r="O90" s="47"/>
      <c r="P90" s="44"/>
      <c r="Q90" s="44"/>
      <c r="R90" s="44"/>
      <c r="S90" s="46"/>
      <c r="T90" s="49"/>
      <c r="U90" s="14"/>
      <c r="V90" s="14"/>
      <c r="W90" s="6" t="s">
        <v>181</v>
      </c>
      <c r="X90" s="6"/>
    </row>
    <row r="91" spans="1:24" ht="15.75">
      <c r="A91" s="73"/>
      <c r="B91" s="91"/>
      <c r="C91" s="68" t="s">
        <v>170</v>
      </c>
      <c r="D91" s="68" t="s">
        <v>155</v>
      </c>
      <c r="E91" s="68">
        <v>0</v>
      </c>
      <c r="F91" s="70">
        <f t="shared" si="12"/>
        <v>0</v>
      </c>
      <c r="G91" s="92"/>
      <c r="H91" s="48"/>
      <c r="I91" s="44"/>
      <c r="J91" s="44"/>
      <c r="K91" s="44"/>
      <c r="L91" s="45"/>
      <c r="M91" s="45"/>
      <c r="N91" s="46"/>
      <c r="O91" s="47"/>
      <c r="P91" s="44"/>
      <c r="Q91" s="44"/>
      <c r="R91" s="44"/>
      <c r="S91" s="46"/>
      <c r="T91" s="49"/>
      <c r="U91" s="14"/>
      <c r="V91" s="14"/>
      <c r="W91" s="6" t="s">
        <v>180</v>
      </c>
      <c r="X91" s="6"/>
    </row>
    <row r="92" spans="1:24" ht="15.75">
      <c r="A92" s="73"/>
      <c r="B92" s="93"/>
      <c r="C92" s="68" t="s">
        <v>171</v>
      </c>
      <c r="D92" s="68" t="s">
        <v>155</v>
      </c>
      <c r="E92" s="68">
        <v>0</v>
      </c>
      <c r="F92" s="70">
        <f t="shared" si="12"/>
        <v>0</v>
      </c>
      <c r="G92" s="92"/>
      <c r="H92" s="48"/>
      <c r="I92" s="44"/>
      <c r="J92" s="44"/>
      <c r="K92" s="44"/>
      <c r="L92" s="45"/>
      <c r="M92" s="45"/>
      <c r="N92" s="46"/>
      <c r="O92" s="47"/>
      <c r="P92" s="44"/>
      <c r="Q92" s="44"/>
      <c r="R92" s="44"/>
      <c r="S92" s="46"/>
      <c r="T92" s="49"/>
      <c r="U92" s="14"/>
      <c r="V92" s="14"/>
      <c r="W92" s="6" t="s">
        <v>182</v>
      </c>
      <c r="X92" s="6"/>
    </row>
    <row r="93" spans="1:24" ht="31.5">
      <c r="A93" s="73"/>
      <c r="B93" s="82" t="s">
        <v>146</v>
      </c>
      <c r="C93" s="68" t="s">
        <v>109</v>
      </c>
      <c r="D93" s="68" t="s">
        <v>22</v>
      </c>
      <c r="E93" s="68">
        <v>0</v>
      </c>
      <c r="F93" s="70">
        <f t="shared" si="12"/>
        <v>0</v>
      </c>
      <c r="G93" s="68"/>
      <c r="H93" s="43"/>
      <c r="I93" s="44">
        <v>0</v>
      </c>
      <c r="J93" s="44">
        <v>0</v>
      </c>
      <c r="K93" s="44">
        <v>0</v>
      </c>
      <c r="L93" s="45">
        <f t="shared" si="4"/>
        <v>0</v>
      </c>
      <c r="M93" s="45">
        <f t="shared" si="5"/>
        <v>0</v>
      </c>
      <c r="N93" s="46" t="e">
        <f t="shared" si="6"/>
        <v>#DIV/0!</v>
      </c>
      <c r="O93" s="47" t="s">
        <v>110</v>
      </c>
      <c r="P93" s="44"/>
      <c r="Q93" s="48"/>
      <c r="R93" s="48"/>
      <c r="S93" s="48"/>
      <c r="T93" s="49"/>
      <c r="U93" s="14"/>
      <c r="V93" s="14"/>
      <c r="W93" s="6" t="s">
        <v>180</v>
      </c>
      <c r="X93" s="6"/>
    </row>
    <row r="94" spans="1:24" ht="15.75">
      <c r="A94" s="73"/>
      <c r="B94" s="83"/>
      <c r="C94" s="68" t="s">
        <v>124</v>
      </c>
      <c r="D94" s="68" t="s">
        <v>22</v>
      </c>
      <c r="E94" s="68">
        <v>0</v>
      </c>
      <c r="F94" s="70">
        <f t="shared" si="12"/>
        <v>0</v>
      </c>
      <c r="G94" s="92"/>
      <c r="H94" s="48"/>
      <c r="I94" s="44">
        <v>0</v>
      </c>
      <c r="J94" s="44">
        <v>0</v>
      </c>
      <c r="K94" s="44">
        <v>0</v>
      </c>
      <c r="L94" s="45" t="e">
        <f>#REF!</f>
        <v>#REF!</v>
      </c>
      <c r="M94" s="45" t="e">
        <f>L94-K94-J94-I94</f>
        <v>#REF!</v>
      </c>
      <c r="N94" s="46" t="e">
        <f>(M94/L94)*F94</f>
        <v>#REF!</v>
      </c>
      <c r="O94" s="47"/>
      <c r="P94" s="44"/>
      <c r="Q94" s="44"/>
      <c r="R94" s="44"/>
      <c r="S94" s="46"/>
      <c r="T94" s="49"/>
      <c r="U94" s="14"/>
      <c r="V94" s="14"/>
      <c r="W94" s="6" t="s">
        <v>181</v>
      </c>
      <c r="X94" s="6"/>
    </row>
    <row r="95" spans="1:24" ht="15.75">
      <c r="A95" s="73"/>
      <c r="B95" s="83"/>
      <c r="C95" s="68" t="s">
        <v>126</v>
      </c>
      <c r="D95" s="68" t="s">
        <v>22</v>
      </c>
      <c r="E95" s="68">
        <v>0</v>
      </c>
      <c r="F95" s="70">
        <f t="shared" si="12"/>
        <v>0</v>
      </c>
      <c r="G95" s="92"/>
      <c r="H95" s="48"/>
      <c r="I95" s="44">
        <v>0</v>
      </c>
      <c r="J95" s="44">
        <v>0</v>
      </c>
      <c r="K95" s="44">
        <v>0</v>
      </c>
      <c r="L95" s="45" t="e">
        <f>#REF!</f>
        <v>#REF!</v>
      </c>
      <c r="M95" s="45" t="e">
        <f>L95-K95-J95-I95</f>
        <v>#REF!</v>
      </c>
      <c r="N95" s="46" t="e">
        <f>(M95/L95)*F95</f>
        <v>#REF!</v>
      </c>
      <c r="O95" s="47"/>
      <c r="P95" s="44"/>
      <c r="Q95" s="44"/>
      <c r="R95" s="44"/>
      <c r="S95" s="46"/>
      <c r="T95" s="49"/>
      <c r="U95" s="14"/>
      <c r="V95" s="14"/>
      <c r="W95" s="6" t="s">
        <v>182</v>
      </c>
      <c r="X95" s="6"/>
    </row>
    <row r="96" spans="1:24" ht="15.75">
      <c r="A96" s="73"/>
      <c r="B96" s="83"/>
      <c r="C96" s="68" t="s">
        <v>172</v>
      </c>
      <c r="D96" s="68" t="s">
        <v>155</v>
      </c>
      <c r="E96" s="68">
        <v>0</v>
      </c>
      <c r="F96" s="70">
        <f t="shared" si="12"/>
        <v>0</v>
      </c>
      <c r="G96" s="92"/>
      <c r="H96" s="48"/>
      <c r="I96" s="44"/>
      <c r="J96" s="44"/>
      <c r="K96" s="44"/>
      <c r="L96" s="45"/>
      <c r="M96" s="45"/>
      <c r="N96" s="46"/>
      <c r="O96" s="47"/>
      <c r="P96" s="44"/>
      <c r="Q96" s="44"/>
      <c r="R96" s="44"/>
      <c r="S96" s="46"/>
      <c r="T96" s="49"/>
      <c r="U96" s="14"/>
      <c r="V96" s="14"/>
      <c r="W96" s="6" t="s">
        <v>181</v>
      </c>
      <c r="X96" s="6"/>
    </row>
    <row r="97" spans="1:24" ht="15.75" customHeight="1">
      <c r="A97" s="73"/>
      <c r="B97" s="84"/>
      <c r="C97" s="68" t="s">
        <v>173</v>
      </c>
      <c r="D97" s="68" t="s">
        <v>155</v>
      </c>
      <c r="E97" s="68">
        <v>0</v>
      </c>
      <c r="F97" s="70">
        <f t="shared" si="12"/>
        <v>0</v>
      </c>
      <c r="G97" s="92"/>
      <c r="H97" s="48"/>
      <c r="I97" s="44"/>
      <c r="J97" s="44"/>
      <c r="K97" s="44"/>
      <c r="L97" s="45"/>
      <c r="M97" s="45"/>
      <c r="N97" s="46"/>
      <c r="O97" s="47"/>
      <c r="P97" s="44"/>
      <c r="Q97" s="44"/>
      <c r="R97" s="44"/>
      <c r="S97" s="46"/>
      <c r="T97" s="49"/>
      <c r="U97" s="14"/>
      <c r="V97" s="14"/>
      <c r="W97" s="6" t="s">
        <v>181</v>
      </c>
      <c r="X97" s="6"/>
    </row>
    <row r="98" spans="1:24" ht="15.75" customHeight="1">
      <c r="A98" s="73"/>
      <c r="B98" s="82" t="s">
        <v>138</v>
      </c>
      <c r="C98" s="67" t="s">
        <v>147</v>
      </c>
      <c r="D98" s="68" t="s">
        <v>22</v>
      </c>
      <c r="E98" s="68">
        <v>0</v>
      </c>
      <c r="F98" s="70">
        <f>E98*30/60/60/7.5</f>
        <v>0</v>
      </c>
      <c r="G98" s="92"/>
      <c r="H98" s="48"/>
      <c r="I98" s="44">
        <v>0</v>
      </c>
      <c r="J98" s="44">
        <v>0</v>
      </c>
      <c r="K98" s="44">
        <v>0</v>
      </c>
      <c r="L98" s="45">
        <f>E98</f>
        <v>0</v>
      </c>
      <c r="M98" s="45">
        <f>L98-K98-J98-I98</f>
        <v>0</v>
      </c>
      <c r="N98" s="46" t="e">
        <f>(M98/L98)*F98</f>
        <v>#DIV/0!</v>
      </c>
      <c r="O98" s="25"/>
      <c r="P98" s="44"/>
      <c r="Q98" s="48"/>
      <c r="R98" s="48"/>
      <c r="S98" s="48"/>
      <c r="T98" s="49"/>
      <c r="U98" s="14"/>
      <c r="V98" s="14"/>
      <c r="W98" s="6" t="s">
        <v>182</v>
      </c>
      <c r="X98" s="6"/>
    </row>
    <row r="99" spans="1:24" ht="15.75" customHeight="1">
      <c r="A99" s="73"/>
      <c r="B99" s="83"/>
      <c r="C99" s="67" t="s">
        <v>120</v>
      </c>
      <c r="D99" s="68" t="s">
        <v>22</v>
      </c>
      <c r="E99" s="68">
        <v>0</v>
      </c>
      <c r="F99" s="70">
        <f>E99*30/60/60/7.5</f>
        <v>0</v>
      </c>
      <c r="G99" s="92"/>
      <c r="H99" s="48"/>
      <c r="I99" s="44">
        <v>0</v>
      </c>
      <c r="J99" s="44">
        <v>0</v>
      </c>
      <c r="K99" s="44">
        <v>0</v>
      </c>
      <c r="L99" s="45">
        <f>E99</f>
        <v>0</v>
      </c>
      <c r="M99" s="45">
        <f>L99-K99-J99-I99</f>
        <v>0</v>
      </c>
      <c r="N99" s="46" t="e">
        <f>(M99/L99)*F99</f>
        <v>#DIV/0!</v>
      </c>
      <c r="O99" s="25"/>
      <c r="P99" s="44"/>
      <c r="Q99" s="48"/>
      <c r="R99" s="48"/>
      <c r="S99" s="48"/>
      <c r="T99" s="49"/>
      <c r="U99" s="14"/>
      <c r="V99" s="14"/>
      <c r="W99" s="6" t="s">
        <v>181</v>
      </c>
      <c r="X99" s="6"/>
    </row>
    <row r="100" spans="1:24" ht="15.75" customHeight="1">
      <c r="A100" s="73"/>
      <c r="B100" s="83"/>
      <c r="C100" s="68" t="s">
        <v>111</v>
      </c>
      <c r="D100" s="68" t="s">
        <v>22</v>
      </c>
      <c r="E100" s="68">
        <v>0</v>
      </c>
      <c r="F100" s="70">
        <f>E100*30/60/60/7.5</f>
        <v>0</v>
      </c>
      <c r="G100" s="68"/>
      <c r="H100" s="43"/>
      <c r="I100" s="44">
        <v>0</v>
      </c>
      <c r="J100" s="44">
        <v>0</v>
      </c>
      <c r="K100" s="44">
        <v>0</v>
      </c>
      <c r="L100" s="45">
        <f>E100</f>
        <v>0</v>
      </c>
      <c r="M100" s="45">
        <f>L100-K100-J100-I100</f>
        <v>0</v>
      </c>
      <c r="N100" s="46" t="e">
        <f>(M100/L100)*F100</f>
        <v>#DIV/0!</v>
      </c>
      <c r="O100" s="47" t="s">
        <v>112</v>
      </c>
      <c r="P100" s="44"/>
      <c r="Q100" s="48"/>
      <c r="R100" s="48"/>
      <c r="S100" s="48"/>
      <c r="T100" s="49"/>
      <c r="U100" s="14"/>
      <c r="V100" s="14"/>
      <c r="W100" s="6" t="s">
        <v>181</v>
      </c>
      <c r="X100" s="6"/>
    </row>
    <row r="101" spans="1:24" ht="15.75" customHeight="1">
      <c r="A101" s="73"/>
      <c r="B101" s="83"/>
      <c r="C101" s="68" t="s">
        <v>174</v>
      </c>
      <c r="D101" s="68" t="s">
        <v>155</v>
      </c>
      <c r="E101" s="68">
        <v>0</v>
      </c>
      <c r="F101" s="70">
        <f t="shared" ref="F101:F102" si="15">E101*30/60/60/7.5</f>
        <v>0</v>
      </c>
      <c r="G101" s="68"/>
      <c r="H101" s="43"/>
      <c r="I101" s="44"/>
      <c r="J101" s="44"/>
      <c r="K101" s="44"/>
      <c r="L101" s="45"/>
      <c r="M101" s="45"/>
      <c r="N101" s="46"/>
      <c r="O101" s="47"/>
      <c r="P101" s="44"/>
      <c r="Q101" s="48"/>
      <c r="R101" s="48"/>
      <c r="S101" s="48"/>
      <c r="T101" s="49"/>
      <c r="U101" s="14"/>
      <c r="V101" s="14"/>
      <c r="W101" s="6" t="s">
        <v>182</v>
      </c>
      <c r="X101" s="6"/>
    </row>
    <row r="102" spans="1:24" ht="15.75" customHeight="1">
      <c r="A102" s="73"/>
      <c r="B102" s="84"/>
      <c r="C102" s="68" t="s">
        <v>175</v>
      </c>
      <c r="D102" s="68" t="s">
        <v>155</v>
      </c>
      <c r="E102" s="68">
        <v>0</v>
      </c>
      <c r="F102" s="70">
        <f t="shared" si="15"/>
        <v>0</v>
      </c>
      <c r="G102" s="68"/>
      <c r="H102" s="43"/>
      <c r="I102" s="44"/>
      <c r="J102" s="44"/>
      <c r="K102" s="44"/>
      <c r="L102" s="45"/>
      <c r="M102" s="45"/>
      <c r="N102" s="46"/>
      <c r="O102" s="47"/>
      <c r="P102" s="44"/>
      <c r="Q102" s="48"/>
      <c r="R102" s="48"/>
      <c r="S102" s="48"/>
      <c r="T102" s="49"/>
      <c r="U102" s="14"/>
      <c r="V102" s="14"/>
      <c r="W102" s="6" t="s">
        <v>182</v>
      </c>
      <c r="X102" s="6"/>
    </row>
    <row r="103" spans="1:24" ht="15.75" customHeight="1">
      <c r="A103" s="73"/>
      <c r="B103" s="75" t="s">
        <v>35</v>
      </c>
      <c r="C103" s="68" t="s">
        <v>113</v>
      </c>
      <c r="D103" s="68" t="s">
        <v>22</v>
      </c>
      <c r="E103" s="68">
        <v>0</v>
      </c>
      <c r="F103" s="70">
        <f t="shared" ref="F103:F123" si="16">E103*30/60/60/7.5</f>
        <v>0</v>
      </c>
      <c r="G103" s="68"/>
      <c r="H103" s="43"/>
      <c r="I103" s="44">
        <v>0</v>
      </c>
      <c r="J103" s="44">
        <v>0</v>
      </c>
      <c r="K103" s="44">
        <v>0</v>
      </c>
      <c r="L103" s="45">
        <f t="shared" ref="L103:L124" si="17">E103</f>
        <v>0</v>
      </c>
      <c r="M103" s="45">
        <f t="shared" ref="M103:M124" si="18">L103-K103-J103-I103</f>
        <v>0</v>
      </c>
      <c r="N103" s="46" t="e">
        <f t="shared" ref="N103:N125" si="19">(M103/L103)*F103</f>
        <v>#DIV/0!</v>
      </c>
      <c r="O103" s="47" t="s">
        <v>114</v>
      </c>
      <c r="P103" s="44"/>
      <c r="Q103" s="44"/>
      <c r="R103" s="44"/>
      <c r="S103" s="46"/>
      <c r="T103" s="49"/>
      <c r="U103" s="10"/>
      <c r="V103" s="10"/>
      <c r="W103" s="6" t="s">
        <v>180</v>
      </c>
      <c r="X103" s="6"/>
    </row>
    <row r="104" spans="1:24" ht="15.75" customHeight="1">
      <c r="A104" s="73"/>
      <c r="B104" s="75"/>
      <c r="C104" s="68" t="s">
        <v>115</v>
      </c>
      <c r="D104" s="68" t="s">
        <v>22</v>
      </c>
      <c r="E104" s="68">
        <v>0</v>
      </c>
      <c r="F104" s="70">
        <f t="shared" si="16"/>
        <v>0</v>
      </c>
      <c r="G104" s="68"/>
      <c r="H104" s="43"/>
      <c r="I104" s="44">
        <v>0</v>
      </c>
      <c r="J104" s="44">
        <v>0</v>
      </c>
      <c r="K104" s="44">
        <v>0</v>
      </c>
      <c r="L104" s="45">
        <f t="shared" si="17"/>
        <v>0</v>
      </c>
      <c r="M104" s="45">
        <f t="shared" si="18"/>
        <v>0</v>
      </c>
      <c r="N104" s="46" t="e">
        <f t="shared" si="19"/>
        <v>#DIV/0!</v>
      </c>
      <c r="O104" s="47" t="s">
        <v>116</v>
      </c>
      <c r="P104" s="44"/>
      <c r="Q104" s="44"/>
      <c r="R104" s="44"/>
      <c r="S104" s="46"/>
      <c r="T104" s="49"/>
      <c r="U104" s="10"/>
      <c r="V104" s="10"/>
      <c r="W104" s="6" t="s">
        <v>180</v>
      </c>
      <c r="X104" s="6"/>
    </row>
    <row r="105" spans="1:24" ht="15.75" customHeight="1">
      <c r="A105" s="73"/>
      <c r="B105" s="75"/>
      <c r="C105" s="68" t="s">
        <v>122</v>
      </c>
      <c r="D105" s="68" t="s">
        <v>22</v>
      </c>
      <c r="E105" s="68">
        <v>0</v>
      </c>
      <c r="F105" s="70">
        <f>E105*30/60/60/7.5</f>
        <v>0</v>
      </c>
      <c r="G105" s="92"/>
      <c r="H105" s="48"/>
      <c r="I105" s="44">
        <v>0</v>
      </c>
      <c r="J105" s="44">
        <v>0</v>
      </c>
      <c r="K105" s="44">
        <v>0</v>
      </c>
      <c r="L105" s="45">
        <f>E105</f>
        <v>0</v>
      </c>
      <c r="M105" s="45">
        <f>L105-K105-J105-I105</f>
        <v>0</v>
      </c>
      <c r="N105" s="46" t="e">
        <f>(M105/L105)*F105</f>
        <v>#DIV/0!</v>
      </c>
      <c r="O105" s="25"/>
      <c r="P105" s="44"/>
      <c r="Q105" s="44"/>
      <c r="R105" s="44"/>
      <c r="S105" s="46"/>
      <c r="T105" s="49"/>
      <c r="U105" s="11"/>
      <c r="W105" s="6" t="s">
        <v>182</v>
      </c>
    </row>
    <row r="106" spans="1:24" ht="15.75" customHeight="1">
      <c r="A106" s="73"/>
      <c r="B106" s="67" t="s">
        <v>80</v>
      </c>
      <c r="C106" s="68" t="s">
        <v>189</v>
      </c>
      <c r="D106" s="68" t="s">
        <v>22</v>
      </c>
      <c r="E106" s="68">
        <v>0</v>
      </c>
      <c r="F106" s="70">
        <f>E106*30/60/60/7.5</f>
        <v>0</v>
      </c>
      <c r="G106" s="92"/>
      <c r="H106" s="48"/>
      <c r="I106" s="44">
        <v>0</v>
      </c>
      <c r="J106" s="44">
        <v>0</v>
      </c>
      <c r="K106" s="44">
        <v>0</v>
      </c>
      <c r="L106" s="45">
        <f>E106</f>
        <v>0</v>
      </c>
      <c r="M106" s="45">
        <f>L106-K106-J106-I106</f>
        <v>0</v>
      </c>
      <c r="N106" s="46" t="e">
        <f>(M106/L106)*F106</f>
        <v>#DIV/0!</v>
      </c>
      <c r="O106" s="47"/>
      <c r="P106" s="44"/>
      <c r="Q106" s="44"/>
      <c r="R106" s="44"/>
      <c r="S106" s="46"/>
      <c r="T106" s="49"/>
      <c r="U106" s="11"/>
      <c r="W106" s="6" t="s">
        <v>181</v>
      </c>
    </row>
    <row r="107" spans="1:24" ht="15.75" customHeight="1">
      <c r="A107" s="73"/>
      <c r="B107" s="67" t="s">
        <v>117</v>
      </c>
      <c r="C107" s="68" t="s">
        <v>22</v>
      </c>
      <c r="D107" s="68" t="s">
        <v>22</v>
      </c>
      <c r="E107" s="68">
        <v>0</v>
      </c>
      <c r="F107" s="70">
        <f t="shared" si="16"/>
        <v>0</v>
      </c>
      <c r="G107" s="68"/>
      <c r="H107" s="43"/>
      <c r="I107" s="44">
        <v>0</v>
      </c>
      <c r="J107" s="44">
        <v>0</v>
      </c>
      <c r="K107" s="44">
        <v>0</v>
      </c>
      <c r="L107" s="45">
        <f t="shared" si="17"/>
        <v>0</v>
      </c>
      <c r="M107" s="45">
        <f t="shared" si="18"/>
        <v>0</v>
      </c>
      <c r="N107" s="46" t="e">
        <f t="shared" si="19"/>
        <v>#DIV/0!</v>
      </c>
      <c r="O107" s="47"/>
      <c r="P107" s="44"/>
      <c r="Q107" s="44"/>
      <c r="R107" s="44"/>
      <c r="S107" s="46"/>
      <c r="T107" s="49"/>
      <c r="U107" s="11"/>
      <c r="W107" s="6" t="s">
        <v>181</v>
      </c>
    </row>
    <row r="108" spans="1:24" ht="15.75" customHeight="1">
      <c r="A108" s="73"/>
      <c r="B108" s="68" t="s">
        <v>118</v>
      </c>
      <c r="C108" s="68" t="s">
        <v>22</v>
      </c>
      <c r="D108" s="68" t="s">
        <v>22</v>
      </c>
      <c r="E108" s="68">
        <v>0</v>
      </c>
      <c r="F108" s="70">
        <f t="shared" si="16"/>
        <v>0</v>
      </c>
      <c r="G108" s="92"/>
      <c r="H108" s="48"/>
      <c r="I108" s="44">
        <v>0</v>
      </c>
      <c r="J108" s="44">
        <v>0</v>
      </c>
      <c r="K108" s="44">
        <v>0</v>
      </c>
      <c r="L108" s="45">
        <f t="shared" si="17"/>
        <v>0</v>
      </c>
      <c r="M108" s="45">
        <f t="shared" si="18"/>
        <v>0</v>
      </c>
      <c r="N108" s="46" t="e">
        <f t="shared" si="19"/>
        <v>#DIV/0!</v>
      </c>
      <c r="O108" s="47"/>
      <c r="P108" s="44"/>
      <c r="Q108" s="44"/>
      <c r="R108" s="44"/>
      <c r="S108" s="46"/>
      <c r="T108" s="49"/>
      <c r="U108" s="11"/>
      <c r="W108" s="6" t="s">
        <v>182</v>
      </c>
    </row>
    <row r="109" spans="1:24" ht="15.75" customHeight="1">
      <c r="A109" s="73"/>
      <c r="B109" s="73" t="s">
        <v>84</v>
      </c>
      <c r="C109" s="68" t="s">
        <v>140</v>
      </c>
      <c r="D109" s="67" t="s">
        <v>22</v>
      </c>
      <c r="E109" s="68">
        <v>170</v>
      </c>
      <c r="F109" s="70">
        <f t="shared" si="16"/>
        <v>0.18888888888888891</v>
      </c>
      <c r="G109" s="68"/>
      <c r="H109" s="28"/>
      <c r="I109" s="19">
        <v>0</v>
      </c>
      <c r="J109" s="19">
        <v>0</v>
      </c>
      <c r="K109" s="19">
        <v>0</v>
      </c>
      <c r="L109" s="20">
        <f>E109</f>
        <v>170</v>
      </c>
      <c r="M109" s="20">
        <f>L109-K109-J109-I109</f>
        <v>170</v>
      </c>
      <c r="N109" s="21">
        <f>(M109/L109)*F109</f>
        <v>0.18888888888888891</v>
      </c>
      <c r="O109" s="22" t="s">
        <v>85</v>
      </c>
      <c r="P109" s="44"/>
      <c r="Q109" s="46"/>
      <c r="R109" s="44"/>
      <c r="S109" s="46"/>
      <c r="T109" s="49"/>
      <c r="U109" s="11"/>
      <c r="W109" s="15" t="s">
        <v>181</v>
      </c>
    </row>
    <row r="110" spans="1:24" ht="15.75" customHeight="1">
      <c r="A110" s="73"/>
      <c r="B110" s="73"/>
      <c r="C110" s="68" t="s">
        <v>139</v>
      </c>
      <c r="D110" s="79"/>
      <c r="E110" s="79"/>
      <c r="F110" s="70">
        <f t="shared" si="16"/>
        <v>0</v>
      </c>
      <c r="G110" s="79"/>
      <c r="H110" s="25"/>
      <c r="I110" s="25"/>
      <c r="J110" s="25"/>
      <c r="K110" s="25"/>
      <c r="L110" s="25"/>
      <c r="M110" s="25"/>
      <c r="N110" s="25"/>
      <c r="O110" s="22"/>
      <c r="P110" s="44"/>
      <c r="Q110" s="46"/>
      <c r="R110" s="44"/>
      <c r="S110" s="46"/>
      <c r="T110" s="49"/>
      <c r="U110" s="11"/>
      <c r="W110" s="6" t="s">
        <v>182</v>
      </c>
    </row>
    <row r="111" spans="1:24" ht="15.75" customHeight="1">
      <c r="A111" s="73"/>
      <c r="B111" s="73"/>
      <c r="C111" s="68" t="s">
        <v>138</v>
      </c>
      <c r="D111" s="67" t="s">
        <v>22</v>
      </c>
      <c r="E111" s="68">
        <v>310</v>
      </c>
      <c r="F111" s="70">
        <f t="shared" si="16"/>
        <v>0.34444444444444444</v>
      </c>
      <c r="G111" s="68"/>
      <c r="H111" s="28"/>
      <c r="I111" s="19">
        <v>0</v>
      </c>
      <c r="J111" s="19">
        <v>0</v>
      </c>
      <c r="K111" s="19">
        <v>0</v>
      </c>
      <c r="L111" s="20">
        <f>E111</f>
        <v>310</v>
      </c>
      <c r="M111" s="20">
        <f>L111-K111-J111-I111</f>
        <v>310</v>
      </c>
      <c r="N111" s="21">
        <f>(M111/L111)*F111</f>
        <v>0.34444444444444444</v>
      </c>
      <c r="O111" s="22"/>
      <c r="P111" s="44"/>
      <c r="Q111" s="46"/>
      <c r="R111" s="44"/>
      <c r="S111" s="46"/>
      <c r="T111" s="49"/>
      <c r="U111" s="11"/>
      <c r="W111" s="15" t="s">
        <v>181</v>
      </c>
    </row>
    <row r="112" spans="1:24" ht="15.75" customHeight="1">
      <c r="A112" s="73"/>
      <c r="B112" s="73"/>
      <c r="C112" s="68" t="s">
        <v>141</v>
      </c>
      <c r="D112" s="67"/>
      <c r="E112" s="68">
        <v>0</v>
      </c>
      <c r="F112" s="70">
        <f t="shared" si="16"/>
        <v>0</v>
      </c>
      <c r="G112" s="68"/>
      <c r="H112" s="28"/>
      <c r="I112" s="19"/>
      <c r="J112" s="19"/>
      <c r="K112" s="19"/>
      <c r="L112" s="20"/>
      <c r="M112" s="20"/>
      <c r="N112" s="21"/>
      <c r="O112" s="22"/>
      <c r="P112" s="44"/>
      <c r="Q112" s="46"/>
      <c r="R112" s="44"/>
      <c r="S112" s="46"/>
      <c r="T112" s="49"/>
      <c r="U112" s="11"/>
      <c r="W112" s="6" t="s">
        <v>180</v>
      </c>
    </row>
    <row r="113" spans="1:23" ht="15.75" customHeight="1">
      <c r="A113" s="73"/>
      <c r="B113" s="73"/>
      <c r="C113" s="94" t="s">
        <v>134</v>
      </c>
      <c r="D113" s="67"/>
      <c r="E113" s="68">
        <v>0</v>
      </c>
      <c r="F113" s="70">
        <f t="shared" si="16"/>
        <v>0</v>
      </c>
      <c r="G113" s="68"/>
      <c r="H113" s="28"/>
      <c r="I113" s="19"/>
      <c r="J113" s="19"/>
      <c r="K113" s="19"/>
      <c r="L113" s="20"/>
      <c r="M113" s="20"/>
      <c r="N113" s="21"/>
      <c r="O113" s="22"/>
      <c r="P113" s="44"/>
      <c r="Q113" s="46"/>
      <c r="R113" s="44"/>
      <c r="S113" s="46"/>
      <c r="T113" s="49"/>
      <c r="U113" s="11"/>
      <c r="W113" s="6" t="s">
        <v>180</v>
      </c>
    </row>
    <row r="114" spans="1:23" ht="15.75" customHeight="1">
      <c r="A114" s="73"/>
      <c r="B114" s="73"/>
      <c r="C114" s="94" t="s">
        <v>135</v>
      </c>
      <c r="D114" s="67"/>
      <c r="E114" s="68">
        <v>0</v>
      </c>
      <c r="F114" s="70">
        <f t="shared" si="16"/>
        <v>0</v>
      </c>
      <c r="G114" s="68"/>
      <c r="H114" s="28"/>
      <c r="I114" s="19"/>
      <c r="J114" s="19"/>
      <c r="K114" s="19"/>
      <c r="L114" s="20"/>
      <c r="M114" s="20"/>
      <c r="N114" s="21"/>
      <c r="O114" s="22"/>
      <c r="P114" s="44"/>
      <c r="Q114" s="46"/>
      <c r="R114" s="44"/>
      <c r="S114" s="46"/>
      <c r="T114" s="49"/>
      <c r="U114" s="11"/>
      <c r="W114" s="6" t="s">
        <v>180</v>
      </c>
    </row>
    <row r="115" spans="1:23" ht="15.75" customHeight="1">
      <c r="A115" s="73"/>
      <c r="B115" s="73"/>
      <c r="C115" s="94" t="s">
        <v>136</v>
      </c>
      <c r="D115" s="67" t="s">
        <v>131</v>
      </c>
      <c r="E115" s="68">
        <v>0</v>
      </c>
      <c r="F115" s="70">
        <f t="shared" si="16"/>
        <v>0</v>
      </c>
      <c r="G115" s="68"/>
      <c r="H115" s="28"/>
      <c r="I115" s="19"/>
      <c r="J115" s="19"/>
      <c r="K115" s="19"/>
      <c r="L115" s="20"/>
      <c r="M115" s="20"/>
      <c r="N115" s="21"/>
      <c r="O115" s="22"/>
      <c r="P115" s="44"/>
      <c r="Q115" s="46"/>
      <c r="R115" s="44"/>
      <c r="S115" s="46"/>
      <c r="T115" s="49"/>
      <c r="U115" s="11"/>
      <c r="W115" s="6" t="s">
        <v>180</v>
      </c>
    </row>
    <row r="116" spans="1:23" ht="15.75" customHeight="1">
      <c r="A116" s="73"/>
      <c r="B116" s="73"/>
      <c r="C116" s="94" t="s">
        <v>137</v>
      </c>
      <c r="D116" s="67"/>
      <c r="E116" s="68">
        <v>0</v>
      </c>
      <c r="F116" s="70">
        <f t="shared" si="16"/>
        <v>0</v>
      </c>
      <c r="G116" s="68"/>
      <c r="H116" s="28"/>
      <c r="I116" s="19"/>
      <c r="J116" s="19"/>
      <c r="K116" s="19"/>
      <c r="L116" s="20"/>
      <c r="M116" s="20"/>
      <c r="N116" s="21"/>
      <c r="O116" s="22"/>
      <c r="P116" s="44"/>
      <c r="Q116" s="46"/>
      <c r="R116" s="44"/>
      <c r="S116" s="46"/>
      <c r="T116" s="49"/>
      <c r="U116" s="11"/>
      <c r="W116" s="6" t="s">
        <v>180</v>
      </c>
    </row>
    <row r="117" spans="1:23" ht="15.75" customHeight="1">
      <c r="A117" s="73"/>
      <c r="B117" s="73" t="s">
        <v>148</v>
      </c>
      <c r="C117" s="67" t="s">
        <v>119</v>
      </c>
      <c r="D117" s="68" t="s">
        <v>22</v>
      </c>
      <c r="E117" s="68">
        <v>0</v>
      </c>
      <c r="F117" s="70">
        <f t="shared" si="16"/>
        <v>0</v>
      </c>
      <c r="G117" s="92"/>
      <c r="H117" s="48"/>
      <c r="I117" s="44">
        <v>0</v>
      </c>
      <c r="J117" s="44">
        <v>0</v>
      </c>
      <c r="K117" s="44">
        <v>0</v>
      </c>
      <c r="L117" s="45">
        <f t="shared" si="17"/>
        <v>0</v>
      </c>
      <c r="M117" s="45">
        <f t="shared" si="18"/>
        <v>0</v>
      </c>
      <c r="N117" s="46" t="e">
        <f t="shared" si="19"/>
        <v>#DIV/0!</v>
      </c>
      <c r="O117" s="47"/>
      <c r="P117" s="44"/>
      <c r="Q117" s="44"/>
      <c r="R117" s="44"/>
      <c r="S117" s="46"/>
      <c r="T117" s="49"/>
      <c r="U117" s="11"/>
      <c r="W117" s="15" t="s">
        <v>181</v>
      </c>
    </row>
    <row r="118" spans="1:23" ht="15.75" customHeight="1">
      <c r="A118" s="73"/>
      <c r="B118" s="73"/>
      <c r="C118" s="68" t="s">
        <v>121</v>
      </c>
      <c r="D118" s="68" t="s">
        <v>22</v>
      </c>
      <c r="E118" s="68">
        <v>0</v>
      </c>
      <c r="F118" s="70">
        <f t="shared" si="16"/>
        <v>0</v>
      </c>
      <c r="G118" s="92"/>
      <c r="H118" s="48"/>
      <c r="I118" s="44">
        <v>0</v>
      </c>
      <c r="J118" s="44">
        <v>0</v>
      </c>
      <c r="K118" s="44">
        <v>0</v>
      </c>
      <c r="L118" s="45">
        <f t="shared" si="17"/>
        <v>0</v>
      </c>
      <c r="M118" s="45">
        <f t="shared" si="18"/>
        <v>0</v>
      </c>
      <c r="N118" s="46" t="e">
        <f t="shared" si="19"/>
        <v>#DIV/0!</v>
      </c>
      <c r="O118" s="47"/>
      <c r="P118" s="44"/>
      <c r="Q118" s="44"/>
      <c r="R118" s="44"/>
      <c r="S118" s="46"/>
      <c r="T118" s="49"/>
      <c r="U118" s="11"/>
      <c r="W118" s="6" t="s">
        <v>182</v>
      </c>
    </row>
    <row r="119" spans="1:23" ht="15.75" customHeight="1">
      <c r="A119" s="73"/>
      <c r="B119" s="77" t="s">
        <v>150</v>
      </c>
      <c r="C119" s="78" t="s">
        <v>149</v>
      </c>
      <c r="D119" s="68" t="s">
        <v>22</v>
      </c>
      <c r="E119" s="68">
        <v>0</v>
      </c>
      <c r="F119" s="70">
        <f>E119*30/60/60/7.5</f>
        <v>0</v>
      </c>
      <c r="G119" s="92"/>
      <c r="H119" s="48"/>
      <c r="I119" s="44">
        <v>0</v>
      </c>
      <c r="J119" s="44">
        <v>0</v>
      </c>
      <c r="K119" s="44">
        <v>0</v>
      </c>
      <c r="L119" s="45">
        <f>E119</f>
        <v>0</v>
      </c>
      <c r="M119" s="45">
        <f>L119-K119-J119-I119</f>
        <v>0</v>
      </c>
      <c r="N119" s="46" t="e">
        <f>(M119/L119)*F119</f>
        <v>#DIV/0!</v>
      </c>
      <c r="O119" s="47"/>
      <c r="P119" s="44"/>
      <c r="Q119" s="44"/>
      <c r="R119" s="44"/>
      <c r="S119" s="46"/>
      <c r="T119" s="49"/>
      <c r="U119" s="11"/>
      <c r="W119" s="15" t="s">
        <v>181</v>
      </c>
    </row>
    <row r="120" spans="1:23" ht="15.75" customHeight="1">
      <c r="A120" s="73"/>
      <c r="B120" s="77"/>
      <c r="C120" s="78" t="s">
        <v>127</v>
      </c>
      <c r="D120" s="68" t="s">
        <v>22</v>
      </c>
      <c r="E120" s="68">
        <v>0</v>
      </c>
      <c r="F120" s="70">
        <f>E120*30/60/60/7.5</f>
        <v>0</v>
      </c>
      <c r="G120" s="92"/>
      <c r="H120" s="48"/>
      <c r="I120" s="44">
        <v>0</v>
      </c>
      <c r="J120" s="44">
        <v>0</v>
      </c>
      <c r="K120" s="44">
        <v>0</v>
      </c>
      <c r="L120" s="45">
        <f>E120</f>
        <v>0</v>
      </c>
      <c r="M120" s="45">
        <f>L120-K120-J120-I120</f>
        <v>0</v>
      </c>
      <c r="N120" s="46" t="e">
        <f>(M120/L120)*F120</f>
        <v>#DIV/0!</v>
      </c>
      <c r="O120" s="47"/>
      <c r="P120" s="44"/>
      <c r="Q120" s="44"/>
      <c r="R120" s="44"/>
      <c r="S120" s="46"/>
      <c r="T120" s="49"/>
      <c r="U120" s="11"/>
      <c r="W120" s="15" t="s">
        <v>181</v>
      </c>
    </row>
    <row r="121" spans="1:23" ht="15.75" customHeight="1">
      <c r="A121" s="73"/>
      <c r="B121" s="68" t="s">
        <v>123</v>
      </c>
      <c r="C121" s="68" t="s">
        <v>22</v>
      </c>
      <c r="D121" s="68" t="s">
        <v>22</v>
      </c>
      <c r="E121" s="68">
        <v>0</v>
      </c>
      <c r="F121" s="70">
        <f t="shared" si="16"/>
        <v>0</v>
      </c>
      <c r="G121" s="92"/>
      <c r="H121" s="48"/>
      <c r="I121" s="44">
        <v>0</v>
      </c>
      <c r="J121" s="44">
        <v>0</v>
      </c>
      <c r="K121" s="44">
        <v>0</v>
      </c>
      <c r="L121" s="45">
        <f t="shared" si="17"/>
        <v>0</v>
      </c>
      <c r="M121" s="45">
        <f t="shared" si="18"/>
        <v>0</v>
      </c>
      <c r="N121" s="46" t="e">
        <f t="shared" si="19"/>
        <v>#DIV/0!</v>
      </c>
      <c r="O121" s="47"/>
      <c r="P121" s="44"/>
      <c r="Q121" s="44"/>
      <c r="R121" s="44"/>
      <c r="S121" s="46"/>
      <c r="T121" s="49"/>
      <c r="U121" s="11"/>
      <c r="W121" s="6" t="s">
        <v>182</v>
      </c>
    </row>
    <row r="122" spans="1:23" ht="15.75" customHeight="1">
      <c r="A122" s="73"/>
      <c r="B122" s="78" t="s">
        <v>128</v>
      </c>
      <c r="C122" s="68" t="s">
        <v>22</v>
      </c>
      <c r="D122" s="68" t="s">
        <v>22</v>
      </c>
      <c r="E122" s="68">
        <v>0</v>
      </c>
      <c r="F122" s="70">
        <f t="shared" si="16"/>
        <v>0</v>
      </c>
      <c r="G122" s="92"/>
      <c r="H122" s="48"/>
      <c r="I122" s="44">
        <v>0</v>
      </c>
      <c r="J122" s="44">
        <v>0</v>
      </c>
      <c r="K122" s="44">
        <v>0</v>
      </c>
      <c r="L122" s="45">
        <f t="shared" si="17"/>
        <v>0</v>
      </c>
      <c r="M122" s="45">
        <f t="shared" si="18"/>
        <v>0</v>
      </c>
      <c r="N122" s="46" t="e">
        <f t="shared" si="19"/>
        <v>#DIV/0!</v>
      </c>
      <c r="O122" s="47"/>
      <c r="P122" s="44"/>
      <c r="Q122" s="44"/>
      <c r="R122" s="44"/>
      <c r="S122" s="46"/>
      <c r="T122" s="49"/>
      <c r="U122" s="11"/>
      <c r="W122" s="6" t="s">
        <v>182</v>
      </c>
    </row>
    <row r="123" spans="1:23" ht="15.75" customHeight="1">
      <c r="A123" s="73"/>
      <c r="B123" s="78" t="s">
        <v>176</v>
      </c>
      <c r="C123" s="68" t="s">
        <v>155</v>
      </c>
      <c r="D123" s="68" t="s">
        <v>155</v>
      </c>
      <c r="E123" s="68">
        <v>0</v>
      </c>
      <c r="F123" s="70">
        <f t="shared" si="16"/>
        <v>0</v>
      </c>
      <c r="G123" s="92"/>
      <c r="H123" s="48"/>
      <c r="I123" s="44"/>
      <c r="J123" s="44"/>
      <c r="K123" s="44"/>
      <c r="L123" s="45"/>
      <c r="M123" s="45"/>
      <c r="N123" s="46"/>
      <c r="O123" s="47"/>
      <c r="P123" s="44"/>
      <c r="Q123" s="44"/>
      <c r="R123" s="44"/>
      <c r="S123" s="46"/>
      <c r="T123" s="49"/>
      <c r="U123" s="11"/>
      <c r="W123" s="6" t="s">
        <v>182</v>
      </c>
    </row>
    <row r="124" spans="1:23" ht="15.75" customHeight="1">
      <c r="A124" s="69" t="s">
        <v>129</v>
      </c>
      <c r="B124" s="67" t="s">
        <v>22</v>
      </c>
      <c r="C124" s="68" t="s">
        <v>22</v>
      </c>
      <c r="D124" s="67" t="s">
        <v>22</v>
      </c>
      <c r="E124" s="67">
        <v>357</v>
      </c>
      <c r="F124" s="70">
        <f>E124*420/60/60/7.5</f>
        <v>5.5533333333333328</v>
      </c>
      <c r="G124" s="92"/>
      <c r="H124" s="26"/>
      <c r="I124" s="19">
        <v>0</v>
      </c>
      <c r="J124" s="19">
        <v>0</v>
      </c>
      <c r="K124" s="19">
        <v>0</v>
      </c>
      <c r="L124" s="20">
        <f t="shared" si="17"/>
        <v>357</v>
      </c>
      <c r="M124" s="20">
        <f t="shared" si="18"/>
        <v>357</v>
      </c>
      <c r="N124" s="21">
        <f t="shared" si="19"/>
        <v>5.5533333333333328</v>
      </c>
      <c r="O124" s="22"/>
      <c r="P124" s="23"/>
      <c r="Q124" s="23"/>
      <c r="R124" s="23"/>
      <c r="S124" s="21"/>
      <c r="T124" s="33"/>
      <c r="U124" s="11"/>
    </row>
    <row r="125" spans="1:23" ht="15.75" customHeight="1">
      <c r="A125" s="28" t="s">
        <v>130</v>
      </c>
      <c r="B125" s="19"/>
      <c r="C125" s="28"/>
      <c r="D125" s="19"/>
      <c r="E125" s="50">
        <f>SUM(E3:E124)</f>
        <v>19858</v>
      </c>
      <c r="F125" s="17">
        <f>SUM(F2:F124)*1.3</f>
        <v>35.010685185185174</v>
      </c>
      <c r="G125" s="51"/>
      <c r="H125" s="51"/>
      <c r="I125" s="52">
        <f>SUM(I3:I107)</f>
        <v>0</v>
      </c>
      <c r="J125" s="52">
        <f>SUM(J3:J107)</f>
        <v>0</v>
      </c>
      <c r="K125" s="52">
        <f>SUM(K3:K107)</f>
        <v>0</v>
      </c>
      <c r="L125" s="52" t="e">
        <f>SUM(L3:L107)</f>
        <v>#REF!</v>
      </c>
      <c r="M125" s="52" t="e">
        <f>SUM(M3:M107)</f>
        <v>#REF!</v>
      </c>
      <c r="N125" s="21" t="e">
        <f t="shared" si="19"/>
        <v>#REF!</v>
      </c>
      <c r="O125" s="22"/>
      <c r="P125" s="23"/>
      <c r="Q125" s="23"/>
      <c r="R125" s="23"/>
      <c r="S125" s="53"/>
      <c r="T125" s="33"/>
      <c r="U125" s="11"/>
    </row>
    <row r="126" spans="1:23" ht="15.75" customHeight="1">
      <c r="U126" s="11"/>
    </row>
    <row r="127" spans="1:23" ht="15.75" customHeight="1">
      <c r="U127" s="11"/>
    </row>
    <row r="128" spans="1:23" ht="15.75" customHeight="1">
      <c r="U128" s="11"/>
    </row>
    <row r="129" spans="21:21" ht="15.75" customHeight="1">
      <c r="U129" s="11"/>
    </row>
    <row r="130" spans="21:21" ht="15.75" customHeight="1">
      <c r="U130" s="11"/>
    </row>
    <row r="131" spans="21:21" ht="15.75" customHeight="1">
      <c r="U131" s="11"/>
    </row>
    <row r="132" spans="21:21" ht="15.75" customHeight="1">
      <c r="U132" s="11"/>
    </row>
    <row r="133" spans="21:21" ht="15.75" customHeight="1">
      <c r="U133" s="11"/>
    </row>
    <row r="134" spans="21:21" ht="15.75" customHeight="1">
      <c r="U134" s="11"/>
    </row>
    <row r="135" spans="21:21" ht="15.75" customHeight="1">
      <c r="U135" s="11"/>
    </row>
    <row r="136" spans="21:21" ht="15.75" customHeight="1">
      <c r="U136" s="11"/>
    </row>
    <row r="137" spans="21:21" ht="15.75" customHeight="1">
      <c r="U137" s="11"/>
    </row>
    <row r="138" spans="21:21" ht="15.75" customHeight="1">
      <c r="U138" s="11"/>
    </row>
    <row r="139" spans="21:21" ht="15.75" customHeight="1">
      <c r="U139" s="11"/>
    </row>
    <row r="140" spans="21:21" ht="15.75" customHeight="1">
      <c r="U140" s="11"/>
    </row>
    <row r="141" spans="21:21" ht="15.75" customHeight="1">
      <c r="U141" s="11"/>
    </row>
    <row r="142" spans="21:21" ht="15.75" customHeight="1">
      <c r="U142" s="11"/>
    </row>
    <row r="143" spans="21:21" ht="15.75" customHeight="1">
      <c r="U143" s="11"/>
    </row>
    <row r="144" spans="21:21" ht="15.75" customHeight="1">
      <c r="U144" s="11"/>
    </row>
    <row r="145" spans="21:21" ht="15.75" customHeight="1">
      <c r="U145" s="11"/>
    </row>
    <row r="146" spans="21:21" ht="15.75" customHeight="1">
      <c r="U146" s="11"/>
    </row>
    <row r="147" spans="21:21" ht="15.75" customHeight="1">
      <c r="U147" s="11"/>
    </row>
    <row r="148" spans="21:21" ht="15.75" customHeight="1">
      <c r="U148" s="11"/>
    </row>
    <row r="149" spans="21:21" ht="15.75" customHeight="1">
      <c r="U149" s="11"/>
    </row>
    <row r="150" spans="21:21" ht="15.75" customHeight="1">
      <c r="U150" s="11"/>
    </row>
    <row r="151" spans="21:21" ht="15.75" customHeight="1">
      <c r="U151" s="11"/>
    </row>
    <row r="152" spans="21:21" ht="15.75" customHeight="1">
      <c r="U152" s="11"/>
    </row>
    <row r="153" spans="21:21" ht="15.75" customHeight="1">
      <c r="U153" s="11"/>
    </row>
    <row r="154" spans="21:21" ht="15.75" customHeight="1">
      <c r="U154" s="11"/>
    </row>
    <row r="155" spans="21:21" ht="15.75" customHeight="1">
      <c r="U155" s="11"/>
    </row>
    <row r="156" spans="21:21" ht="15.75" customHeight="1">
      <c r="U156" s="11"/>
    </row>
    <row r="157" spans="21:21" ht="15.75" customHeight="1">
      <c r="U157" s="11"/>
    </row>
    <row r="158" spans="21:21" ht="15.75" customHeight="1">
      <c r="U158" s="11"/>
    </row>
    <row r="159" spans="21:21" ht="15.75" customHeight="1">
      <c r="U159" s="11"/>
    </row>
    <row r="160" spans="21:21" ht="15.75" customHeight="1">
      <c r="U160" s="11"/>
    </row>
    <row r="161" spans="21:21" ht="15.75" customHeight="1">
      <c r="U161" s="11"/>
    </row>
    <row r="162" spans="21:21" ht="15.75" customHeight="1">
      <c r="U162" s="11"/>
    </row>
    <row r="163" spans="21:21" ht="15.75" customHeight="1">
      <c r="U163" s="11"/>
    </row>
    <row r="164" spans="21:21" ht="15.75" customHeight="1">
      <c r="U164" s="11"/>
    </row>
    <row r="165" spans="21:21" ht="15.75" customHeight="1">
      <c r="U165" s="11"/>
    </row>
    <row r="166" spans="21:21" ht="15.75" customHeight="1">
      <c r="U166" s="11"/>
    </row>
    <row r="167" spans="21:21" ht="15.75" customHeight="1">
      <c r="U167" s="11"/>
    </row>
    <row r="168" spans="21:21" ht="15.75" customHeight="1">
      <c r="U168" s="11"/>
    </row>
    <row r="169" spans="21:21" ht="15.75" customHeight="1">
      <c r="U169" s="11"/>
    </row>
    <row r="170" spans="21:21" ht="15.75" customHeight="1">
      <c r="U170" s="11"/>
    </row>
    <row r="171" spans="21:21" ht="15.75" customHeight="1">
      <c r="U171" s="11"/>
    </row>
    <row r="172" spans="21:21" ht="15.75" customHeight="1">
      <c r="U172" s="11"/>
    </row>
    <row r="173" spans="21:21" ht="15.75" customHeight="1">
      <c r="U173" s="11"/>
    </row>
    <row r="174" spans="21:21" ht="15.75" customHeight="1">
      <c r="U174" s="11"/>
    </row>
    <row r="175" spans="21:21" ht="15.75" customHeight="1">
      <c r="U175" s="11"/>
    </row>
    <row r="176" spans="21:21" ht="15.75" customHeight="1">
      <c r="U176" s="11"/>
    </row>
    <row r="177" spans="21:21" ht="15.75" customHeight="1">
      <c r="U177" s="11"/>
    </row>
    <row r="178" spans="21:21" ht="15.75" customHeight="1">
      <c r="U178" s="11"/>
    </row>
    <row r="179" spans="21:21" ht="15.75" customHeight="1">
      <c r="U179" s="11"/>
    </row>
    <row r="180" spans="21:21" ht="15.75" customHeight="1">
      <c r="U180" s="11"/>
    </row>
    <row r="181" spans="21:21" ht="15.75" customHeight="1">
      <c r="U181" s="11"/>
    </row>
    <row r="182" spans="21:21" ht="15.75" customHeight="1">
      <c r="U182" s="11"/>
    </row>
    <row r="183" spans="21:21" ht="15.75" customHeight="1">
      <c r="U183" s="11"/>
    </row>
    <row r="184" spans="21:21" ht="15.75" customHeight="1">
      <c r="U184" s="11"/>
    </row>
    <row r="185" spans="21:21" ht="15.75" customHeight="1">
      <c r="U185" s="11"/>
    </row>
    <row r="186" spans="21:21" ht="15.75" customHeight="1">
      <c r="U186" s="11"/>
    </row>
    <row r="187" spans="21:21" ht="15.75" customHeight="1">
      <c r="U187" s="11"/>
    </row>
    <row r="188" spans="21:21" ht="15.75" customHeight="1">
      <c r="U188" s="11"/>
    </row>
    <row r="189" spans="21:21" ht="15.75" customHeight="1">
      <c r="U189" s="11"/>
    </row>
    <row r="190" spans="21:21" ht="15.75" customHeight="1">
      <c r="U190" s="11"/>
    </row>
    <row r="191" spans="21:21" ht="15.75" customHeight="1">
      <c r="U191" s="11"/>
    </row>
    <row r="192" spans="21:21" ht="15.75" customHeight="1">
      <c r="U192" s="11"/>
    </row>
    <row r="193" spans="21:21" ht="15.75" customHeight="1">
      <c r="U193" s="11"/>
    </row>
    <row r="194" spans="21:21" ht="15.75" customHeight="1">
      <c r="U194" s="11"/>
    </row>
    <row r="195" spans="21:21" ht="15.75" customHeight="1">
      <c r="U195" s="11"/>
    </row>
    <row r="196" spans="21:21" ht="15.75" customHeight="1">
      <c r="U196" s="11"/>
    </row>
    <row r="197" spans="21:21" ht="15.75" customHeight="1">
      <c r="U197" s="11"/>
    </row>
    <row r="198" spans="21:21" ht="15.75" customHeight="1">
      <c r="U198" s="11"/>
    </row>
    <row r="199" spans="21:21" ht="15.75" customHeight="1">
      <c r="U199" s="11"/>
    </row>
    <row r="200" spans="21:21" ht="15.75" customHeight="1">
      <c r="U200" s="11"/>
    </row>
    <row r="201" spans="21:21" ht="15.75" customHeight="1">
      <c r="U201" s="11"/>
    </row>
    <row r="202" spans="21:21" ht="15.75" customHeight="1">
      <c r="U202" s="11"/>
    </row>
    <row r="203" spans="21:21" ht="15.75" customHeight="1">
      <c r="U203" s="11"/>
    </row>
    <row r="204" spans="21:21" ht="15.75" customHeight="1">
      <c r="U204" s="11"/>
    </row>
    <row r="205" spans="21:21" ht="15.75" customHeight="1">
      <c r="U205" s="11"/>
    </row>
    <row r="206" spans="21:21" ht="15.75" customHeight="1">
      <c r="U206" s="11"/>
    </row>
    <row r="207" spans="21:21" ht="15.75" customHeight="1">
      <c r="U207" s="11"/>
    </row>
    <row r="208" spans="21:21" ht="15.75" customHeight="1">
      <c r="U208" s="11"/>
    </row>
    <row r="209" spans="21:21" ht="15.75" customHeight="1">
      <c r="U209" s="11"/>
    </row>
    <row r="210" spans="21:21" ht="15.75" customHeight="1">
      <c r="U210" s="11"/>
    </row>
    <row r="211" spans="21:21" ht="15.75" customHeight="1">
      <c r="U211" s="11"/>
    </row>
    <row r="212" spans="21:21" ht="15.75" customHeight="1">
      <c r="U212" s="11"/>
    </row>
    <row r="213" spans="21:21" ht="15.75" customHeight="1">
      <c r="U213" s="11"/>
    </row>
    <row r="214" spans="21:21" ht="15.75" customHeight="1">
      <c r="U214" s="11"/>
    </row>
    <row r="215" spans="21:21" ht="15.75" customHeight="1">
      <c r="U215" s="11"/>
    </row>
    <row r="216" spans="21:21" ht="15.75" customHeight="1">
      <c r="U216" s="11"/>
    </row>
    <row r="217" spans="21:21" ht="15.75" customHeight="1">
      <c r="U217" s="11"/>
    </row>
    <row r="218" spans="21:21" ht="15.75" customHeight="1">
      <c r="U218" s="11"/>
    </row>
    <row r="219" spans="21:21" ht="15.75" customHeight="1">
      <c r="U219" s="11"/>
    </row>
    <row r="220" spans="21:21" ht="15.75" customHeight="1">
      <c r="U220" s="11"/>
    </row>
    <row r="221" spans="21:21" ht="15.75" customHeight="1">
      <c r="U221" s="11"/>
    </row>
    <row r="222" spans="21:21" ht="15.75" customHeight="1">
      <c r="U222" s="11"/>
    </row>
    <row r="223" spans="21:21" ht="15.75" customHeight="1">
      <c r="U223" s="11"/>
    </row>
    <row r="224" spans="21:21" ht="15.75" customHeight="1">
      <c r="U224" s="11"/>
    </row>
    <row r="225" spans="21:21" ht="15.75" customHeight="1">
      <c r="U225" s="11"/>
    </row>
    <row r="226" spans="21:21" ht="15.75" customHeight="1">
      <c r="U226" s="11"/>
    </row>
    <row r="227" spans="21:21" ht="15.75" customHeight="1">
      <c r="U227" s="11"/>
    </row>
    <row r="228" spans="21:21" ht="15.75" customHeight="1">
      <c r="U228" s="11"/>
    </row>
    <row r="229" spans="21:21" ht="15.75" customHeight="1">
      <c r="U229" s="11"/>
    </row>
    <row r="230" spans="21:21" ht="15.75" customHeight="1">
      <c r="U230" s="11"/>
    </row>
    <row r="231" spans="21:21" ht="15.75" customHeight="1">
      <c r="U231" s="11"/>
    </row>
    <row r="232" spans="21:21" ht="15.75" customHeight="1">
      <c r="U232" s="11"/>
    </row>
    <row r="233" spans="21:21" ht="15.75" customHeight="1">
      <c r="U233" s="11"/>
    </row>
    <row r="234" spans="21:21" ht="15.75" customHeight="1">
      <c r="U234" s="11"/>
    </row>
    <row r="235" spans="21:21" ht="15.75" customHeight="1">
      <c r="U235" s="11"/>
    </row>
    <row r="236" spans="21:21" ht="15.75" customHeight="1">
      <c r="U236" s="11"/>
    </row>
    <row r="237" spans="21:21" ht="15.75" customHeight="1">
      <c r="U237" s="11"/>
    </row>
    <row r="238" spans="21:21" ht="15.75" customHeight="1">
      <c r="U238" s="11"/>
    </row>
    <row r="239" spans="21:21" ht="15.75" customHeight="1">
      <c r="U239" s="11"/>
    </row>
    <row r="240" spans="21:21" ht="15.75" customHeight="1">
      <c r="U240" s="11"/>
    </row>
    <row r="241" spans="21:21" ht="15.75" customHeight="1">
      <c r="U241" s="11"/>
    </row>
    <row r="242" spans="21:21" ht="15.75" customHeight="1">
      <c r="U242" s="11"/>
    </row>
    <row r="243" spans="21:21" ht="15.75" customHeight="1">
      <c r="U243" s="11"/>
    </row>
    <row r="244" spans="21:21" ht="15.75" customHeight="1">
      <c r="U244" s="11"/>
    </row>
    <row r="245" spans="21:21" ht="15.75" customHeight="1">
      <c r="U245" s="11"/>
    </row>
    <row r="246" spans="21:21" ht="15.75" customHeight="1">
      <c r="U246" s="11"/>
    </row>
    <row r="247" spans="21:21" ht="15.75" customHeight="1">
      <c r="U247" s="11"/>
    </row>
    <row r="248" spans="21:21" ht="15.75" customHeight="1">
      <c r="U248" s="11"/>
    </row>
    <row r="249" spans="21:21" ht="15.75" customHeight="1">
      <c r="U249" s="11"/>
    </row>
    <row r="250" spans="21:21" ht="15.75" customHeight="1">
      <c r="U250" s="11"/>
    </row>
    <row r="251" spans="21:21" ht="15.75" customHeight="1">
      <c r="U251" s="11"/>
    </row>
    <row r="252" spans="21:21" ht="15.75" customHeight="1">
      <c r="U252" s="11"/>
    </row>
    <row r="253" spans="21:21" ht="15.75" customHeight="1">
      <c r="U253" s="11"/>
    </row>
    <row r="254" spans="21:21" ht="15.75" customHeight="1">
      <c r="U254" s="11"/>
    </row>
    <row r="255" spans="21:21" ht="15.75" customHeight="1">
      <c r="U255" s="11"/>
    </row>
    <row r="256" spans="21:21" ht="15.75" customHeight="1">
      <c r="U256" s="11"/>
    </row>
    <row r="257" spans="21:21" ht="15.75" customHeight="1">
      <c r="U257" s="11"/>
    </row>
    <row r="258" spans="21:21" ht="15.75" customHeight="1">
      <c r="U258" s="11"/>
    </row>
    <row r="259" spans="21:21" ht="15.75" customHeight="1">
      <c r="U259" s="11"/>
    </row>
    <row r="260" spans="21:21" ht="15.75" customHeight="1">
      <c r="U260" s="11"/>
    </row>
    <row r="261" spans="21:21" ht="15.75" customHeight="1">
      <c r="U261" s="11"/>
    </row>
    <row r="262" spans="21:21" ht="15.75" customHeight="1">
      <c r="U262" s="11"/>
    </row>
    <row r="263" spans="21:21" ht="15.75" customHeight="1">
      <c r="U263" s="11"/>
    </row>
    <row r="264" spans="21:21" ht="15.75" customHeight="1">
      <c r="U264" s="11"/>
    </row>
    <row r="265" spans="21:21" ht="15.75" customHeight="1">
      <c r="U265" s="11"/>
    </row>
    <row r="266" spans="21:21" ht="15.75" customHeight="1">
      <c r="U266" s="11"/>
    </row>
    <row r="267" spans="21:21" ht="15.75" customHeight="1">
      <c r="U267" s="11"/>
    </row>
    <row r="268" spans="21:21" ht="15.75" customHeight="1">
      <c r="U268" s="11"/>
    </row>
    <row r="269" spans="21:21" ht="15.75" customHeight="1">
      <c r="U269" s="11"/>
    </row>
    <row r="270" spans="21:21" ht="15.75" customHeight="1">
      <c r="U270" s="11"/>
    </row>
    <row r="271" spans="21:21" ht="15.75" customHeight="1">
      <c r="U271" s="11"/>
    </row>
    <row r="272" spans="21:21" ht="15.75" customHeight="1">
      <c r="U272" s="11"/>
    </row>
    <row r="273" spans="21:21" ht="15.75" customHeight="1">
      <c r="U273" s="11"/>
    </row>
    <row r="274" spans="21:21" ht="15.75" customHeight="1">
      <c r="U274" s="11"/>
    </row>
    <row r="275" spans="21:21" ht="15.75" customHeight="1">
      <c r="U275" s="11"/>
    </row>
    <row r="276" spans="21:21" ht="15.75" customHeight="1">
      <c r="U276" s="11"/>
    </row>
    <row r="277" spans="21:21" ht="15.75" customHeight="1">
      <c r="U277" s="11"/>
    </row>
    <row r="278" spans="21:21" ht="15.75" customHeight="1">
      <c r="U278" s="11"/>
    </row>
    <row r="279" spans="21:21" ht="15.75" customHeight="1">
      <c r="U279" s="11"/>
    </row>
    <row r="280" spans="21:21" ht="15.75" customHeight="1">
      <c r="U280" s="11"/>
    </row>
    <row r="281" spans="21:21" ht="15.75" customHeight="1">
      <c r="U281" s="11"/>
    </row>
    <row r="282" spans="21:21" ht="15.75" customHeight="1">
      <c r="U282" s="11"/>
    </row>
    <row r="283" spans="21:21" ht="15.75" customHeight="1">
      <c r="U283" s="11"/>
    </row>
    <row r="284" spans="21:21" ht="15.75" customHeight="1">
      <c r="U284" s="11"/>
    </row>
    <row r="285" spans="21:21" ht="15.75" customHeight="1">
      <c r="U285" s="11"/>
    </row>
    <row r="286" spans="21:21" ht="15.75" customHeight="1">
      <c r="U286" s="11"/>
    </row>
    <row r="287" spans="21:21" ht="15.75" customHeight="1">
      <c r="U287" s="11"/>
    </row>
    <row r="288" spans="21:21" ht="15.75" customHeight="1">
      <c r="U288" s="11"/>
    </row>
    <row r="289" spans="21:21" ht="15.75" customHeight="1">
      <c r="U289" s="11"/>
    </row>
    <row r="290" spans="21:21" ht="15.75" customHeight="1">
      <c r="U290" s="11"/>
    </row>
    <row r="291" spans="21:21" ht="15.75" customHeight="1">
      <c r="U291" s="11"/>
    </row>
    <row r="292" spans="21:21" ht="15.75" customHeight="1">
      <c r="U292" s="11"/>
    </row>
    <row r="293" spans="21:21" ht="15.75" customHeight="1">
      <c r="U293" s="11"/>
    </row>
    <row r="294" spans="21:21" ht="15.75" customHeight="1">
      <c r="U294" s="11"/>
    </row>
    <row r="295" spans="21:21" ht="15.75" customHeight="1">
      <c r="U295" s="11"/>
    </row>
    <row r="296" spans="21:21" ht="15.75" customHeight="1">
      <c r="U296" s="11"/>
    </row>
    <row r="297" spans="21:21" ht="15.75" customHeight="1">
      <c r="U297" s="11"/>
    </row>
    <row r="298" spans="21:21" ht="15.75" customHeight="1">
      <c r="U298" s="11"/>
    </row>
    <row r="299" spans="21:21" ht="15.75" customHeight="1">
      <c r="U299" s="11"/>
    </row>
    <row r="300" spans="21:21" ht="15.75" customHeight="1">
      <c r="U300" s="11"/>
    </row>
    <row r="301" spans="21:21" ht="15.75" customHeight="1">
      <c r="U301" s="11"/>
    </row>
    <row r="302" spans="21:21" ht="15.75" customHeight="1">
      <c r="U302" s="11"/>
    </row>
    <row r="303" spans="21:21" ht="15.75" customHeight="1">
      <c r="U303" s="11"/>
    </row>
    <row r="304" spans="21:21" ht="15.75" customHeight="1">
      <c r="U304" s="11"/>
    </row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customSheetViews>
    <customSheetView guid="{226A35E2-A4DD-47F6-929A-480EF211FC5B}">
      <pane xSplit="7" topLeftCell="H1" activePane="topRight" state="frozen"/>
      <selection pane="topRight" activeCell="B8" sqref="B8:B9"/>
      <pageMargins left="0.7" right="0.7" top="0.75" bottom="0.75" header="0" footer="0"/>
      <pageSetup paperSize="9" orientation="portrait"/>
    </customSheetView>
    <customSheetView guid="{CD2BD3DE-F61B-4E46-B96A-914DDC47B53D}" topLeftCell="A62">
      <pane xSplit="7" topLeftCell="H1" activePane="topRight" state="frozen"/>
      <selection pane="topRight" activeCell="C65" sqref="C65"/>
      <pageMargins left="0.7" right="0.7" top="0.75" bottom="0.75" header="0" footer="0"/>
      <pageSetup paperSize="9" orientation="portrait"/>
    </customSheetView>
    <customSheetView guid="{D2D9E963-E2DC-4114-982B-485D9821903A}">
      <pane xSplit="7" topLeftCell="P1" activePane="topRight" state="frozen"/>
      <selection pane="topRight"/>
      <pageMargins left="0.7" right="0.7" top="0.75" bottom="0.75" header="0" footer="0"/>
      <pageSetup paperSize="9" orientation="portrait"/>
    </customSheetView>
  </customSheetViews>
  <mergeCells count="36">
    <mergeCell ref="B8:B9"/>
    <mergeCell ref="A66:A67"/>
    <mergeCell ref="A68:A123"/>
    <mergeCell ref="B68:B74"/>
    <mergeCell ref="C72:C74"/>
    <mergeCell ref="B75:B78"/>
    <mergeCell ref="C76:C77"/>
    <mergeCell ref="B79:B80"/>
    <mergeCell ref="B81:B82"/>
    <mergeCell ref="B84:B85"/>
    <mergeCell ref="B86:B92"/>
    <mergeCell ref="B93:B97"/>
    <mergeCell ref="B98:B102"/>
    <mergeCell ref="B103:B105"/>
    <mergeCell ref="B109:B116"/>
    <mergeCell ref="B117:B118"/>
    <mergeCell ref="B119:B120"/>
    <mergeCell ref="A7:A9"/>
    <mergeCell ref="A10:A11"/>
    <mergeCell ref="A12:A13"/>
    <mergeCell ref="A15:A16"/>
    <mergeCell ref="A17:A20"/>
    <mergeCell ref="B17:B18"/>
    <mergeCell ref="A25:A27"/>
    <mergeCell ref="B26:B27"/>
    <mergeCell ref="A28:A30"/>
    <mergeCell ref="B29:B30"/>
    <mergeCell ref="A46:A49"/>
    <mergeCell ref="A50:A60"/>
    <mergeCell ref="A61:A64"/>
    <mergeCell ref="B62:B63"/>
    <mergeCell ref="A33:A38"/>
    <mergeCell ref="B33:B34"/>
    <mergeCell ref="B35:B37"/>
    <mergeCell ref="A39:A42"/>
    <mergeCell ref="A44:A45"/>
  </mergeCells>
  <phoneticPr fontId="2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jashli</dc:creator>
  <cp:lastModifiedBy>jashli</cp:lastModifiedBy>
  <dcterms:created xsi:type="dcterms:W3CDTF">2021-09-11T06:49:40Z</dcterms:created>
  <dcterms:modified xsi:type="dcterms:W3CDTF">2021-10-14T10:08:13Z</dcterms:modified>
</cp:coreProperties>
</file>