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47880" yWindow="5595" windowWidth="20730" windowHeight="11760" activeTab="3"/>
  </bookViews>
  <sheets>
    <sheet name="Con. in air" sheetId="1" r:id="rId1"/>
    <sheet name="Con in blanks" sheetId="2" r:id="rId2"/>
    <sheet name="Sheet1" sheetId="3" r:id="rId3"/>
    <sheet name="Sheet2" sheetId="4" r:id="rId4"/>
    <sheet name="Sheet3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4"/>
  <c r="M4" s="1"/>
  <c r="O4" s="1"/>
  <c r="L5"/>
  <c r="M5" s="1"/>
  <c r="O5" s="1"/>
  <c r="L6"/>
  <c r="M6" s="1"/>
  <c r="O6" s="1"/>
  <c r="L7"/>
  <c r="M7" s="1"/>
  <c r="O7" s="1"/>
  <c r="L8"/>
  <c r="M8" s="1"/>
  <c r="O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O13" s="1"/>
  <c r="L14"/>
  <c r="M14" s="1"/>
  <c r="O14" s="1"/>
  <c r="L15"/>
  <c r="M15" s="1"/>
  <c r="O15" s="1"/>
  <c r="L16"/>
  <c r="M16" s="1"/>
  <c r="O16" s="1"/>
  <c r="L3"/>
  <c r="M3" s="1"/>
  <c r="O3" s="1"/>
  <c r="R4" i="3" l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"/>
  <c r="G6" i="2" l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5"/>
</calcChain>
</file>

<file path=xl/sharedStrings.xml><?xml version="1.0" encoding="utf-8"?>
<sst xmlns="http://schemas.openxmlformats.org/spreadsheetml/2006/main" count="258" uniqueCount="76">
  <si>
    <t>Name</t>
    <phoneticPr fontId="1" type="noConversion"/>
  </si>
  <si>
    <t>Abbre.</t>
    <phoneticPr fontId="1" type="noConversion"/>
  </si>
  <si>
    <t>B1</t>
  </si>
  <si>
    <t>B2</t>
  </si>
  <si>
    <t>B31</t>
  </si>
  <si>
    <t>B32</t>
  </si>
  <si>
    <t>B4</t>
  </si>
  <si>
    <t>B5</t>
  </si>
  <si>
    <t>B6</t>
  </si>
  <si>
    <t>B7</t>
  </si>
  <si>
    <t>B8</t>
  </si>
  <si>
    <t>B91</t>
  </si>
  <si>
    <t>B92</t>
  </si>
  <si>
    <t>pg/cm3</t>
    <phoneticPr fontId="1" type="noConversion"/>
  </si>
  <si>
    <t>pg/cm3</t>
  </si>
  <si>
    <t>Acenaphthylene</t>
    <phoneticPr fontId="1" type="noConversion"/>
  </si>
  <si>
    <t>Acy</t>
    <phoneticPr fontId="1" type="noConversion"/>
  </si>
  <si>
    <t>Fluorene</t>
  </si>
  <si>
    <t>Flr</t>
    <phoneticPr fontId="1" type="noConversion"/>
  </si>
  <si>
    <t>9-Methylfluorene</t>
    <phoneticPr fontId="1" type="noConversion"/>
  </si>
  <si>
    <t>9-MFlr</t>
    <phoneticPr fontId="1" type="noConversion"/>
  </si>
  <si>
    <t>Dibenzothiophene</t>
  </si>
  <si>
    <t>DBT</t>
    <phoneticPr fontId="1" type="noConversion"/>
  </si>
  <si>
    <t>Phenanthrene</t>
  </si>
  <si>
    <t>Phn</t>
    <phoneticPr fontId="1" type="noConversion"/>
  </si>
  <si>
    <t>Anthracene</t>
  </si>
  <si>
    <t>Ant</t>
    <phoneticPr fontId="1" type="noConversion"/>
  </si>
  <si>
    <t>Methyl phenanthrene/Anthracene</t>
    <phoneticPr fontId="1" type="noConversion"/>
  </si>
  <si>
    <t>1-MPhn/Ant</t>
    <phoneticPr fontId="1" type="noConversion"/>
  </si>
  <si>
    <t>2-Methyl phenanthrene/Anthracene</t>
  </si>
  <si>
    <t>2-MPhn/Ant</t>
  </si>
  <si>
    <t>Fluoranthene</t>
  </si>
  <si>
    <t>Flra</t>
    <phoneticPr fontId="1" type="noConversion"/>
  </si>
  <si>
    <t>Pyrene</t>
  </si>
  <si>
    <t>Pyr</t>
    <phoneticPr fontId="1" type="noConversion"/>
  </si>
  <si>
    <t>Retene</t>
  </si>
  <si>
    <t>Ret</t>
    <phoneticPr fontId="1" type="noConversion"/>
  </si>
  <si>
    <t xml:space="preserve">Methylpyrene </t>
    <phoneticPr fontId="1" type="noConversion"/>
  </si>
  <si>
    <t>1-MPyr</t>
  </si>
  <si>
    <t>Benzo(c)phenanthrene</t>
  </si>
  <si>
    <t>BcP</t>
    <phoneticPr fontId="1" type="noConversion"/>
  </si>
  <si>
    <t>Benz(a)anthracene</t>
  </si>
  <si>
    <t>BaA</t>
    <phoneticPr fontId="1" type="noConversion"/>
  </si>
  <si>
    <t>Chrysene</t>
  </si>
  <si>
    <t>Chry</t>
    <phoneticPr fontId="1" type="noConversion"/>
  </si>
  <si>
    <t>7-methylbenz(a)anthracene</t>
    <phoneticPr fontId="1" type="noConversion"/>
  </si>
  <si>
    <t>7-MBaA</t>
    <phoneticPr fontId="1" type="noConversion"/>
  </si>
  <si>
    <t xml:space="preserve">Benzo(b)fluoranthene  </t>
    <phoneticPr fontId="1" type="noConversion"/>
  </si>
  <si>
    <t>BbF</t>
    <phoneticPr fontId="1" type="noConversion"/>
  </si>
  <si>
    <t>Benzo(k)fluoranthene</t>
  </si>
  <si>
    <t>BkF</t>
    <phoneticPr fontId="1" type="noConversion"/>
  </si>
  <si>
    <t>Benzo(e)pyrene</t>
  </si>
  <si>
    <t>BeP</t>
    <phoneticPr fontId="1" type="noConversion"/>
  </si>
  <si>
    <t>Benzo(a)pyrene</t>
  </si>
  <si>
    <t>BaP</t>
    <phoneticPr fontId="1" type="noConversion"/>
  </si>
  <si>
    <t>Indeno(123cd)pyrene</t>
  </si>
  <si>
    <t>InP</t>
  </si>
  <si>
    <t>Dibenz(ah)anthracene</t>
  </si>
  <si>
    <t>DibA</t>
  </si>
  <si>
    <t>Benzo(ghi)perylene</t>
  </si>
  <si>
    <t>BghiP</t>
  </si>
  <si>
    <t>Coronene</t>
    <phoneticPr fontId="1" type="noConversion"/>
  </si>
  <si>
    <t>Coronene</t>
  </si>
  <si>
    <t>Musk Ketone</t>
    <phoneticPr fontId="1" type="noConversion"/>
  </si>
  <si>
    <t>Galaxolide</t>
  </si>
  <si>
    <t>HHCB</t>
    <phoneticPr fontId="1" type="noConversion"/>
  </si>
  <si>
    <t>ng/g</t>
    <phoneticPr fontId="1" type="noConversion"/>
  </si>
  <si>
    <t>Average</t>
    <phoneticPr fontId="1" type="noConversion"/>
  </si>
  <si>
    <t>TEF</t>
  </si>
  <si>
    <t>Average</t>
  </si>
  <si>
    <t>BeP</t>
  </si>
  <si>
    <t>SUM</t>
  </si>
  <si>
    <t>Bap TPE(ng g-1)</t>
  </si>
  <si>
    <r>
      <rPr>
        <sz val="11"/>
        <color theme="1"/>
        <rFont val="Calibri"/>
        <family val="2"/>
      </rPr>
      <t>∑</t>
    </r>
    <r>
      <rPr>
        <sz val="11"/>
        <color theme="1"/>
        <rFont val="Times New Roman"/>
        <family val="1"/>
      </rPr>
      <t>PAHs</t>
    </r>
  </si>
  <si>
    <t>Nisbet and LaGoy(1992)</t>
  </si>
  <si>
    <r>
      <rPr>
        <sz val="11"/>
        <color theme="1"/>
        <rFont val="Calibri"/>
        <family val="2"/>
      </rPr>
      <t>∑</t>
    </r>
    <r>
      <rPr>
        <sz val="11"/>
        <color theme="1"/>
        <rFont val="Times New Roman"/>
        <family val="1"/>
      </rPr>
      <t>PAHs (ng g-1)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</si>
</sst>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30"/>
  <sheetViews>
    <sheetView workbookViewId="0">
      <selection activeCell="N5" sqref="N5"/>
    </sheetView>
  </sheetViews>
  <sheetFormatPr defaultRowHeight="15"/>
  <sheetData>
    <row r="3" spans="2:14">
      <c r="B3" t="s">
        <v>0</v>
      </c>
      <c r="C3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t="s">
        <v>11</v>
      </c>
      <c r="N3" t="s">
        <v>12</v>
      </c>
    </row>
    <row r="4" spans="2:14">
      <c r="D4" s="2" t="s">
        <v>13</v>
      </c>
      <c r="E4" s="2" t="s">
        <v>13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</row>
    <row r="5" spans="2:14">
      <c r="B5" s="3" t="s">
        <v>15</v>
      </c>
      <c r="C5" s="1" t="s">
        <v>16</v>
      </c>
      <c r="D5">
        <v>10180.773596970186</v>
      </c>
      <c r="E5">
        <v>40566.05428991271</v>
      </c>
      <c r="F5">
        <v>10180.773596970186</v>
      </c>
      <c r="G5">
        <v>18636.516140340802</v>
      </c>
      <c r="H5">
        <v>10180.773596970186</v>
      </c>
      <c r="I5">
        <v>10180.773596970186</v>
      </c>
      <c r="J5">
        <v>10180.773596970186</v>
      </c>
      <c r="K5">
        <v>10180.773596970186</v>
      </c>
      <c r="L5">
        <v>10180.773596970186</v>
      </c>
      <c r="M5">
        <v>55256.403115072113</v>
      </c>
      <c r="N5">
        <v>30112.882767544954</v>
      </c>
    </row>
    <row r="6" spans="2:14">
      <c r="B6" s="3" t="s">
        <v>17</v>
      </c>
      <c r="C6" s="1" t="s">
        <v>18</v>
      </c>
      <c r="D6">
        <v>5530.9277660384905</v>
      </c>
      <c r="E6">
        <v>11404.289191815898</v>
      </c>
      <c r="F6">
        <v>12104.492812526101</v>
      </c>
      <c r="G6">
        <v>16635.774358803228</v>
      </c>
      <c r="H6">
        <v>5530.9277660384905</v>
      </c>
      <c r="I6">
        <v>20235.239326672574</v>
      </c>
      <c r="J6">
        <v>5530.9277660384905</v>
      </c>
      <c r="K6">
        <v>5530.9277660384905</v>
      </c>
      <c r="L6">
        <v>21434.705537977163</v>
      </c>
      <c r="M6">
        <v>19624.308529345708</v>
      </c>
      <c r="N6">
        <v>25377.815368085652</v>
      </c>
    </row>
    <row r="7" spans="2:14">
      <c r="B7" s="3" t="s">
        <v>19</v>
      </c>
      <c r="C7" s="1" t="s">
        <v>20</v>
      </c>
      <c r="D7">
        <v>224.43892176434554</v>
      </c>
      <c r="E7">
        <v>297.10574386248555</v>
      </c>
      <c r="F7">
        <v>231.86607540859018</v>
      </c>
      <c r="G7">
        <v>241.91383083481639</v>
      </c>
      <c r="H7">
        <v>294.19846329228164</v>
      </c>
      <c r="I7">
        <v>343.41811938232502</v>
      </c>
      <c r="J7">
        <v>48.008221967280249</v>
      </c>
      <c r="K7">
        <v>142.88253779608215</v>
      </c>
      <c r="L7">
        <v>716.31284612596846</v>
      </c>
      <c r="M7">
        <v>1711.1754250350427</v>
      </c>
      <c r="N7">
        <v>896.37959152769463</v>
      </c>
    </row>
    <row r="8" spans="2:14">
      <c r="B8" s="3" t="s">
        <v>21</v>
      </c>
      <c r="C8" s="1" t="s">
        <v>22</v>
      </c>
      <c r="D8">
        <v>481.91262367440982</v>
      </c>
      <c r="E8">
        <v>973.64879351768025</v>
      </c>
      <c r="F8">
        <v>515.08183940226979</v>
      </c>
      <c r="G8">
        <v>473.93872430112543</v>
      </c>
      <c r="H8">
        <v>1728.3961086773288</v>
      </c>
      <c r="I8">
        <v>2213.4015954755382</v>
      </c>
      <c r="J8">
        <v>94.663747575877778</v>
      </c>
      <c r="K8">
        <v>798.51927367763403</v>
      </c>
      <c r="L8">
        <v>409.90632526394205</v>
      </c>
      <c r="M8">
        <v>1910.054759961816</v>
      </c>
      <c r="N8">
        <v>1359.4033643626185</v>
      </c>
    </row>
    <row r="9" spans="2:14">
      <c r="B9" s="3" t="s">
        <v>23</v>
      </c>
      <c r="C9" s="1" t="s">
        <v>24</v>
      </c>
      <c r="D9">
        <v>54235.783427244402</v>
      </c>
      <c r="E9">
        <v>76517.347319358814</v>
      </c>
      <c r="F9">
        <v>64024.823241721373</v>
      </c>
      <c r="G9">
        <v>49241.656062082911</v>
      </c>
      <c r="H9">
        <v>56597.970567730197</v>
      </c>
      <c r="I9">
        <v>65239.616341668901</v>
      </c>
      <c r="J9">
        <v>1604.7954593640163</v>
      </c>
      <c r="K9">
        <v>47146.333472197599</v>
      </c>
      <c r="L9">
        <v>39918.599703958105</v>
      </c>
      <c r="M9">
        <v>82473.45891420517</v>
      </c>
      <c r="N9">
        <v>70705.141155660051</v>
      </c>
    </row>
    <row r="10" spans="2:14">
      <c r="B10" s="3" t="s">
        <v>25</v>
      </c>
      <c r="C10" s="1" t="s">
        <v>26</v>
      </c>
      <c r="D10">
        <v>279.1101312201036</v>
      </c>
      <c r="E10">
        <v>279.1101312201036</v>
      </c>
      <c r="F10">
        <v>279.1101312201036</v>
      </c>
      <c r="G10">
        <v>279.1101312201036</v>
      </c>
      <c r="H10">
        <v>2346.0640329167968</v>
      </c>
      <c r="I10">
        <v>4347.3813684086408</v>
      </c>
      <c r="J10">
        <v>279.1101312201036</v>
      </c>
      <c r="K10">
        <v>1417.4725230163599</v>
      </c>
      <c r="L10">
        <v>279.1101312201036</v>
      </c>
      <c r="M10">
        <v>1487.8813972723578</v>
      </c>
      <c r="N10">
        <v>803.94564344288574</v>
      </c>
    </row>
    <row r="11" spans="2:14">
      <c r="B11" s="3" t="s">
        <v>27</v>
      </c>
      <c r="C11" s="1" t="s">
        <v>28</v>
      </c>
      <c r="D11">
        <v>2045.5189545183478</v>
      </c>
      <c r="E11">
        <v>3903.2577477557402</v>
      </c>
      <c r="F11">
        <v>1811.5989701403255</v>
      </c>
      <c r="G11">
        <v>1547.1780144214729</v>
      </c>
      <c r="H11">
        <v>2236.5845064471337</v>
      </c>
      <c r="I11">
        <v>3924.3502461244657</v>
      </c>
      <c r="J11">
        <v>496.15720750077287</v>
      </c>
      <c r="K11">
        <v>4068.2737730430599</v>
      </c>
      <c r="L11">
        <v>789.79761778713168</v>
      </c>
      <c r="M11">
        <v>4089.088353385132</v>
      </c>
      <c r="N11">
        <v>3092.9172004136967</v>
      </c>
    </row>
    <row r="12" spans="2:14">
      <c r="B12" s="3" t="s">
        <v>29</v>
      </c>
      <c r="C12" s="1" t="s">
        <v>30</v>
      </c>
      <c r="D12">
        <v>1707.6770353728532</v>
      </c>
      <c r="E12">
        <v>3639.9466850303797</v>
      </c>
      <c r="F12">
        <v>1508.6330540703154</v>
      </c>
      <c r="G12">
        <v>1159.2316271851546</v>
      </c>
      <c r="H12">
        <v>2289.8636646852638</v>
      </c>
      <c r="I12">
        <v>3795.0259536971798</v>
      </c>
      <c r="J12">
        <v>279.49100469421631</v>
      </c>
      <c r="K12">
        <v>4159.111400173103</v>
      </c>
      <c r="L12">
        <v>608.37042175896966</v>
      </c>
      <c r="M12">
        <v>3708.4334382783522</v>
      </c>
      <c r="N12">
        <v>2648.2353471884098</v>
      </c>
    </row>
    <row r="13" spans="2:14">
      <c r="B13" s="3" t="s">
        <v>31</v>
      </c>
      <c r="C13" s="1" t="s">
        <v>32</v>
      </c>
      <c r="D13">
        <v>2844.5475707937344</v>
      </c>
      <c r="E13">
        <v>4284.5378297908728</v>
      </c>
      <c r="F13">
        <v>2380.4648256969845</v>
      </c>
      <c r="G13">
        <v>1712.6450228113927</v>
      </c>
      <c r="H13">
        <v>5426.904330706876</v>
      </c>
      <c r="I13">
        <v>23175.948338869774</v>
      </c>
      <c r="J13">
        <v>185.15497943626718</v>
      </c>
      <c r="K13">
        <v>23012.477371976991</v>
      </c>
      <c r="L13">
        <v>610.69803463052472</v>
      </c>
      <c r="M13">
        <v>4017.3430733986115</v>
      </c>
      <c r="N13">
        <v>2912.4110363927684</v>
      </c>
    </row>
    <row r="14" spans="2:14">
      <c r="B14" s="3" t="s">
        <v>33</v>
      </c>
      <c r="C14" s="1" t="s">
        <v>34</v>
      </c>
      <c r="D14">
        <v>481.90488270383941</v>
      </c>
      <c r="E14">
        <v>615.81684955430137</v>
      </c>
      <c r="F14">
        <v>230.45198206865783</v>
      </c>
      <c r="G14">
        <v>184.19351452993163</v>
      </c>
      <c r="H14">
        <v>772.85313230644169</v>
      </c>
      <c r="I14">
        <v>7087.5417001261849</v>
      </c>
      <c r="J14">
        <v>18.662897850074877</v>
      </c>
      <c r="K14">
        <v>2721.0536675255039</v>
      </c>
      <c r="L14">
        <v>30.41068994250562</v>
      </c>
      <c r="M14">
        <v>876.79378458041128</v>
      </c>
      <c r="N14">
        <v>591.4412760660706</v>
      </c>
    </row>
    <row r="15" spans="2:14">
      <c r="B15" s="3" t="s">
        <v>35</v>
      </c>
      <c r="C15" s="1" t="s">
        <v>36</v>
      </c>
      <c r="D15">
        <v>2.5166325216253562</v>
      </c>
      <c r="E15">
        <v>6.4469048208422235</v>
      </c>
      <c r="F15">
        <v>1.9448166542847263</v>
      </c>
      <c r="G15">
        <v>1.7521713949323783</v>
      </c>
      <c r="H15">
        <v>6.814397576869589</v>
      </c>
      <c r="I15">
        <v>20.851625981751212</v>
      </c>
      <c r="J15">
        <v>0.38556398041902246</v>
      </c>
      <c r="K15">
        <v>13.747031181059706</v>
      </c>
      <c r="L15">
        <v>0.93987649741770418</v>
      </c>
      <c r="M15">
        <v>4.5087932151307353</v>
      </c>
      <c r="N15">
        <v>4.4843725016084175</v>
      </c>
    </row>
    <row r="16" spans="2:14">
      <c r="B16" s="3" t="s">
        <v>37</v>
      </c>
      <c r="C16" s="1" t="s">
        <v>38</v>
      </c>
      <c r="D16">
        <v>5.9838717469604052</v>
      </c>
      <c r="E16">
        <v>11.056786510300286</v>
      </c>
      <c r="F16">
        <v>2.6979041489564053</v>
      </c>
      <c r="G16">
        <v>2.9941504770306961</v>
      </c>
      <c r="H16">
        <v>7.3612934738356968</v>
      </c>
      <c r="I16">
        <v>70.5304989276095</v>
      </c>
      <c r="J16">
        <v>0.89491218228524905</v>
      </c>
      <c r="K16">
        <v>45.358093945221484</v>
      </c>
      <c r="L16">
        <v>0.89491218228524905</v>
      </c>
      <c r="M16">
        <v>20.941191037264591</v>
      </c>
      <c r="N16">
        <v>9.8959945330401062</v>
      </c>
    </row>
    <row r="17" spans="2:14">
      <c r="B17" s="3" t="s">
        <v>39</v>
      </c>
      <c r="C17" s="1" t="s">
        <v>40</v>
      </c>
      <c r="D17">
        <v>2.0039108818515468</v>
      </c>
      <c r="E17">
        <v>2.1349934398838619</v>
      </c>
      <c r="F17">
        <v>0.45151053116228945</v>
      </c>
      <c r="G17">
        <v>0.59241902494159659</v>
      </c>
      <c r="H17">
        <v>8.3357822375561952</v>
      </c>
      <c r="I17">
        <v>38.64474897231063</v>
      </c>
      <c r="J17">
        <v>7.8642182496482443E-2</v>
      </c>
      <c r="K17">
        <v>24.039403238650632</v>
      </c>
      <c r="L17">
        <v>7.8642182496482443E-2</v>
      </c>
      <c r="M17">
        <v>13.32771004857341</v>
      </c>
      <c r="N17">
        <v>5.1127539438796408</v>
      </c>
    </row>
    <row r="18" spans="2:14">
      <c r="B18" s="3" t="s">
        <v>41</v>
      </c>
      <c r="C18" s="1" t="s">
        <v>42</v>
      </c>
      <c r="D18">
        <v>1.6821915007707002</v>
      </c>
      <c r="E18">
        <v>2.6717084592420814</v>
      </c>
      <c r="F18">
        <v>1.8042672495157104</v>
      </c>
      <c r="G18">
        <v>2.5798895405069651</v>
      </c>
      <c r="H18">
        <v>11.328984961453763</v>
      </c>
      <c r="I18">
        <v>74.848833143305058</v>
      </c>
      <c r="J18">
        <v>0.58977587378433249</v>
      </c>
      <c r="K18">
        <v>58.156990356672587</v>
      </c>
      <c r="L18">
        <v>0.58977587378433249</v>
      </c>
      <c r="M18">
        <v>14.628340075050888</v>
      </c>
      <c r="N18">
        <v>7.0733825736180522</v>
      </c>
    </row>
    <row r="19" spans="2:14">
      <c r="B19" s="3" t="s">
        <v>43</v>
      </c>
      <c r="C19" s="1" t="s">
        <v>44</v>
      </c>
      <c r="D19">
        <v>11.45245103227894</v>
      </c>
      <c r="E19">
        <v>16.899295608743561</v>
      </c>
      <c r="F19">
        <v>12.126403739356348</v>
      </c>
      <c r="G19">
        <v>10.416992707425321</v>
      </c>
      <c r="H19">
        <v>42.50372572322572</v>
      </c>
      <c r="I19">
        <v>136.55816628737418</v>
      </c>
      <c r="J19">
        <v>2.372523230504147</v>
      </c>
      <c r="K19">
        <v>159.46548463072111</v>
      </c>
      <c r="L19">
        <v>3.2954670783970839</v>
      </c>
      <c r="M19">
        <v>52.867595676391076</v>
      </c>
      <c r="N19">
        <v>25.629439220196364</v>
      </c>
    </row>
    <row r="20" spans="2:14">
      <c r="B20" s="3" t="s">
        <v>45</v>
      </c>
      <c r="C20" s="1" t="s">
        <v>46</v>
      </c>
      <c r="D20">
        <v>0.12058060040990838</v>
      </c>
      <c r="E20">
        <v>0.18631160954952489</v>
      </c>
      <c r="F20">
        <v>0.14573519659784764</v>
      </c>
      <c r="G20">
        <v>0.14023026319511933</v>
      </c>
      <c r="H20">
        <v>0.38593629221242254</v>
      </c>
      <c r="I20">
        <v>3.165469751830214</v>
      </c>
      <c r="J20">
        <v>2.39759485163046E-2</v>
      </c>
      <c r="K20">
        <v>1.0335338129561946</v>
      </c>
      <c r="L20">
        <v>2.4110227117034842E-2</v>
      </c>
      <c r="M20">
        <v>0.41961594396172508</v>
      </c>
      <c r="N20">
        <v>0.24485417452164834</v>
      </c>
    </row>
    <row r="21" spans="2:14">
      <c r="B21" s="3" t="s">
        <v>47</v>
      </c>
      <c r="C21" s="1" t="s">
        <v>48</v>
      </c>
      <c r="D21">
        <v>0.35266774826414482</v>
      </c>
      <c r="E21">
        <v>2.9873814035687425</v>
      </c>
      <c r="F21">
        <v>1.577626801333871</v>
      </c>
      <c r="G21">
        <v>1.3310327159110817</v>
      </c>
      <c r="H21">
        <v>3.6558492789697912</v>
      </c>
      <c r="I21">
        <v>4.6817737396468955</v>
      </c>
      <c r="J21">
        <v>0.8850720596321624</v>
      </c>
      <c r="K21">
        <v>4.6000087383448314</v>
      </c>
      <c r="L21">
        <v>0.77669990487155971</v>
      </c>
      <c r="M21">
        <v>1.7054195739038118</v>
      </c>
      <c r="N21">
        <v>1.5935104073423731</v>
      </c>
    </row>
    <row r="22" spans="2:14">
      <c r="B22" s="3" t="s">
        <v>49</v>
      </c>
      <c r="C22" s="1" t="s">
        <v>50</v>
      </c>
      <c r="D22">
        <v>0.10692495899846426</v>
      </c>
      <c r="E22">
        <v>0.10649933880311233</v>
      </c>
      <c r="F22">
        <v>0.10671682580594828</v>
      </c>
      <c r="G22">
        <v>0.10668131481823986</v>
      </c>
      <c r="H22">
        <v>0.10668564947576029</v>
      </c>
      <c r="I22">
        <v>1.7353759158058395</v>
      </c>
      <c r="J22">
        <v>0.10672342146442246</v>
      </c>
      <c r="K22">
        <v>0.79952378666574131</v>
      </c>
      <c r="L22">
        <v>0.10732113177772419</v>
      </c>
      <c r="M22">
        <v>0.10642596304254807</v>
      </c>
      <c r="N22">
        <v>0.10661529603439848</v>
      </c>
    </row>
    <row r="23" spans="2:14">
      <c r="B23" s="3" t="s">
        <v>51</v>
      </c>
      <c r="C23" s="1" t="s">
        <v>52</v>
      </c>
      <c r="D23">
        <v>0.13323592995887193</v>
      </c>
      <c r="E23">
        <v>0.1327055776158067</v>
      </c>
      <c r="F23">
        <v>0.13297658153620315</v>
      </c>
      <c r="G23">
        <v>0.13293233237758378</v>
      </c>
      <c r="H23">
        <v>0.71651550156113042</v>
      </c>
      <c r="I23">
        <v>5.8691224348639066</v>
      </c>
      <c r="J23">
        <v>0.13298480018504558</v>
      </c>
      <c r="K23">
        <v>2.8020750219609329</v>
      </c>
      <c r="L23">
        <v>0.13372958877495664</v>
      </c>
      <c r="M23">
        <v>0.42562517930104704</v>
      </c>
      <c r="N23">
        <v>0.34651441324502424</v>
      </c>
    </row>
    <row r="24" spans="2:14">
      <c r="B24" s="3" t="s">
        <v>53</v>
      </c>
      <c r="C24" s="1" t="s">
        <v>54</v>
      </c>
      <c r="D24">
        <v>2.1770205354715407E-2</v>
      </c>
      <c r="E24">
        <v>2.1683547953649122E-2</v>
      </c>
      <c r="F24">
        <v>2.1727828884482006E-2</v>
      </c>
      <c r="G24">
        <v>2.1720598753163723E-2</v>
      </c>
      <c r="H24">
        <v>5.9283014815470721E-2</v>
      </c>
      <c r="I24">
        <v>0.90195489742828339</v>
      </c>
      <c r="J24">
        <v>2.1729171778047531E-2</v>
      </c>
      <c r="K24">
        <v>0.46486977252522088</v>
      </c>
      <c r="L24">
        <v>2.1850867183732903E-2</v>
      </c>
      <c r="M24">
        <v>0.15064262165810902</v>
      </c>
      <c r="N24">
        <v>2.1707157153606826E-2</v>
      </c>
    </row>
    <row r="25" spans="2:14">
      <c r="B25" s="3" t="s">
        <v>55</v>
      </c>
      <c r="C25" s="1" t="s">
        <v>56</v>
      </c>
      <c r="D25">
        <v>0.64255409752289461</v>
      </c>
      <c r="E25">
        <v>1.2730852566896356</v>
      </c>
      <c r="F25">
        <v>0.74896439895973199</v>
      </c>
      <c r="G25">
        <v>0.70344293135233082</v>
      </c>
      <c r="H25">
        <v>1.4924064724875559</v>
      </c>
      <c r="I25">
        <v>1.8942663842023402</v>
      </c>
      <c r="J25">
        <v>0.75743550490707956</v>
      </c>
      <c r="K25">
        <v>2.4312108752217574</v>
      </c>
      <c r="L25">
        <v>1.0959683126917203</v>
      </c>
      <c r="M25">
        <v>1.1076732478278593</v>
      </c>
      <c r="N25">
        <v>0.95315442643515247</v>
      </c>
    </row>
    <row r="26" spans="2:14">
      <c r="B26" s="3" t="s">
        <v>57</v>
      </c>
      <c r="C26" s="1" t="s">
        <v>58</v>
      </c>
      <c r="D26">
        <v>6.3083643763652865E-3</v>
      </c>
      <c r="E26">
        <v>3.8288267712763328E-2</v>
      </c>
      <c r="F26">
        <v>1.1292531663265017E-2</v>
      </c>
      <c r="G26">
        <v>1.5203060950383285E-2</v>
      </c>
      <c r="H26">
        <v>5.5221664301316815E-2</v>
      </c>
      <c r="I26">
        <v>5.6460355926556433E-2</v>
      </c>
      <c r="J26">
        <v>2.7248524107822809E-2</v>
      </c>
      <c r="K26">
        <v>7.5629681399252205E-2</v>
      </c>
      <c r="L26">
        <v>3.0075290794655853E-2</v>
      </c>
      <c r="M26">
        <v>3.0337160945972684E-2</v>
      </c>
      <c r="N26">
        <v>1.7492416292162315E-2</v>
      </c>
    </row>
    <row r="27" spans="2:14">
      <c r="B27" s="3" t="s">
        <v>59</v>
      </c>
      <c r="C27" s="1" t="s">
        <v>60</v>
      </c>
      <c r="D27">
        <v>1.4910093091108769E-2</v>
      </c>
      <c r="E27">
        <v>1.3089055923221101E-2</v>
      </c>
      <c r="F27">
        <v>6.6754907500411492E-2</v>
      </c>
      <c r="G27">
        <v>8.1936381697822913E-2</v>
      </c>
      <c r="H27">
        <v>6.1894899833185447E-2</v>
      </c>
      <c r="I27">
        <v>1.6147299550840211</v>
      </c>
      <c r="J27">
        <v>1.4150423926441287E-2</v>
      </c>
      <c r="K27">
        <v>0.36757654568509224</v>
      </c>
      <c r="L27">
        <v>9.5143549193258597E-2</v>
      </c>
      <c r="M27">
        <v>0.10465521071316458</v>
      </c>
      <c r="N27">
        <v>7.7730656529581083E-2</v>
      </c>
    </row>
    <row r="28" spans="2:14">
      <c r="B28" s="3" t="s">
        <v>61</v>
      </c>
      <c r="C28" s="1" t="s">
        <v>62</v>
      </c>
      <c r="D28">
        <v>0</v>
      </c>
      <c r="E28">
        <v>0</v>
      </c>
      <c r="F28">
        <v>2.1298891414901881E-2</v>
      </c>
      <c r="G28">
        <v>0</v>
      </c>
      <c r="H28">
        <v>0</v>
      </c>
      <c r="I28">
        <v>9.9728584514379021E-2</v>
      </c>
      <c r="J28">
        <v>1.4889648793051116E-2</v>
      </c>
      <c r="K28">
        <v>2.2518126518523293E-2</v>
      </c>
      <c r="L28">
        <v>0</v>
      </c>
      <c r="M28">
        <v>0</v>
      </c>
      <c r="N28">
        <v>0</v>
      </c>
    </row>
    <row r="29" spans="2:14">
      <c r="B29" s="3" t="s">
        <v>63</v>
      </c>
      <c r="C29" s="1" t="s">
        <v>63</v>
      </c>
      <c r="D29">
        <v>2.2751849415110028</v>
      </c>
      <c r="E29">
        <v>0</v>
      </c>
      <c r="F29">
        <v>0</v>
      </c>
      <c r="G29">
        <v>0.33363587312823306</v>
      </c>
      <c r="H29">
        <v>0.63319336532285764</v>
      </c>
      <c r="I29">
        <v>1.3759538180176483</v>
      </c>
      <c r="J29">
        <v>0.31202199451275658</v>
      </c>
      <c r="K29">
        <v>0.92696923944782783</v>
      </c>
      <c r="L29">
        <v>0</v>
      </c>
      <c r="M29">
        <v>0</v>
      </c>
      <c r="N29">
        <v>0</v>
      </c>
    </row>
    <row r="30" spans="2:14">
      <c r="B30" s="3" t="s">
        <v>64</v>
      </c>
      <c r="C30" s="1" t="s">
        <v>65</v>
      </c>
      <c r="D30">
        <v>60200.544940728505</v>
      </c>
      <c r="E30">
        <v>4991.9019948143377</v>
      </c>
      <c r="F30">
        <v>4342.7340953665762</v>
      </c>
      <c r="G30">
        <v>4491.6831254030812</v>
      </c>
      <c r="H30">
        <v>3824.6891956638469</v>
      </c>
      <c r="I30">
        <v>4806.0584998229415</v>
      </c>
      <c r="J30">
        <v>4125.153231978501</v>
      </c>
      <c r="K30">
        <v>7188.6397731048319</v>
      </c>
      <c r="L30">
        <v>2804.3772709382397</v>
      </c>
      <c r="M30">
        <v>2205.7193530776744</v>
      </c>
      <c r="N30">
        <v>1950.9584675372228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G30"/>
  <sheetViews>
    <sheetView workbookViewId="0">
      <selection activeCell="E5" sqref="E5"/>
    </sheetView>
  </sheetViews>
  <sheetFormatPr defaultRowHeight="15"/>
  <sheetData>
    <row r="4" spans="1:7">
      <c r="A4" s="4" t="s">
        <v>66</v>
      </c>
      <c r="B4" s="1">
        <v>601</v>
      </c>
      <c r="C4" s="1">
        <v>513</v>
      </c>
      <c r="D4" s="1">
        <v>10723</v>
      </c>
      <c r="E4" s="1">
        <v>107241</v>
      </c>
      <c r="F4" s="1">
        <v>107242</v>
      </c>
      <c r="G4" t="s">
        <v>67</v>
      </c>
    </row>
    <row r="5" spans="1:7">
      <c r="A5" s="1" t="s">
        <v>16</v>
      </c>
      <c r="B5">
        <v>1608.8474083431799</v>
      </c>
      <c r="C5">
        <v>11456.149907397319</v>
      </c>
      <c r="D5">
        <v>660.46921559575276</v>
      </c>
      <c r="E5">
        <v>1814.5271423694094</v>
      </c>
      <c r="F5">
        <v>175.82731464479536</v>
      </c>
      <c r="G5">
        <f>AVERAGE(B5:F5)</f>
        <v>3143.1641976700912</v>
      </c>
    </row>
    <row r="6" spans="1:7">
      <c r="A6" s="1" t="s">
        <v>18</v>
      </c>
      <c r="B6">
        <v>17133.685821167783</v>
      </c>
      <c r="C6">
        <v>30867.578167556374</v>
      </c>
      <c r="D6">
        <v>8927.7290468795909</v>
      </c>
      <c r="E6">
        <v>6082.9634687606695</v>
      </c>
      <c r="F6">
        <v>1030.8891337168973</v>
      </c>
      <c r="G6">
        <f t="shared" ref="G6:G29" si="0">AVERAGE(B6:F6)</f>
        <v>12808.569127616262</v>
      </c>
    </row>
    <row r="7" spans="1:7">
      <c r="A7" s="1" t="s">
        <v>20</v>
      </c>
      <c r="B7">
        <v>5547.5994707237251</v>
      </c>
      <c r="C7">
        <v>1847.2600501143913</v>
      </c>
      <c r="D7">
        <v>0</v>
      </c>
      <c r="E7">
        <v>266.60122908842612</v>
      </c>
      <c r="F7">
        <v>825.15199738850129</v>
      </c>
      <c r="G7">
        <f t="shared" si="0"/>
        <v>1697.322549463009</v>
      </c>
    </row>
    <row r="8" spans="1:7">
      <c r="A8" s="1" t="s">
        <v>22</v>
      </c>
      <c r="B8">
        <v>3389.4373444706421</v>
      </c>
      <c r="C8">
        <v>3708.7373352217014</v>
      </c>
      <c r="D8">
        <v>874.30226213958952</v>
      </c>
      <c r="E8">
        <v>849.60737453055651</v>
      </c>
      <c r="F8">
        <v>188.84400375402947</v>
      </c>
      <c r="G8">
        <f t="shared" si="0"/>
        <v>1802.1856640233036</v>
      </c>
    </row>
    <row r="9" spans="1:7">
      <c r="A9" s="1" t="s">
        <v>24</v>
      </c>
      <c r="B9">
        <v>13375.715366981218</v>
      </c>
      <c r="C9">
        <v>32300.250571957731</v>
      </c>
      <c r="D9">
        <v>7796.3654677466748</v>
      </c>
      <c r="E9">
        <v>9025.6060088767499</v>
      </c>
      <c r="F9">
        <v>6278.328640796507</v>
      </c>
      <c r="G9">
        <f t="shared" si="0"/>
        <v>13755.253211271778</v>
      </c>
    </row>
    <row r="10" spans="1:7">
      <c r="A10" s="1" t="s">
        <v>26</v>
      </c>
      <c r="B10">
        <v>242.91167293775558</v>
      </c>
      <c r="C10">
        <v>4107.4735810001084</v>
      </c>
      <c r="D10">
        <v>6481.5545389683975</v>
      </c>
      <c r="E10">
        <v>88.255377261864126</v>
      </c>
      <c r="F10">
        <v>72.06104378340882</v>
      </c>
      <c r="G10">
        <f t="shared" si="0"/>
        <v>2198.4512427903073</v>
      </c>
    </row>
    <row r="11" spans="1:7">
      <c r="A11" s="1" t="s">
        <v>28</v>
      </c>
      <c r="B11">
        <v>877.82539328167616</v>
      </c>
      <c r="C11">
        <v>2524.2945854668264</v>
      </c>
      <c r="D11">
        <v>844.33625718722465</v>
      </c>
      <c r="E11">
        <v>1049.4195971321271</v>
      </c>
      <c r="F11">
        <v>5056.6776839270415</v>
      </c>
      <c r="G11">
        <f t="shared" si="0"/>
        <v>2070.5107033989793</v>
      </c>
    </row>
    <row r="12" spans="1:7">
      <c r="A12" s="1" t="s">
        <v>30</v>
      </c>
      <c r="B12">
        <v>847.87663288809506</v>
      </c>
      <c r="C12">
        <v>1906.0899880161235</v>
      </c>
      <c r="D12">
        <v>365.1319931170521</v>
      </c>
      <c r="E12">
        <v>1043.8716285421647</v>
      </c>
      <c r="F12">
        <v>2911.9027216713594</v>
      </c>
      <c r="G12">
        <f t="shared" si="0"/>
        <v>1414.9745928469588</v>
      </c>
    </row>
    <row r="13" spans="1:7">
      <c r="A13" s="1" t="s">
        <v>32</v>
      </c>
      <c r="B13">
        <v>591.89640996041317</v>
      </c>
      <c r="C13">
        <v>711.02516614010233</v>
      </c>
      <c r="D13">
        <v>408.61207873420915</v>
      </c>
      <c r="E13">
        <v>1496.8419255718677</v>
      </c>
      <c r="F13">
        <v>1653.3235402130006</v>
      </c>
      <c r="G13">
        <f t="shared" si="0"/>
        <v>972.33982412391856</v>
      </c>
    </row>
    <row r="14" spans="1:7">
      <c r="A14" s="1" t="s">
        <v>34</v>
      </c>
      <c r="B14">
        <v>969.30524321116047</v>
      </c>
      <c r="C14">
        <v>1128.1730035951628</v>
      </c>
      <c r="D14">
        <v>663.19721324547788</v>
      </c>
      <c r="E14">
        <v>2907.9463980880846</v>
      </c>
      <c r="F14">
        <v>913.53490839352037</v>
      </c>
      <c r="G14">
        <f t="shared" si="0"/>
        <v>1316.4313533066813</v>
      </c>
    </row>
    <row r="15" spans="1:7">
      <c r="A15" s="1" t="s">
        <v>36</v>
      </c>
      <c r="B15">
        <v>207.51768338170513</v>
      </c>
      <c r="C15">
        <v>302.42945854668267</v>
      </c>
      <c r="D15">
        <v>0</v>
      </c>
      <c r="E15">
        <v>410.76305906452717</v>
      </c>
      <c r="F15">
        <v>489.86003998857473</v>
      </c>
      <c r="G15">
        <f t="shared" si="0"/>
        <v>282.11404819629792</v>
      </c>
    </row>
    <row r="16" spans="1:7">
      <c r="A16" s="1" t="s">
        <v>38</v>
      </c>
      <c r="B16">
        <v>0</v>
      </c>
      <c r="C16">
        <v>0</v>
      </c>
      <c r="D16">
        <v>0</v>
      </c>
      <c r="E16">
        <v>1510.0290201433938</v>
      </c>
      <c r="F16">
        <v>422.24670502305463</v>
      </c>
      <c r="G16">
        <f t="shared" si="0"/>
        <v>386.45514503328968</v>
      </c>
    </row>
    <row r="17" spans="1:7">
      <c r="A17" s="1" t="s">
        <v>40</v>
      </c>
      <c r="B17">
        <v>0</v>
      </c>
      <c r="C17">
        <v>0</v>
      </c>
      <c r="D17">
        <v>0</v>
      </c>
      <c r="E17">
        <v>117.23284397405257</v>
      </c>
      <c r="F17">
        <v>0</v>
      </c>
      <c r="G17">
        <f t="shared" si="0"/>
        <v>23.446568794810513</v>
      </c>
    </row>
    <row r="18" spans="1:7">
      <c r="A18" s="1" t="s">
        <v>42</v>
      </c>
      <c r="B18">
        <v>21.563107483378438</v>
      </c>
      <c r="C18">
        <v>0</v>
      </c>
      <c r="D18">
        <v>0</v>
      </c>
      <c r="E18">
        <v>2265.1502219187437</v>
      </c>
      <c r="F18">
        <v>0</v>
      </c>
      <c r="G18">
        <f t="shared" si="0"/>
        <v>457.34266588042448</v>
      </c>
    </row>
    <row r="19" spans="1:7">
      <c r="A19" s="1" t="s">
        <v>44</v>
      </c>
      <c r="B19">
        <v>37.95324726241104</v>
      </c>
      <c r="C19">
        <v>0</v>
      </c>
      <c r="D19">
        <v>0</v>
      </c>
      <c r="E19">
        <v>3290.9269375213385</v>
      </c>
      <c r="F19">
        <v>514.46525482515199</v>
      </c>
      <c r="G19">
        <f t="shared" si="0"/>
        <v>768.66908792178026</v>
      </c>
    </row>
    <row r="20" spans="1:7">
      <c r="A20" s="1" t="s">
        <v>46</v>
      </c>
      <c r="B20">
        <v>0</v>
      </c>
      <c r="C20">
        <v>0</v>
      </c>
      <c r="D20">
        <v>0</v>
      </c>
      <c r="E20">
        <v>909.5681119836122</v>
      </c>
      <c r="F20">
        <v>373.19949402211614</v>
      </c>
      <c r="G20">
        <f t="shared" si="0"/>
        <v>256.55352120114566</v>
      </c>
    </row>
    <row r="21" spans="1:7">
      <c r="A21" s="1" t="s">
        <v>48</v>
      </c>
      <c r="B21">
        <v>16.880210403654836</v>
      </c>
      <c r="C21">
        <v>72.121146094345789</v>
      </c>
      <c r="D21">
        <v>0</v>
      </c>
      <c r="E21">
        <v>2738.8187094571526</v>
      </c>
      <c r="F21">
        <v>515.03652017790841</v>
      </c>
      <c r="G21">
        <f t="shared" si="0"/>
        <v>668.57131722661234</v>
      </c>
    </row>
    <row r="22" spans="1:7">
      <c r="A22" s="1" t="s">
        <v>50</v>
      </c>
      <c r="B22">
        <v>5555.4406007176813</v>
      </c>
      <c r="C22">
        <v>2918.1283364200895</v>
      </c>
      <c r="D22">
        <v>4205.0195156754944</v>
      </c>
      <c r="E22">
        <v>3803.2178217821788</v>
      </c>
      <c r="F22">
        <v>762.88407393805846</v>
      </c>
      <c r="G22">
        <f t="shared" si="0"/>
        <v>3448.9380697067004</v>
      </c>
    </row>
    <row r="23" spans="1:7">
      <c r="A23" s="1" t="s">
        <v>52</v>
      </c>
      <c r="B23">
        <v>253.03979917994849</v>
      </c>
      <c r="C23">
        <v>0</v>
      </c>
      <c r="D23">
        <v>0</v>
      </c>
      <c r="E23">
        <v>5008.4926596107889</v>
      </c>
      <c r="F23">
        <v>0</v>
      </c>
      <c r="G23">
        <f t="shared" si="0"/>
        <v>1052.3064917581473</v>
      </c>
    </row>
    <row r="24" spans="1:7">
      <c r="A24" s="1" t="s">
        <v>54</v>
      </c>
      <c r="B24">
        <v>0</v>
      </c>
      <c r="C24">
        <v>0</v>
      </c>
      <c r="D24">
        <v>0</v>
      </c>
      <c r="E24">
        <v>809.02185046090824</v>
      </c>
      <c r="F24">
        <v>0</v>
      </c>
      <c r="G24">
        <f t="shared" si="0"/>
        <v>161.80437009218164</v>
      </c>
    </row>
    <row r="25" spans="1:7">
      <c r="A25" s="1" t="s">
        <v>56</v>
      </c>
      <c r="B25">
        <v>0</v>
      </c>
      <c r="C25">
        <v>0</v>
      </c>
      <c r="D25">
        <v>0</v>
      </c>
      <c r="E25">
        <v>2165.841584158416</v>
      </c>
      <c r="F25">
        <v>747.1334720692048</v>
      </c>
      <c r="G25">
        <f t="shared" si="0"/>
        <v>582.59501124552412</v>
      </c>
    </row>
    <row r="26" spans="1:7">
      <c r="A26" s="1" t="s">
        <v>58</v>
      </c>
      <c r="B26">
        <v>0</v>
      </c>
      <c r="C26">
        <v>0</v>
      </c>
      <c r="D26">
        <v>0</v>
      </c>
      <c r="E26">
        <v>433.04028678729946</v>
      </c>
      <c r="F26">
        <v>0</v>
      </c>
      <c r="G26">
        <f t="shared" si="0"/>
        <v>86.608057357459899</v>
      </c>
    </row>
    <row r="27" spans="1:7">
      <c r="A27" s="1" t="s">
        <v>60</v>
      </c>
      <c r="B27">
        <v>364.66699701056922</v>
      </c>
      <c r="C27">
        <v>757.43545048480223</v>
      </c>
      <c r="D27">
        <v>914.17299702018715</v>
      </c>
      <c r="E27">
        <v>3057.1013997951518</v>
      </c>
      <c r="F27">
        <v>333.90459868608968</v>
      </c>
      <c r="G27">
        <f t="shared" si="0"/>
        <v>1085.4562885993601</v>
      </c>
    </row>
    <row r="28" spans="1:7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>
      <c r="A30" s="1" t="s">
        <v>65</v>
      </c>
      <c r="B30">
        <v>0</v>
      </c>
      <c r="C30">
        <v>5768.4388277590151</v>
      </c>
      <c r="D30">
        <v>0</v>
      </c>
      <c r="E30">
        <v>3813.5882553772622</v>
      </c>
      <c r="F30">
        <v>3189.7417064512183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topLeftCell="A7" workbookViewId="0">
      <selection activeCell="H1" sqref="H1"/>
    </sheetView>
  </sheetViews>
  <sheetFormatPr defaultRowHeight="15"/>
  <sheetData>
    <row r="1" spans="1:18">
      <c r="A1" t="s">
        <v>0</v>
      </c>
      <c r="B1" t="s">
        <v>1</v>
      </c>
      <c r="E1" t="s">
        <v>0</v>
      </c>
      <c r="F1" t="s">
        <v>1</v>
      </c>
      <c r="G1" t="s">
        <v>68</v>
      </c>
      <c r="L1" s="1" t="s">
        <v>4</v>
      </c>
      <c r="M1" s="1" t="s">
        <v>5</v>
      </c>
      <c r="N1" t="s">
        <v>69</v>
      </c>
      <c r="P1" t="s">
        <v>11</v>
      </c>
      <c r="Q1" t="s">
        <v>12</v>
      </c>
      <c r="R1" t="s">
        <v>69</v>
      </c>
    </row>
    <row r="2" spans="1:18">
      <c r="L2" s="2" t="s">
        <v>14</v>
      </c>
      <c r="M2" s="2" t="s">
        <v>14</v>
      </c>
      <c r="N2" t="s">
        <v>14</v>
      </c>
      <c r="P2" s="2" t="s">
        <v>14</v>
      </c>
      <c r="Q2" s="2" t="s">
        <v>14</v>
      </c>
      <c r="R2" s="2" t="s">
        <v>14</v>
      </c>
    </row>
    <row r="3" spans="1:18">
      <c r="A3" s="3" t="s">
        <v>15</v>
      </c>
      <c r="B3" s="1" t="s">
        <v>16</v>
      </c>
      <c r="C3" s="5"/>
      <c r="E3" s="3" t="s">
        <v>15</v>
      </c>
      <c r="F3" s="1" t="s">
        <v>16</v>
      </c>
      <c r="G3" s="5">
        <v>1E-3</v>
      </c>
      <c r="L3">
        <v>10180.773596970186</v>
      </c>
      <c r="M3">
        <v>18636.516140340802</v>
      </c>
      <c r="N3">
        <f>AVERAGE(L3:M3)</f>
        <v>14408.644868655494</v>
      </c>
      <c r="P3">
        <v>55256.403115072113</v>
      </c>
      <c r="Q3">
        <v>30112.882767544954</v>
      </c>
      <c r="R3">
        <f>AVERAGE(P3:Q3)</f>
        <v>42684.642941308535</v>
      </c>
    </row>
    <row r="4" spans="1:18">
      <c r="A4" s="3" t="s">
        <v>17</v>
      </c>
      <c r="B4" s="1" t="s">
        <v>18</v>
      </c>
      <c r="C4" s="5"/>
      <c r="E4" s="3" t="s">
        <v>17</v>
      </c>
      <c r="F4" s="1" t="s">
        <v>18</v>
      </c>
      <c r="G4" s="5">
        <v>1E-3</v>
      </c>
      <c r="L4">
        <v>12104.492812526101</v>
      </c>
      <c r="M4">
        <v>16635.774358803228</v>
      </c>
      <c r="N4">
        <f t="shared" ref="N4:N28" si="0">AVERAGE(L4:M4)</f>
        <v>14370.133585664666</v>
      </c>
      <c r="P4">
        <v>19624.308529345708</v>
      </c>
      <c r="Q4">
        <v>25377.815368085652</v>
      </c>
      <c r="R4">
        <f t="shared" ref="R4:R28" si="1">AVERAGE(P4:Q4)</f>
        <v>22501.06194871568</v>
      </c>
    </row>
    <row r="5" spans="1:18">
      <c r="A5" s="3" t="s">
        <v>19</v>
      </c>
      <c r="B5" s="1" t="s">
        <v>20</v>
      </c>
      <c r="E5" s="3" t="s">
        <v>23</v>
      </c>
      <c r="F5" s="1" t="s">
        <v>24</v>
      </c>
      <c r="G5">
        <v>1E-3</v>
      </c>
      <c r="L5">
        <v>231.86607540859018</v>
      </c>
      <c r="M5">
        <v>241.91383083481639</v>
      </c>
      <c r="N5">
        <f t="shared" si="0"/>
        <v>236.88995312170329</v>
      </c>
      <c r="P5">
        <v>1711.1754250350427</v>
      </c>
      <c r="Q5">
        <v>896.37959152769463</v>
      </c>
      <c r="R5">
        <f t="shared" si="1"/>
        <v>1303.7775082813687</v>
      </c>
    </row>
    <row r="6" spans="1:18">
      <c r="A6" s="3" t="s">
        <v>21</v>
      </c>
      <c r="B6" s="1" t="s">
        <v>22</v>
      </c>
      <c r="E6" s="3" t="s">
        <v>25</v>
      </c>
      <c r="F6" s="1" t="s">
        <v>26</v>
      </c>
      <c r="G6">
        <v>0.01</v>
      </c>
      <c r="L6">
        <v>515.08183940226979</v>
      </c>
      <c r="M6">
        <v>473.93872430112543</v>
      </c>
      <c r="N6">
        <f t="shared" si="0"/>
        <v>494.51028185169764</v>
      </c>
      <c r="P6">
        <v>1910.054759961816</v>
      </c>
      <c r="Q6">
        <v>1359.4033643626185</v>
      </c>
      <c r="R6">
        <f t="shared" si="1"/>
        <v>1634.7290621622174</v>
      </c>
    </row>
    <row r="7" spans="1:18">
      <c r="A7" s="3" t="s">
        <v>23</v>
      </c>
      <c r="B7" s="1" t="s">
        <v>24</v>
      </c>
      <c r="E7" s="3" t="s">
        <v>31</v>
      </c>
      <c r="F7" s="1" t="s">
        <v>32</v>
      </c>
      <c r="G7">
        <v>1E-3</v>
      </c>
      <c r="L7">
        <v>64024.823241721373</v>
      </c>
      <c r="M7">
        <v>49241.656062082911</v>
      </c>
      <c r="N7">
        <f t="shared" si="0"/>
        <v>56633.239651902142</v>
      </c>
      <c r="P7">
        <v>82473.45891420517</v>
      </c>
      <c r="Q7">
        <v>70705.141155660051</v>
      </c>
      <c r="R7">
        <f t="shared" si="1"/>
        <v>76589.300034932618</v>
      </c>
    </row>
    <row r="8" spans="1:18">
      <c r="A8" s="3" t="s">
        <v>25</v>
      </c>
      <c r="B8" s="1" t="s">
        <v>26</v>
      </c>
      <c r="E8" s="3" t="s">
        <v>33</v>
      </c>
      <c r="F8" s="1" t="s">
        <v>34</v>
      </c>
      <c r="G8">
        <v>1E-3</v>
      </c>
      <c r="L8">
        <v>279.1101312201036</v>
      </c>
      <c r="M8">
        <v>279.1101312201036</v>
      </c>
      <c r="N8">
        <f t="shared" si="0"/>
        <v>279.1101312201036</v>
      </c>
      <c r="P8">
        <v>1487.8813972723578</v>
      </c>
      <c r="Q8">
        <v>803.94564344288574</v>
      </c>
      <c r="R8">
        <f t="shared" si="1"/>
        <v>1145.9135203576218</v>
      </c>
    </row>
    <row r="9" spans="1:18">
      <c r="A9" s="3" t="s">
        <v>27</v>
      </c>
      <c r="B9" s="1" t="s">
        <v>28</v>
      </c>
      <c r="E9" s="3" t="s">
        <v>41</v>
      </c>
      <c r="F9" s="1" t="s">
        <v>42</v>
      </c>
      <c r="G9">
        <v>0.1</v>
      </c>
      <c r="L9">
        <v>1811.5989701403255</v>
      </c>
      <c r="M9">
        <v>1547.1780144214729</v>
      </c>
      <c r="N9">
        <f t="shared" si="0"/>
        <v>1679.3884922808993</v>
      </c>
      <c r="P9">
        <v>4089.088353385132</v>
      </c>
      <c r="Q9">
        <v>3092.9172004136967</v>
      </c>
      <c r="R9">
        <f t="shared" si="1"/>
        <v>3591.0027768994141</v>
      </c>
    </row>
    <row r="10" spans="1:18">
      <c r="A10" s="3" t="s">
        <v>29</v>
      </c>
      <c r="B10" s="1" t="s">
        <v>30</v>
      </c>
      <c r="E10" s="3" t="s">
        <v>43</v>
      </c>
      <c r="F10" s="1" t="s">
        <v>44</v>
      </c>
      <c r="G10">
        <v>0.01</v>
      </c>
      <c r="L10">
        <v>1508.6330540703154</v>
      </c>
      <c r="M10">
        <v>1159.2316271851546</v>
      </c>
      <c r="N10">
        <f t="shared" si="0"/>
        <v>1333.9323406277349</v>
      </c>
      <c r="P10">
        <v>3708.4334382783522</v>
      </c>
      <c r="Q10">
        <v>2648.2353471884098</v>
      </c>
      <c r="R10">
        <f t="shared" si="1"/>
        <v>3178.3343927333808</v>
      </c>
    </row>
    <row r="11" spans="1:18">
      <c r="A11" s="3" t="s">
        <v>31</v>
      </c>
      <c r="B11" s="1" t="s">
        <v>32</v>
      </c>
      <c r="E11" s="3" t="s">
        <v>47</v>
      </c>
      <c r="F11" s="1" t="s">
        <v>48</v>
      </c>
      <c r="G11">
        <v>0.1</v>
      </c>
      <c r="L11">
        <v>2380.4648256969845</v>
      </c>
      <c r="M11">
        <v>1712.6450228113927</v>
      </c>
      <c r="N11">
        <f t="shared" si="0"/>
        <v>2046.5549242541886</v>
      </c>
      <c r="P11">
        <v>4017.3430733986115</v>
      </c>
      <c r="Q11">
        <v>2912.4110363927684</v>
      </c>
      <c r="R11">
        <f t="shared" si="1"/>
        <v>3464.87705489569</v>
      </c>
    </row>
    <row r="12" spans="1:18">
      <c r="A12" s="3" t="s">
        <v>33</v>
      </c>
      <c r="B12" s="1" t="s">
        <v>34</v>
      </c>
      <c r="E12" s="3" t="s">
        <v>49</v>
      </c>
      <c r="F12" s="1" t="s">
        <v>50</v>
      </c>
      <c r="G12">
        <v>0.1</v>
      </c>
      <c r="L12">
        <v>230.45198206865783</v>
      </c>
      <c r="M12">
        <v>184.19351452993163</v>
      </c>
      <c r="N12">
        <f t="shared" si="0"/>
        <v>207.32274829929474</v>
      </c>
      <c r="P12">
        <v>876.79378458041128</v>
      </c>
      <c r="Q12">
        <v>591.4412760660706</v>
      </c>
      <c r="R12">
        <f t="shared" si="1"/>
        <v>734.117530323241</v>
      </c>
    </row>
    <row r="13" spans="1:18">
      <c r="A13" s="3" t="s">
        <v>35</v>
      </c>
      <c r="B13" s="1" t="s">
        <v>36</v>
      </c>
      <c r="E13" s="3" t="s">
        <v>51</v>
      </c>
      <c r="F13" s="4" t="s">
        <v>70</v>
      </c>
      <c r="G13" s="6">
        <v>1</v>
      </c>
      <c r="L13">
        <v>1.9448166542847263</v>
      </c>
      <c r="M13">
        <v>1.7521713949323783</v>
      </c>
      <c r="N13">
        <f t="shared" si="0"/>
        <v>1.8484940246085522</v>
      </c>
      <c r="P13">
        <v>4.5087932151307353</v>
      </c>
      <c r="Q13">
        <v>4.4843725016084175</v>
      </c>
      <c r="R13">
        <f t="shared" si="1"/>
        <v>4.4965828583695764</v>
      </c>
    </row>
    <row r="14" spans="1:18">
      <c r="A14" s="3" t="s">
        <v>37</v>
      </c>
      <c r="B14" s="1" t="s">
        <v>38</v>
      </c>
      <c r="E14" s="3" t="s">
        <v>53</v>
      </c>
      <c r="F14" s="1" t="s">
        <v>54</v>
      </c>
      <c r="G14">
        <v>1</v>
      </c>
      <c r="L14">
        <v>2.6979041489564053</v>
      </c>
      <c r="M14">
        <v>2.9941504770306961</v>
      </c>
      <c r="N14">
        <f t="shared" si="0"/>
        <v>2.8460273129935505</v>
      </c>
      <c r="P14">
        <v>20.941191037264591</v>
      </c>
      <c r="Q14">
        <v>9.8959945330401062</v>
      </c>
      <c r="R14">
        <f t="shared" si="1"/>
        <v>15.418592785152349</v>
      </c>
    </row>
    <row r="15" spans="1:18">
      <c r="A15" s="3" t="s">
        <v>39</v>
      </c>
      <c r="B15" s="1" t="s">
        <v>40</v>
      </c>
      <c r="E15" s="3" t="s">
        <v>55</v>
      </c>
      <c r="F15" s="1" t="s">
        <v>56</v>
      </c>
      <c r="G15">
        <v>0.1</v>
      </c>
      <c r="L15">
        <v>0.45151053116228945</v>
      </c>
      <c r="M15">
        <v>0.59241902494159659</v>
      </c>
      <c r="N15">
        <f t="shared" si="0"/>
        <v>0.52196477805194297</v>
      </c>
      <c r="P15">
        <v>13.32771004857341</v>
      </c>
      <c r="Q15">
        <v>5.1127539438796408</v>
      </c>
      <c r="R15">
        <f t="shared" si="1"/>
        <v>9.2202319962265253</v>
      </c>
    </row>
    <row r="16" spans="1:18">
      <c r="A16" s="3" t="s">
        <v>41</v>
      </c>
      <c r="B16" s="1" t="s">
        <v>42</v>
      </c>
      <c r="E16" s="3" t="s">
        <v>57</v>
      </c>
      <c r="F16" s="1" t="s">
        <v>58</v>
      </c>
      <c r="G16">
        <v>1</v>
      </c>
      <c r="L16">
        <v>1.8042672495157104</v>
      </c>
      <c r="M16">
        <v>2.5798895405069651</v>
      </c>
      <c r="N16">
        <f t="shared" si="0"/>
        <v>2.1920783950113378</v>
      </c>
      <c r="P16">
        <v>14.628340075050888</v>
      </c>
      <c r="Q16">
        <v>7.0733825736180522</v>
      </c>
      <c r="R16">
        <f t="shared" si="1"/>
        <v>10.85086132433447</v>
      </c>
    </row>
    <row r="17" spans="1:18">
      <c r="A17" s="3" t="s">
        <v>43</v>
      </c>
      <c r="B17" s="1" t="s">
        <v>44</v>
      </c>
      <c r="E17" s="3" t="s">
        <v>59</v>
      </c>
      <c r="F17" s="1" t="s">
        <v>60</v>
      </c>
      <c r="G17">
        <v>0.01</v>
      </c>
      <c r="L17">
        <v>12.126403739356348</v>
      </c>
      <c r="M17">
        <v>10.416992707425321</v>
      </c>
      <c r="N17">
        <f t="shared" si="0"/>
        <v>11.271698223390835</v>
      </c>
      <c r="P17">
        <v>52.867595676391076</v>
      </c>
      <c r="Q17">
        <v>25.629439220196364</v>
      </c>
      <c r="R17">
        <f t="shared" si="1"/>
        <v>39.248517448293718</v>
      </c>
    </row>
    <row r="18" spans="1:18">
      <c r="A18" s="3" t="s">
        <v>45</v>
      </c>
      <c r="B18" s="1" t="s">
        <v>46</v>
      </c>
      <c r="L18">
        <v>0.14573519659784764</v>
      </c>
      <c r="M18">
        <v>0.14023026319511933</v>
      </c>
      <c r="N18">
        <f t="shared" si="0"/>
        <v>0.14298272989648347</v>
      </c>
      <c r="P18">
        <v>0.41961594396172508</v>
      </c>
      <c r="Q18">
        <v>0.24485417452164834</v>
      </c>
      <c r="R18">
        <f t="shared" si="1"/>
        <v>0.33223505924168673</v>
      </c>
    </row>
    <row r="19" spans="1:18">
      <c r="A19" s="3" t="s">
        <v>47</v>
      </c>
      <c r="B19" s="1" t="s">
        <v>48</v>
      </c>
      <c r="L19">
        <v>1.577626801333871</v>
      </c>
      <c r="M19">
        <v>1.3310327159110817</v>
      </c>
      <c r="N19">
        <f t="shared" si="0"/>
        <v>1.4543297586224764</v>
      </c>
      <c r="P19">
        <v>1.7054195739038118</v>
      </c>
      <c r="Q19">
        <v>1.5935104073423731</v>
      </c>
      <c r="R19">
        <f t="shared" si="1"/>
        <v>1.6494649906230925</v>
      </c>
    </row>
    <row r="20" spans="1:18">
      <c r="A20" s="3" t="s">
        <v>49</v>
      </c>
      <c r="B20" s="1" t="s">
        <v>50</v>
      </c>
      <c r="L20">
        <v>0.10671682580594828</v>
      </c>
      <c r="M20">
        <v>0.10668131481823986</v>
      </c>
      <c r="N20">
        <f t="shared" si="0"/>
        <v>0.10669907031209408</v>
      </c>
      <c r="P20">
        <v>0.10642596304254807</v>
      </c>
      <c r="Q20">
        <v>0.10661529603439848</v>
      </c>
      <c r="R20">
        <f t="shared" si="1"/>
        <v>0.10652062953847327</v>
      </c>
    </row>
    <row r="21" spans="1:18">
      <c r="A21" s="3" t="s">
        <v>51</v>
      </c>
      <c r="B21" s="1" t="s">
        <v>52</v>
      </c>
      <c r="L21">
        <v>0.13297658153620315</v>
      </c>
      <c r="M21">
        <v>0.13293233237758378</v>
      </c>
      <c r="N21">
        <f t="shared" si="0"/>
        <v>0.13295445695689345</v>
      </c>
      <c r="P21">
        <v>0.42562517930104704</v>
      </c>
      <c r="Q21">
        <v>0.34651441324502424</v>
      </c>
      <c r="R21">
        <f t="shared" si="1"/>
        <v>0.38606979627303561</v>
      </c>
    </row>
    <row r="22" spans="1:18">
      <c r="A22" s="3" t="s">
        <v>53</v>
      </c>
      <c r="B22" s="1" t="s">
        <v>54</v>
      </c>
      <c r="L22">
        <v>2.1727828884482006E-2</v>
      </c>
      <c r="M22">
        <v>2.1720598753163723E-2</v>
      </c>
      <c r="N22">
        <f t="shared" si="0"/>
        <v>2.1724213818822863E-2</v>
      </c>
      <c r="P22">
        <v>0.15064262165810902</v>
      </c>
      <c r="Q22">
        <v>2.1707157153606826E-2</v>
      </c>
      <c r="R22">
        <f t="shared" si="1"/>
        <v>8.6174889405857921E-2</v>
      </c>
    </row>
    <row r="23" spans="1:18">
      <c r="A23" s="3" t="s">
        <v>55</v>
      </c>
      <c r="B23" s="1" t="s">
        <v>56</v>
      </c>
      <c r="L23">
        <v>0.74896439895973199</v>
      </c>
      <c r="M23">
        <v>0.70344293135233082</v>
      </c>
      <c r="N23">
        <f t="shared" si="0"/>
        <v>0.72620366515603141</v>
      </c>
      <c r="P23">
        <v>1.1076732478278593</v>
      </c>
      <c r="Q23">
        <v>0.95315442643515247</v>
      </c>
      <c r="R23">
        <f t="shared" si="1"/>
        <v>1.0304138371315059</v>
      </c>
    </row>
    <row r="24" spans="1:18">
      <c r="A24" s="3" t="s">
        <v>57</v>
      </c>
      <c r="B24" s="1" t="s">
        <v>58</v>
      </c>
      <c r="L24">
        <v>1.1292531663265017E-2</v>
      </c>
      <c r="M24">
        <v>1.5203060950383285E-2</v>
      </c>
      <c r="N24">
        <f t="shared" si="0"/>
        <v>1.3247796306824152E-2</v>
      </c>
      <c r="P24">
        <v>3.0337160945972684E-2</v>
      </c>
      <c r="Q24">
        <v>1.7492416292162315E-2</v>
      </c>
      <c r="R24">
        <f t="shared" si="1"/>
        <v>2.3914788619067498E-2</v>
      </c>
    </row>
    <row r="25" spans="1:18">
      <c r="A25" s="3" t="s">
        <v>59</v>
      </c>
      <c r="B25" s="1" t="s">
        <v>60</v>
      </c>
      <c r="L25">
        <v>6.6754907500411492E-2</v>
      </c>
      <c r="M25">
        <v>8.1936381697822913E-2</v>
      </c>
      <c r="N25">
        <f t="shared" si="0"/>
        <v>7.4345644599117203E-2</v>
      </c>
      <c r="P25">
        <v>0.10465521071316458</v>
      </c>
      <c r="Q25">
        <v>7.7730656529581083E-2</v>
      </c>
      <c r="R25">
        <f t="shared" si="1"/>
        <v>9.1192933621372832E-2</v>
      </c>
    </row>
    <row r="26" spans="1:18">
      <c r="A26" s="3" t="s">
        <v>61</v>
      </c>
      <c r="B26" s="1" t="s">
        <v>62</v>
      </c>
      <c r="L26">
        <v>2.1298891414901881E-2</v>
      </c>
      <c r="M26">
        <v>0</v>
      </c>
      <c r="N26">
        <f t="shared" si="0"/>
        <v>1.064944570745094E-2</v>
      </c>
      <c r="P26">
        <v>0</v>
      </c>
      <c r="Q26">
        <v>0</v>
      </c>
      <c r="R26">
        <f t="shared" si="1"/>
        <v>0</v>
      </c>
    </row>
    <row r="27" spans="1:18">
      <c r="A27" s="3" t="s">
        <v>63</v>
      </c>
      <c r="B27" s="1" t="s">
        <v>63</v>
      </c>
      <c r="L27">
        <v>0</v>
      </c>
      <c r="M27">
        <v>0.33363587312823306</v>
      </c>
      <c r="N27">
        <f t="shared" si="0"/>
        <v>0.16681793656411653</v>
      </c>
      <c r="P27">
        <v>0</v>
      </c>
      <c r="Q27">
        <v>0</v>
      </c>
      <c r="R27">
        <f t="shared" si="1"/>
        <v>0</v>
      </c>
    </row>
    <row r="28" spans="1:18">
      <c r="A28" s="3" t="s">
        <v>64</v>
      </c>
      <c r="B28" s="1" t="s">
        <v>65</v>
      </c>
      <c r="L28">
        <v>4342.7340953665762</v>
      </c>
      <c r="M28">
        <v>4491.6831254030812</v>
      </c>
      <c r="N28">
        <f t="shared" si="0"/>
        <v>4417.2086103848287</v>
      </c>
      <c r="P28">
        <v>2205.7193530776744</v>
      </c>
      <c r="Q28">
        <v>1950.9584675372228</v>
      </c>
      <c r="R28">
        <f t="shared" si="1"/>
        <v>2078.3389103074487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N19" sqref="N19"/>
    </sheetView>
  </sheetViews>
  <sheetFormatPr defaultRowHeight="15"/>
  <cols>
    <col min="13" max="13" width="14.85546875" customWidth="1"/>
    <col min="14" max="14" width="21.140625" customWidth="1"/>
    <col min="15" max="15" width="16.140625" customWidth="1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t="s">
        <v>11</v>
      </c>
      <c r="L1" s="1" t="s">
        <v>71</v>
      </c>
      <c r="M1" s="1" t="s">
        <v>71</v>
      </c>
      <c r="N1" t="s">
        <v>68</v>
      </c>
      <c r="O1" s="1" t="s">
        <v>72</v>
      </c>
    </row>
    <row r="2" spans="1:15">
      <c r="C2" s="2" t="s">
        <v>13</v>
      </c>
      <c r="D2" s="2" t="s">
        <v>13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73</v>
      </c>
      <c r="M2" s="2" t="s">
        <v>75</v>
      </c>
      <c r="N2" s="7" t="s">
        <v>74</v>
      </c>
    </row>
    <row r="3" spans="1:15">
      <c r="A3" s="3" t="s">
        <v>15</v>
      </c>
      <c r="B3" s="1" t="s">
        <v>16</v>
      </c>
      <c r="C3">
        <v>10180.773596970186</v>
      </c>
      <c r="D3">
        <v>40566.05428991271</v>
      </c>
      <c r="E3">
        <v>14408.644868655494</v>
      </c>
      <c r="F3">
        <v>10180.773596970186</v>
      </c>
      <c r="G3">
        <v>10180.773596970186</v>
      </c>
      <c r="H3">
        <v>10180.773596970186</v>
      </c>
      <c r="I3">
        <v>10180.773596970186</v>
      </c>
      <c r="J3">
        <v>10180.773596970186</v>
      </c>
      <c r="K3">
        <v>42684.642941308535</v>
      </c>
      <c r="L3">
        <f>SUM(C3:K3)</f>
        <v>158743.98368169786</v>
      </c>
      <c r="M3">
        <f>L3/1000</f>
        <v>158.74398368169787</v>
      </c>
      <c r="N3" s="5">
        <v>1E-3</v>
      </c>
      <c r="O3">
        <f>M3*N3</f>
        <v>0.15874398368169787</v>
      </c>
    </row>
    <row r="4" spans="1:15">
      <c r="A4" s="3" t="s">
        <v>17</v>
      </c>
      <c r="B4" s="1" t="s">
        <v>18</v>
      </c>
      <c r="C4">
        <v>5530.9277660384905</v>
      </c>
      <c r="D4">
        <v>11404.289191815898</v>
      </c>
      <c r="E4">
        <v>14370.133585664666</v>
      </c>
      <c r="F4">
        <v>5530.9277660384905</v>
      </c>
      <c r="G4">
        <v>20235.239326672574</v>
      </c>
      <c r="H4">
        <v>5530.9277660384905</v>
      </c>
      <c r="I4">
        <v>5530.9277660384905</v>
      </c>
      <c r="J4">
        <v>21434.705537977163</v>
      </c>
      <c r="K4">
        <v>22501.06194871568</v>
      </c>
      <c r="L4">
        <f t="shared" ref="L4:L16" si="0">SUM(C4:K4)</f>
        <v>112069.14065499994</v>
      </c>
      <c r="M4">
        <f t="shared" ref="M4:M16" si="1">L4/1000</f>
        <v>112.06914065499994</v>
      </c>
      <c r="N4" s="5">
        <v>1E-3</v>
      </c>
      <c r="O4">
        <f t="shared" ref="O4:O16" si="2">M4*N4</f>
        <v>0.11206914065499994</v>
      </c>
    </row>
    <row r="5" spans="1:15">
      <c r="A5" s="3" t="s">
        <v>23</v>
      </c>
      <c r="B5" s="1" t="s">
        <v>24</v>
      </c>
      <c r="C5">
        <v>54235.783427244402</v>
      </c>
      <c r="D5">
        <v>76517.347319358814</v>
      </c>
      <c r="E5">
        <v>236.88995312170329</v>
      </c>
      <c r="F5">
        <v>56597.970567730197</v>
      </c>
      <c r="G5">
        <v>65239.616341668901</v>
      </c>
      <c r="H5">
        <v>1604.7954593640163</v>
      </c>
      <c r="I5">
        <v>47146.333472197599</v>
      </c>
      <c r="J5">
        <v>39918.599703958105</v>
      </c>
      <c r="K5">
        <v>1303.7775082813687</v>
      </c>
      <c r="L5">
        <f t="shared" si="0"/>
        <v>342801.11375292507</v>
      </c>
      <c r="M5">
        <f t="shared" si="1"/>
        <v>342.80111375292506</v>
      </c>
      <c r="N5">
        <v>1E-3</v>
      </c>
      <c r="O5">
        <f t="shared" si="2"/>
        <v>0.34280111375292505</v>
      </c>
    </row>
    <row r="6" spans="1:15">
      <c r="A6" s="3" t="s">
        <v>25</v>
      </c>
      <c r="B6" s="1" t="s">
        <v>26</v>
      </c>
      <c r="C6">
        <v>279.1101312201036</v>
      </c>
      <c r="D6">
        <v>279.1101312201036</v>
      </c>
      <c r="E6">
        <v>494.51028185169764</v>
      </c>
      <c r="F6">
        <v>2346.0640329167968</v>
      </c>
      <c r="G6">
        <v>4347.3813684086408</v>
      </c>
      <c r="H6">
        <v>279.1101312201036</v>
      </c>
      <c r="I6">
        <v>1417.4725230163599</v>
      </c>
      <c r="J6">
        <v>279.1101312201036</v>
      </c>
      <c r="K6">
        <v>1634.7290621622174</v>
      </c>
      <c r="L6">
        <f t="shared" si="0"/>
        <v>11356.597793236127</v>
      </c>
      <c r="M6">
        <f t="shared" si="1"/>
        <v>11.356597793236128</v>
      </c>
      <c r="N6">
        <v>0.01</v>
      </c>
      <c r="O6">
        <f t="shared" si="2"/>
        <v>0.11356597793236128</v>
      </c>
    </row>
    <row r="7" spans="1:15">
      <c r="A7" s="3" t="s">
        <v>31</v>
      </c>
      <c r="B7" s="1" t="s">
        <v>32</v>
      </c>
      <c r="C7">
        <v>2844.5475707937344</v>
      </c>
      <c r="D7">
        <v>4284.5378297908728</v>
      </c>
      <c r="E7">
        <v>56633.239651902142</v>
      </c>
      <c r="F7">
        <v>5426.904330706876</v>
      </c>
      <c r="G7">
        <v>23175.948338869774</v>
      </c>
      <c r="H7">
        <v>185.15497943626718</v>
      </c>
      <c r="I7">
        <v>23012.477371976991</v>
      </c>
      <c r="J7">
        <v>610.69803463052472</v>
      </c>
      <c r="K7">
        <v>76589.300034932618</v>
      </c>
      <c r="L7">
        <f t="shared" si="0"/>
        <v>192762.80814303979</v>
      </c>
      <c r="M7">
        <f t="shared" si="1"/>
        <v>192.76280814303979</v>
      </c>
      <c r="N7">
        <v>1E-3</v>
      </c>
      <c r="O7">
        <f t="shared" si="2"/>
        <v>0.19276280814303978</v>
      </c>
    </row>
    <row r="8" spans="1:15">
      <c r="A8" s="3" t="s">
        <v>33</v>
      </c>
      <c r="B8" s="1" t="s">
        <v>34</v>
      </c>
      <c r="C8">
        <v>481.90488270383941</v>
      </c>
      <c r="D8">
        <v>615.81684955430137</v>
      </c>
      <c r="E8">
        <v>279.1101312201036</v>
      </c>
      <c r="F8">
        <v>772.85313230644169</v>
      </c>
      <c r="G8">
        <v>7087.5417001261849</v>
      </c>
      <c r="H8">
        <v>18.662897850074877</v>
      </c>
      <c r="I8">
        <v>2721.0536675255039</v>
      </c>
      <c r="J8">
        <v>30.41068994250562</v>
      </c>
      <c r="K8">
        <v>1145.9135203576218</v>
      </c>
      <c r="L8">
        <f t="shared" si="0"/>
        <v>13153.26747158658</v>
      </c>
      <c r="M8">
        <f t="shared" si="1"/>
        <v>13.153267471586579</v>
      </c>
      <c r="N8">
        <v>1E-3</v>
      </c>
      <c r="O8">
        <f t="shared" si="2"/>
        <v>1.315326747158658E-2</v>
      </c>
    </row>
    <row r="9" spans="1:15">
      <c r="A9" s="3" t="s">
        <v>41</v>
      </c>
      <c r="B9" s="1" t="s">
        <v>42</v>
      </c>
      <c r="C9">
        <v>1.6821915007707002</v>
      </c>
      <c r="D9">
        <v>2.6717084592420814</v>
      </c>
      <c r="E9">
        <v>1679.3884922808993</v>
      </c>
      <c r="F9">
        <v>11.328984961453763</v>
      </c>
      <c r="G9">
        <v>74.848833143305058</v>
      </c>
      <c r="H9">
        <v>0.58977587378433249</v>
      </c>
      <c r="I9">
        <v>58.156990356672587</v>
      </c>
      <c r="J9">
        <v>0.58977587378433249</v>
      </c>
      <c r="K9">
        <v>3591.0027768994141</v>
      </c>
      <c r="L9">
        <f t="shared" si="0"/>
        <v>5420.2595293493259</v>
      </c>
      <c r="M9">
        <f t="shared" si="1"/>
        <v>5.4202595293493259</v>
      </c>
      <c r="N9">
        <v>0.1</v>
      </c>
      <c r="O9">
        <f t="shared" si="2"/>
        <v>0.54202595293493261</v>
      </c>
    </row>
    <row r="10" spans="1:15">
      <c r="A10" s="3" t="s">
        <v>43</v>
      </c>
      <c r="B10" s="1" t="s">
        <v>44</v>
      </c>
      <c r="C10">
        <v>11.45245103227894</v>
      </c>
      <c r="D10">
        <v>16.899295608743561</v>
      </c>
      <c r="E10">
        <v>1333.9323406277349</v>
      </c>
      <c r="F10">
        <v>42.50372572322572</v>
      </c>
      <c r="G10">
        <v>136.55816628737418</v>
      </c>
      <c r="H10">
        <v>2.372523230504147</v>
      </c>
      <c r="I10">
        <v>159.46548463072111</v>
      </c>
      <c r="J10">
        <v>3.2954670783970839</v>
      </c>
      <c r="K10">
        <v>3178.3343927333808</v>
      </c>
      <c r="L10">
        <f t="shared" si="0"/>
        <v>4884.8138469523601</v>
      </c>
      <c r="M10">
        <f t="shared" si="1"/>
        <v>4.8848138469523601</v>
      </c>
      <c r="N10">
        <v>0.01</v>
      </c>
      <c r="O10">
        <f t="shared" si="2"/>
        <v>4.88481384695236E-2</v>
      </c>
    </row>
    <row r="11" spans="1:15">
      <c r="A11" s="3" t="s">
        <v>47</v>
      </c>
      <c r="B11" s="1" t="s">
        <v>48</v>
      </c>
      <c r="C11">
        <v>0.35266774826414482</v>
      </c>
      <c r="D11">
        <v>2.9873814035687425</v>
      </c>
      <c r="E11">
        <v>2046.5549242541886</v>
      </c>
      <c r="F11">
        <v>3.6558492789697912</v>
      </c>
      <c r="G11">
        <v>4.6817737396468955</v>
      </c>
      <c r="H11">
        <v>0.8850720596321624</v>
      </c>
      <c r="I11">
        <v>4.6000087383448314</v>
      </c>
      <c r="J11">
        <v>0.77669990487155971</v>
      </c>
      <c r="K11">
        <v>3464.87705489569</v>
      </c>
      <c r="L11">
        <f t="shared" si="0"/>
        <v>5529.3714320231775</v>
      </c>
      <c r="M11">
        <f t="shared" si="1"/>
        <v>5.5293714320231775</v>
      </c>
      <c r="N11">
        <v>0.1</v>
      </c>
      <c r="O11">
        <f t="shared" si="2"/>
        <v>0.55293714320231779</v>
      </c>
    </row>
    <row r="12" spans="1:15">
      <c r="A12" s="3" t="s">
        <v>49</v>
      </c>
      <c r="B12" s="1" t="s">
        <v>50</v>
      </c>
      <c r="C12">
        <v>0.10692495899846426</v>
      </c>
      <c r="D12">
        <v>0.10649933880311233</v>
      </c>
      <c r="E12">
        <v>207.32274829929474</v>
      </c>
      <c r="F12">
        <v>0.10668564947576029</v>
      </c>
      <c r="G12">
        <v>1.7353759158058395</v>
      </c>
      <c r="H12">
        <v>0.10672342146442246</v>
      </c>
      <c r="I12">
        <v>0.79952378666574131</v>
      </c>
      <c r="J12">
        <v>0.10732113177772419</v>
      </c>
      <c r="K12">
        <v>734.117530323241</v>
      </c>
      <c r="L12">
        <f t="shared" si="0"/>
        <v>944.50933282552683</v>
      </c>
      <c r="M12">
        <f t="shared" si="1"/>
        <v>0.94450933282552685</v>
      </c>
      <c r="N12">
        <v>0.1</v>
      </c>
      <c r="O12">
        <f t="shared" si="2"/>
        <v>9.445093328255269E-2</v>
      </c>
    </row>
    <row r="13" spans="1:15">
      <c r="A13" s="3" t="s">
        <v>53</v>
      </c>
      <c r="B13" s="1" t="s">
        <v>54</v>
      </c>
      <c r="C13">
        <v>2.1770205354715407E-2</v>
      </c>
      <c r="D13">
        <v>2.1683547953649122E-2</v>
      </c>
      <c r="E13">
        <v>2.8460273129935505</v>
      </c>
      <c r="F13">
        <v>5.9283014815470721E-2</v>
      </c>
      <c r="G13">
        <v>0.90195489742828339</v>
      </c>
      <c r="H13">
        <v>2.1729171778047531E-2</v>
      </c>
      <c r="I13">
        <v>0.46486977252522088</v>
      </c>
      <c r="J13">
        <v>2.1850867183732903E-2</v>
      </c>
      <c r="K13">
        <v>15.418592785152349</v>
      </c>
      <c r="L13">
        <f t="shared" si="0"/>
        <v>19.777761575185018</v>
      </c>
      <c r="M13">
        <f t="shared" si="1"/>
        <v>1.9777761575185019E-2</v>
      </c>
      <c r="N13">
        <v>1</v>
      </c>
      <c r="O13">
        <f t="shared" si="2"/>
        <v>1.9777761575185019E-2</v>
      </c>
    </row>
    <row r="14" spans="1:15">
      <c r="A14" s="3" t="s">
        <v>55</v>
      </c>
      <c r="B14" s="1" t="s">
        <v>56</v>
      </c>
      <c r="C14">
        <v>0.64255409752289461</v>
      </c>
      <c r="D14">
        <v>1.2730852566896356</v>
      </c>
      <c r="E14">
        <v>0.52196477805194297</v>
      </c>
      <c r="F14">
        <v>1.4924064724875559</v>
      </c>
      <c r="G14">
        <v>1.8942663842023402</v>
      </c>
      <c r="H14">
        <v>0.75743550490707956</v>
      </c>
      <c r="I14">
        <v>2.4312108752217574</v>
      </c>
      <c r="J14">
        <v>1.0959683126917203</v>
      </c>
      <c r="K14">
        <v>9.2202319962265253</v>
      </c>
      <c r="L14">
        <f t="shared" si="0"/>
        <v>19.329123678001451</v>
      </c>
      <c r="M14">
        <f t="shared" si="1"/>
        <v>1.932912367800145E-2</v>
      </c>
      <c r="N14">
        <v>0.1</v>
      </c>
      <c r="O14">
        <f t="shared" si="2"/>
        <v>1.9329123678001451E-3</v>
      </c>
    </row>
    <row r="15" spans="1:15">
      <c r="A15" s="3" t="s">
        <v>57</v>
      </c>
      <c r="B15" s="1" t="s">
        <v>58</v>
      </c>
      <c r="C15">
        <v>6.3083643763652865E-3</v>
      </c>
      <c r="D15">
        <v>3.8288267712763328E-2</v>
      </c>
      <c r="E15">
        <v>2.1920783950113378</v>
      </c>
      <c r="F15">
        <v>5.5221664301316815E-2</v>
      </c>
      <c r="G15">
        <v>5.6460355926556433E-2</v>
      </c>
      <c r="H15">
        <v>2.7248524107822809E-2</v>
      </c>
      <c r="I15">
        <v>7.5629681399252205E-2</v>
      </c>
      <c r="J15">
        <v>3.0075290794655853E-2</v>
      </c>
      <c r="K15">
        <v>10.85086132433447</v>
      </c>
      <c r="L15">
        <f t="shared" si="0"/>
        <v>13.332171867964542</v>
      </c>
      <c r="M15">
        <f t="shared" si="1"/>
        <v>1.3332171867964543E-2</v>
      </c>
      <c r="N15">
        <v>1</v>
      </c>
      <c r="O15">
        <f t="shared" si="2"/>
        <v>1.3332171867964543E-2</v>
      </c>
    </row>
    <row r="16" spans="1:15">
      <c r="A16" s="3" t="s">
        <v>59</v>
      </c>
      <c r="B16" s="1" t="s">
        <v>60</v>
      </c>
      <c r="C16">
        <v>1.4910093091108769E-2</v>
      </c>
      <c r="D16">
        <v>1.3089055923221101E-2</v>
      </c>
      <c r="E16">
        <v>11.271698223390835</v>
      </c>
      <c r="F16">
        <v>6.1894899833185447E-2</v>
      </c>
      <c r="G16">
        <v>1.6147299550840211</v>
      </c>
      <c r="H16">
        <v>1.4150423926441287E-2</v>
      </c>
      <c r="I16">
        <v>0.36757654568509224</v>
      </c>
      <c r="J16">
        <v>9.5143549193258597E-2</v>
      </c>
      <c r="K16">
        <v>39.248517448293718</v>
      </c>
      <c r="L16">
        <f t="shared" si="0"/>
        <v>52.701710194420883</v>
      </c>
      <c r="M16">
        <f t="shared" si="1"/>
        <v>5.2701710194420881E-2</v>
      </c>
      <c r="N16">
        <v>0.01</v>
      </c>
      <c r="O16">
        <f t="shared" si="2"/>
        <v>5.2701710194420878E-4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1" sqref="B1"/>
    </sheetView>
  </sheetViews>
  <sheetFormatPr defaultRowHeight="15"/>
  <cols>
    <col min="2" max="2" width="13.5703125" customWidth="1"/>
  </cols>
  <sheetData>
    <row r="1" spans="2:2">
      <c r="B1">
        <v>0.15874398368169787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Con. in air</vt:lpstr>
      <vt:lpstr>Con in blanks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Wenlu Zhao</dc:creator>
  <cp:lastModifiedBy>Aklima</cp:lastModifiedBy>
  <dcterms:created xsi:type="dcterms:W3CDTF">2015-06-05T18:19:34Z</dcterms:created>
  <dcterms:modified xsi:type="dcterms:W3CDTF">2021-01-07T16:54:04Z</dcterms:modified>
</cp:coreProperties>
</file>