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##Shanghai Maritime University##\3. Research @ SMU + Individual\#Aklima Nargis Xiamen University#\"/>
    </mc:Choice>
  </mc:AlternateContent>
  <xr:revisionPtr revIDLastSave="0" documentId="13_ncr:1_{93E3C770-1DBE-46BC-8C81-35446975581F}" xr6:coauthVersionLast="46" xr6:coauthVersionMax="46" xr10:uidLastSave="{00000000-0000-0000-0000-000000000000}"/>
  <bookViews>
    <workbookView xWindow="-120" yWindow="-120" windowWidth="20730" windowHeight="11160" activeTab="3" xr2:uid="{00000000-000D-0000-FFFF-FFFF00000000}"/>
  </bookViews>
  <sheets>
    <sheet name="OCP_results" sheetId="2" r:id="rId1"/>
    <sheet name="Target compoudns" sheetId="3" r:id="rId2"/>
    <sheet name="Sheet1" sheetId="4" r:id="rId3"/>
    <sheet name="Sheet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2" i="2" l="1"/>
  <c r="AN2" i="2"/>
  <c r="BH7" i="2"/>
  <c r="BF9" i="2"/>
  <c r="M75" i="2"/>
  <c r="N75" i="2"/>
  <c r="O75" i="2"/>
  <c r="O77" i="2" s="1"/>
  <c r="P75" i="2"/>
  <c r="Q75" i="2"/>
  <c r="R75" i="2"/>
  <c r="S75" i="2"/>
  <c r="S77" i="2" s="1"/>
  <c r="T75" i="2"/>
  <c r="U75" i="2"/>
  <c r="V75" i="2"/>
  <c r="W75" i="2"/>
  <c r="W77" i="2" s="1"/>
  <c r="X75" i="2"/>
  <c r="Y75" i="2"/>
  <c r="Z75" i="2"/>
  <c r="AA75" i="2"/>
  <c r="AA77" i="2" s="1"/>
  <c r="AB75" i="2"/>
  <c r="AC75" i="2"/>
  <c r="AD75" i="2"/>
  <c r="AE75" i="2"/>
  <c r="AE77" i="2" s="1"/>
  <c r="AF75" i="2"/>
  <c r="AG75" i="2"/>
  <c r="AH75" i="2"/>
  <c r="AI75" i="2"/>
  <c r="AI77" i="2" s="1"/>
  <c r="AJ75" i="2"/>
  <c r="AK75" i="2"/>
  <c r="AL75" i="2"/>
  <c r="M76" i="2"/>
  <c r="M77" i="2" s="1"/>
  <c r="N76" i="2"/>
  <c r="N77" i="2" s="1"/>
  <c r="O76" i="2"/>
  <c r="P76" i="2"/>
  <c r="Q76" i="2"/>
  <c r="Q77" i="2" s="1"/>
  <c r="R76" i="2"/>
  <c r="R77" i="2" s="1"/>
  <c r="S76" i="2"/>
  <c r="T76" i="2"/>
  <c r="U76" i="2"/>
  <c r="U77" i="2" s="1"/>
  <c r="V76" i="2"/>
  <c r="V77" i="2" s="1"/>
  <c r="W76" i="2"/>
  <c r="X76" i="2"/>
  <c r="Y76" i="2"/>
  <c r="Y77" i="2" s="1"/>
  <c r="Z76" i="2"/>
  <c r="Z77" i="2" s="1"/>
  <c r="AA76" i="2"/>
  <c r="AB76" i="2"/>
  <c r="AC76" i="2"/>
  <c r="AC77" i="2" s="1"/>
  <c r="AD76" i="2"/>
  <c r="AD77" i="2" s="1"/>
  <c r="AE76" i="2"/>
  <c r="AF76" i="2"/>
  <c r="AG76" i="2"/>
  <c r="AG77" i="2" s="1"/>
  <c r="BI12" i="2" s="1"/>
  <c r="AH76" i="2"/>
  <c r="AH77" i="2" s="1"/>
  <c r="AI76" i="2"/>
  <c r="AJ76" i="2"/>
  <c r="AK76" i="2"/>
  <c r="AK77" i="2" s="1"/>
  <c r="AL76" i="2"/>
  <c r="AL77" i="2" s="1"/>
  <c r="P77" i="2"/>
  <c r="T77" i="2"/>
  <c r="X77" i="2"/>
  <c r="AB77" i="2"/>
  <c r="BD7" i="2" s="1"/>
  <c r="AF77" i="2"/>
  <c r="AJ77" i="2"/>
  <c r="L77" i="2"/>
  <c r="L76" i="2"/>
  <c r="L75" i="2"/>
  <c r="BE26" i="2" l="1"/>
  <c r="BE33" i="2"/>
  <c r="BE37" i="2"/>
  <c r="BE36" i="2"/>
  <c r="BE47" i="2"/>
  <c r="BE46" i="2"/>
  <c r="BE63" i="2"/>
  <c r="BE9" i="2"/>
  <c r="BC19" i="2"/>
  <c r="BC18" i="2"/>
  <c r="BC46" i="2"/>
  <c r="BC53" i="2"/>
  <c r="BC60" i="2"/>
  <c r="BE16" i="2"/>
  <c r="BL21" i="2"/>
  <c r="BL36" i="2"/>
  <c r="BL35" i="2"/>
  <c r="BL39" i="2"/>
  <c r="BL43" i="2"/>
  <c r="BL47" i="2"/>
  <c r="BL52" i="2"/>
  <c r="BL60" i="2"/>
  <c r="BL57" i="2"/>
  <c r="BL53" i="2"/>
  <c r="BL16" i="2"/>
  <c r="BL40" i="2"/>
  <c r="BM18" i="2"/>
  <c r="BM22" i="2"/>
  <c r="BM21" i="2"/>
  <c r="BM20" i="2"/>
  <c r="BM53" i="2"/>
  <c r="BM64" i="2"/>
  <c r="BM58" i="2"/>
  <c r="BM54" i="2"/>
  <c r="BD21" i="2"/>
  <c r="BD25" i="2"/>
  <c r="BD24" i="2"/>
  <c r="BD23" i="2"/>
  <c r="BD18" i="2"/>
  <c r="BD33" i="2"/>
  <c r="BD37" i="2"/>
  <c r="BD32" i="2"/>
  <c r="BD36" i="2"/>
  <c r="BD26" i="2"/>
  <c r="BD28" i="2"/>
  <c r="BD31" i="2"/>
  <c r="BD35" i="2"/>
  <c r="BD34" i="2"/>
  <c r="BD39" i="2"/>
  <c r="BD43" i="2"/>
  <c r="BD47" i="2"/>
  <c r="BD30" i="2"/>
  <c r="BD42" i="2"/>
  <c r="BD46" i="2"/>
  <c r="BD41" i="2"/>
  <c r="BD45" i="2"/>
  <c r="BD44" i="2"/>
  <c r="BD52" i="2"/>
  <c r="BD56" i="2"/>
  <c r="BD64" i="2"/>
  <c r="BD40" i="2"/>
  <c r="BD51" i="2"/>
  <c r="BD59" i="2"/>
  <c r="BD63" i="2"/>
  <c r="BD50" i="2"/>
  <c r="BD54" i="2"/>
  <c r="BD58" i="2"/>
  <c r="BD62" i="2"/>
  <c r="BD66" i="2"/>
  <c r="BD3" i="2"/>
  <c r="BD38" i="2"/>
  <c r="BD48" i="2"/>
  <c r="BD53" i="2"/>
  <c r="BD69" i="2"/>
  <c r="BD10" i="2"/>
  <c r="BD14" i="2"/>
  <c r="BD4" i="2"/>
  <c r="BD49" i="2"/>
  <c r="BD6" i="2"/>
  <c r="BD9" i="2"/>
  <c r="BD13" i="2"/>
  <c r="BD57" i="2"/>
  <c r="BD61" i="2"/>
  <c r="BD5" i="2"/>
  <c r="BD8" i="2"/>
  <c r="BD12" i="2"/>
  <c r="BD16" i="2"/>
  <c r="BD2" i="2"/>
  <c r="BD11" i="2"/>
  <c r="BI18" i="2"/>
  <c r="BI22" i="2"/>
  <c r="BI26" i="2"/>
  <c r="BI21" i="2"/>
  <c r="BI25" i="2"/>
  <c r="BI20" i="2"/>
  <c r="BI24" i="2"/>
  <c r="BI19" i="2"/>
  <c r="BI30" i="2"/>
  <c r="BI38" i="2"/>
  <c r="BI33" i="2"/>
  <c r="BI37" i="2"/>
  <c r="BI27" i="2"/>
  <c r="BI29" i="2"/>
  <c r="BI32" i="2"/>
  <c r="BI36" i="2"/>
  <c r="BI35" i="2"/>
  <c r="BI40" i="2"/>
  <c r="BI44" i="2"/>
  <c r="BI23" i="2"/>
  <c r="BI31" i="2"/>
  <c r="BI39" i="2"/>
  <c r="BI43" i="2"/>
  <c r="BI47" i="2"/>
  <c r="BI42" i="2"/>
  <c r="BI46" i="2"/>
  <c r="BI45" i="2"/>
  <c r="BI53" i="2"/>
  <c r="BI57" i="2"/>
  <c r="BI69" i="2"/>
  <c r="BI41" i="2"/>
  <c r="BI52" i="2"/>
  <c r="BI60" i="2"/>
  <c r="BI64" i="2"/>
  <c r="BI68" i="2"/>
  <c r="BI59" i="2"/>
  <c r="BI67" i="2"/>
  <c r="BI3" i="2"/>
  <c r="BI4" i="2"/>
  <c r="BI11" i="2"/>
  <c r="BI15" i="2"/>
  <c r="BI50" i="2"/>
  <c r="BI66" i="2"/>
  <c r="BI10" i="2"/>
  <c r="BI14" i="2"/>
  <c r="BI58" i="2"/>
  <c r="BI62" i="2"/>
  <c r="BI6" i="2"/>
  <c r="BI9" i="2"/>
  <c r="BI13" i="2"/>
  <c r="BI17" i="2"/>
  <c r="AW7" i="2"/>
  <c r="BK37" i="2"/>
  <c r="BK40" i="2"/>
  <c r="BK54" i="2"/>
  <c r="BK64" i="2"/>
  <c r="BK33" i="2"/>
  <c r="BK11" i="2"/>
  <c r="BK15" i="2"/>
  <c r="BI2" i="2"/>
  <c r="BI16" i="2"/>
  <c r="BD15" i="2"/>
  <c r="BJ59" i="2"/>
  <c r="BH68" i="2"/>
  <c r="BF11" i="2"/>
  <c r="BJ7" i="2"/>
  <c r="AX7" i="2"/>
  <c r="BN22" i="2"/>
  <c r="BN20" i="2"/>
  <c r="BJ19" i="2"/>
  <c r="BJ24" i="2"/>
  <c r="BJ37" i="2"/>
  <c r="BJ32" i="2"/>
  <c r="BF18" i="2"/>
  <c r="BF20" i="2"/>
  <c r="BF37" i="2"/>
  <c r="BF39" i="2"/>
  <c r="BB26" i="2"/>
  <c r="BB25" i="2"/>
  <c r="BB34" i="2"/>
  <c r="BB38" i="2"/>
  <c r="BB36" i="2"/>
  <c r="BB40" i="2"/>
  <c r="BB3" i="2"/>
  <c r="BB42" i="2"/>
  <c r="AP32" i="2"/>
  <c r="I3" i="2" l="1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2" i="2"/>
  <c r="J2" i="2" s="1"/>
  <c r="AZ69" i="2" l="1"/>
  <c r="AS69" i="2"/>
  <c r="BL69" i="2"/>
  <c r="BG69" i="2"/>
  <c r="AU69" i="2"/>
  <c r="BC69" i="2"/>
  <c r="AQ69" i="2"/>
  <c r="BA69" i="2"/>
  <c r="AY69" i="2"/>
  <c r="AW69" i="2"/>
  <c r="AV69" i="2"/>
  <c r="AR69" i="2"/>
  <c r="BF69" i="2"/>
  <c r="BB69" i="2"/>
  <c r="AN69" i="2"/>
  <c r="BK69" i="2"/>
  <c r="BH69" i="2"/>
  <c r="AO69" i="2"/>
  <c r="AX69" i="2"/>
  <c r="AP69" i="2"/>
  <c r="BE69" i="2"/>
  <c r="BM69" i="2"/>
  <c r="BN69" i="2"/>
  <c r="BJ69" i="2"/>
  <c r="AT69" i="2"/>
  <c r="AN57" i="2"/>
  <c r="AV57" i="2"/>
  <c r="BE57" i="2"/>
  <c r="BM57" i="2"/>
  <c r="AO57" i="2"/>
  <c r="AS57" i="2"/>
  <c r="BG57" i="2"/>
  <c r="AU57" i="2"/>
  <c r="BC57" i="2"/>
  <c r="BA57" i="2"/>
  <c r="AY57" i="2"/>
  <c r="BK57" i="2"/>
  <c r="AT57" i="2"/>
  <c r="BH57" i="2"/>
  <c r="BN57" i="2"/>
  <c r="AQ57" i="2"/>
  <c r="AW57" i="2"/>
  <c r="AZ57" i="2"/>
  <c r="BF57" i="2"/>
  <c r="BB57" i="2"/>
  <c r="AR57" i="2"/>
  <c r="AX57" i="2"/>
  <c r="AP57" i="2"/>
  <c r="BJ57" i="2"/>
  <c r="BM45" i="2"/>
  <c r="BA45" i="2"/>
  <c r="BG45" i="2"/>
  <c r="AU45" i="2"/>
  <c r="AS45" i="2"/>
  <c r="BC45" i="2"/>
  <c r="BL45" i="2"/>
  <c r="AO45" i="2"/>
  <c r="AQ45" i="2"/>
  <c r="BE45" i="2"/>
  <c r="AR45" i="2"/>
  <c r="AN45" i="2"/>
  <c r="AT45" i="2"/>
  <c r="BH45" i="2"/>
  <c r="AW45" i="2"/>
  <c r="AZ45" i="2"/>
  <c r="BN45" i="2"/>
  <c r="AY45" i="2"/>
  <c r="BJ45" i="2"/>
  <c r="AP45" i="2"/>
  <c r="BK45" i="2"/>
  <c r="AV45" i="2"/>
  <c r="BF45" i="2"/>
  <c r="BB45" i="2"/>
  <c r="AX45" i="2"/>
  <c r="BC33" i="2"/>
  <c r="AS33" i="2"/>
  <c r="BL33" i="2"/>
  <c r="AU33" i="2"/>
  <c r="BA33" i="2"/>
  <c r="AO33" i="2"/>
  <c r="BG33" i="2"/>
  <c r="AY33" i="2"/>
  <c r="AQ33" i="2"/>
  <c r="AZ33" i="2"/>
  <c r="AN33" i="2"/>
  <c r="BF33" i="2"/>
  <c r="BB33" i="2"/>
  <c r="AT33" i="2"/>
  <c r="BM33" i="2"/>
  <c r="AW33" i="2"/>
  <c r="AR33" i="2"/>
  <c r="AV33" i="2"/>
  <c r="BN33" i="2"/>
  <c r="BJ33" i="2"/>
  <c r="BH33" i="2"/>
  <c r="AX33" i="2"/>
  <c r="AP33" i="2"/>
  <c r="BE21" i="2"/>
  <c r="BA21" i="2"/>
  <c r="AS21" i="2"/>
  <c r="AO21" i="2"/>
  <c r="AY21" i="2"/>
  <c r="BG21" i="2"/>
  <c r="BK21" i="2"/>
  <c r="BH21" i="2"/>
  <c r="AV21" i="2"/>
  <c r="BN21" i="2"/>
  <c r="AU21" i="2"/>
  <c r="BC21" i="2"/>
  <c r="AQ21" i="2"/>
  <c r="BB21" i="2"/>
  <c r="AX21" i="2"/>
  <c r="AT21" i="2"/>
  <c r="AR21" i="2"/>
  <c r="AZ21" i="2"/>
  <c r="BJ21" i="2"/>
  <c r="AW21" i="2"/>
  <c r="AN21" i="2"/>
  <c r="BF21" i="2"/>
  <c r="AP21" i="2"/>
  <c r="AP9" i="2"/>
  <c r="AT9" i="2"/>
  <c r="BJ9" i="2"/>
  <c r="BB9" i="2"/>
  <c r="AX9" i="2"/>
  <c r="BN9" i="2"/>
  <c r="AU9" i="2"/>
  <c r="BC9" i="2"/>
  <c r="BL9" i="2"/>
  <c r="AQ9" i="2"/>
  <c r="BA9" i="2"/>
  <c r="AO9" i="2"/>
  <c r="BM9" i="2"/>
  <c r="AY9" i="2"/>
  <c r="AS9" i="2"/>
  <c r="AR9" i="2"/>
  <c r="BG9" i="2"/>
  <c r="BH9" i="2"/>
  <c r="AN9" i="2"/>
  <c r="BK9" i="2"/>
  <c r="AV9" i="2"/>
  <c r="AW9" i="2"/>
  <c r="AZ9" i="2"/>
  <c r="AO64" i="2"/>
  <c r="AS64" i="2"/>
  <c r="BG64" i="2"/>
  <c r="AU64" i="2"/>
  <c r="BC64" i="2"/>
  <c r="BL64" i="2"/>
  <c r="BA64" i="2"/>
  <c r="AY64" i="2"/>
  <c r="BE64" i="2"/>
  <c r="BH64" i="2"/>
  <c r="AZ64" i="2"/>
  <c r="AW64" i="2"/>
  <c r="AN64" i="2"/>
  <c r="BO64" i="2" s="1"/>
  <c r="BF64" i="2"/>
  <c r="BB64" i="2"/>
  <c r="AX64" i="2"/>
  <c r="AV64" i="2"/>
  <c r="BN64" i="2"/>
  <c r="AQ64" i="2"/>
  <c r="AR64" i="2"/>
  <c r="BJ64" i="2"/>
  <c r="AP64" i="2"/>
  <c r="AT64" i="2"/>
  <c r="AU56" i="2"/>
  <c r="BL56" i="2"/>
  <c r="BA56" i="2"/>
  <c r="AQ56" i="2"/>
  <c r="BE56" i="2"/>
  <c r="AY56" i="2"/>
  <c r="BC56" i="2"/>
  <c r="BM56" i="2"/>
  <c r="AO56" i="2"/>
  <c r="BI56" i="2"/>
  <c r="AR56" i="2"/>
  <c r="BJ56" i="2"/>
  <c r="AP56" i="2"/>
  <c r="AN56" i="2"/>
  <c r="AZ56" i="2"/>
  <c r="AV56" i="2"/>
  <c r="BN56" i="2"/>
  <c r="AT56" i="2"/>
  <c r="AS56" i="2"/>
  <c r="BG56" i="2"/>
  <c r="BK56" i="2"/>
  <c r="BH56" i="2"/>
  <c r="AW56" i="2"/>
  <c r="BB56" i="2"/>
  <c r="AX56" i="2"/>
  <c r="BF56" i="2"/>
  <c r="AU52" i="2"/>
  <c r="BE52" i="2"/>
  <c r="BM52" i="2"/>
  <c r="AO52" i="2"/>
  <c r="AS52" i="2"/>
  <c r="BG52" i="2"/>
  <c r="AZ52" i="2"/>
  <c r="AV52" i="2"/>
  <c r="BN52" i="2"/>
  <c r="AT52" i="2"/>
  <c r="BA52" i="2"/>
  <c r="AY52" i="2"/>
  <c r="AQ52" i="2"/>
  <c r="BH52" i="2"/>
  <c r="BC52" i="2"/>
  <c r="AW52" i="2"/>
  <c r="AN52" i="2"/>
  <c r="BF52" i="2"/>
  <c r="BB52" i="2"/>
  <c r="AX52" i="2"/>
  <c r="BK52" i="2"/>
  <c r="AR52" i="2"/>
  <c r="AP52" i="2"/>
  <c r="BJ52" i="2"/>
  <c r="AN48" i="2"/>
  <c r="AS48" i="2"/>
  <c r="BC48" i="2"/>
  <c r="BG48" i="2"/>
  <c r="AU48" i="2"/>
  <c r="BE48" i="2"/>
  <c r="BM48" i="2"/>
  <c r="BA48" i="2"/>
  <c r="AO48" i="2"/>
  <c r="AY48" i="2"/>
  <c r="AQ48" i="2"/>
  <c r="BL48" i="2"/>
  <c r="BH48" i="2"/>
  <c r="AX48" i="2"/>
  <c r="AW48" i="2"/>
  <c r="AV48" i="2"/>
  <c r="BN48" i="2"/>
  <c r="BJ48" i="2"/>
  <c r="AP48" i="2"/>
  <c r="BK48" i="2"/>
  <c r="AR48" i="2"/>
  <c r="AZ48" i="2"/>
  <c r="BF48" i="2"/>
  <c r="BI48" i="2"/>
  <c r="BB48" i="2"/>
  <c r="AT48" i="2"/>
  <c r="BC44" i="2"/>
  <c r="BG44" i="2"/>
  <c r="AU44" i="2"/>
  <c r="BE44" i="2"/>
  <c r="BM44" i="2"/>
  <c r="BA44" i="2"/>
  <c r="AO44" i="2"/>
  <c r="AY44" i="2"/>
  <c r="AQ44" i="2"/>
  <c r="BL44" i="2"/>
  <c r="BN44" i="2"/>
  <c r="BJ44" i="2"/>
  <c r="AP44" i="2"/>
  <c r="AR44" i="2"/>
  <c r="AZ44" i="2"/>
  <c r="AN44" i="2"/>
  <c r="BF44" i="2"/>
  <c r="BK44" i="2"/>
  <c r="AV44" i="2"/>
  <c r="AS44" i="2"/>
  <c r="AW44" i="2"/>
  <c r="BH44" i="2"/>
  <c r="BB44" i="2"/>
  <c r="AT44" i="2"/>
  <c r="AX44" i="2"/>
  <c r="AU40" i="2"/>
  <c r="BE40" i="2"/>
  <c r="BM40" i="2"/>
  <c r="BA40" i="2"/>
  <c r="AO40" i="2"/>
  <c r="AY40" i="2"/>
  <c r="AQ40" i="2"/>
  <c r="AS40" i="2"/>
  <c r="BH40" i="2"/>
  <c r="BF40" i="2"/>
  <c r="AV40" i="2"/>
  <c r="AW40" i="2"/>
  <c r="AT40" i="2"/>
  <c r="BG40" i="2"/>
  <c r="BC40" i="2"/>
  <c r="AX40" i="2"/>
  <c r="AR40" i="2"/>
  <c r="AZ40" i="2"/>
  <c r="AN40" i="2"/>
  <c r="BN40" i="2"/>
  <c r="BJ40" i="2"/>
  <c r="AP40" i="2"/>
  <c r="AT36" i="2"/>
  <c r="BC36" i="2"/>
  <c r="BG36" i="2"/>
  <c r="AU36" i="2"/>
  <c r="AS36" i="2"/>
  <c r="BM36" i="2"/>
  <c r="AO36" i="2"/>
  <c r="AQ36" i="2"/>
  <c r="AY36" i="2"/>
  <c r="AW36" i="2"/>
  <c r="BK36" i="2"/>
  <c r="AZ36" i="2"/>
  <c r="AN36" i="2"/>
  <c r="BF36" i="2"/>
  <c r="BA36" i="2"/>
  <c r="AR36" i="2"/>
  <c r="BJ36" i="2"/>
  <c r="AX36" i="2"/>
  <c r="BN36" i="2"/>
  <c r="BH36" i="2"/>
  <c r="AV36" i="2"/>
  <c r="AP36" i="2"/>
  <c r="BC32" i="2"/>
  <c r="BL32" i="2"/>
  <c r="BG32" i="2"/>
  <c r="AU32" i="2"/>
  <c r="BE32" i="2"/>
  <c r="AS32" i="2"/>
  <c r="BM32" i="2"/>
  <c r="AO32" i="2"/>
  <c r="AQ32" i="2"/>
  <c r="BA32" i="2"/>
  <c r="AY32" i="2"/>
  <c r="AR32" i="2"/>
  <c r="BB32" i="2"/>
  <c r="AN32" i="2"/>
  <c r="BH32" i="2"/>
  <c r="AV32" i="2"/>
  <c r="AX32" i="2"/>
  <c r="AW32" i="2"/>
  <c r="AZ32" i="2"/>
  <c r="BN32" i="2"/>
  <c r="BF32" i="2"/>
  <c r="AT32" i="2"/>
  <c r="BK32" i="2"/>
  <c r="BE28" i="2"/>
  <c r="BC28" i="2"/>
  <c r="BM28" i="2"/>
  <c r="BA28" i="2"/>
  <c r="BG28" i="2"/>
  <c r="AQ28" i="2"/>
  <c r="AU28" i="2"/>
  <c r="AS28" i="2"/>
  <c r="AO28" i="2"/>
  <c r="AY28" i="2"/>
  <c r="BK28" i="2"/>
  <c r="AR28" i="2"/>
  <c r="AV28" i="2"/>
  <c r="BJ28" i="2"/>
  <c r="BB28" i="2"/>
  <c r="AX28" i="2"/>
  <c r="AT28" i="2"/>
  <c r="BI28" i="2"/>
  <c r="BH28" i="2"/>
  <c r="BN28" i="2"/>
  <c r="AW28" i="2"/>
  <c r="AN28" i="2"/>
  <c r="BO28" i="2" s="1"/>
  <c r="BL28" i="2"/>
  <c r="AP28" i="2"/>
  <c r="AZ28" i="2"/>
  <c r="BF28" i="2"/>
  <c r="AU24" i="2"/>
  <c r="AS24" i="2"/>
  <c r="BL24" i="2"/>
  <c r="AO24" i="2"/>
  <c r="AY24" i="2"/>
  <c r="BE24" i="2"/>
  <c r="BH24" i="2"/>
  <c r="AV24" i="2"/>
  <c r="BB24" i="2"/>
  <c r="AZ24" i="2"/>
  <c r="BC24" i="2"/>
  <c r="BG24" i="2"/>
  <c r="AX24" i="2"/>
  <c r="BM24" i="2"/>
  <c r="BK24" i="2"/>
  <c r="BA24" i="2"/>
  <c r="AQ24" i="2"/>
  <c r="AW24" i="2"/>
  <c r="AN24" i="2"/>
  <c r="AP24" i="2"/>
  <c r="AR24" i="2"/>
  <c r="BN24" i="2"/>
  <c r="BF24" i="2"/>
  <c r="AT24" i="2"/>
  <c r="AY20" i="2"/>
  <c r="BD20" i="2"/>
  <c r="BE20" i="2"/>
  <c r="BC20" i="2"/>
  <c r="BA20" i="2"/>
  <c r="BG20" i="2"/>
  <c r="AQ20" i="2"/>
  <c r="AX20" i="2"/>
  <c r="AU20" i="2"/>
  <c r="AW20" i="2"/>
  <c r="AN20" i="2"/>
  <c r="AP20" i="2"/>
  <c r="BH20" i="2"/>
  <c r="AV20" i="2"/>
  <c r="AS20" i="2"/>
  <c r="BL20" i="2"/>
  <c r="AO20" i="2"/>
  <c r="BK20" i="2"/>
  <c r="AR20" i="2"/>
  <c r="AZ20" i="2"/>
  <c r="AT20" i="2"/>
  <c r="BJ20" i="2"/>
  <c r="BB20" i="2"/>
  <c r="AO16" i="2"/>
  <c r="BA16" i="2"/>
  <c r="BC16" i="2"/>
  <c r="AQ16" i="2"/>
  <c r="AU16" i="2"/>
  <c r="AY16" i="2"/>
  <c r="AW16" i="2"/>
  <c r="AZ16" i="2"/>
  <c r="BJ16" i="2"/>
  <c r="AT16" i="2"/>
  <c r="AN16" i="2"/>
  <c r="AV16" i="2"/>
  <c r="BF16" i="2"/>
  <c r="AP16" i="2"/>
  <c r="BG16" i="2"/>
  <c r="BM16" i="2"/>
  <c r="BK16" i="2"/>
  <c r="AR16" i="2"/>
  <c r="BB16" i="2"/>
  <c r="AS16" i="2"/>
  <c r="BH16" i="2"/>
  <c r="AX16" i="2"/>
  <c r="BN16" i="2"/>
  <c r="AU12" i="2"/>
  <c r="AW12" i="2"/>
  <c r="BA12" i="2"/>
  <c r="AY12" i="2"/>
  <c r="BM12" i="2"/>
  <c r="BG12" i="2"/>
  <c r="AQ12" i="2"/>
  <c r="AZ12" i="2"/>
  <c r="BJ12" i="2"/>
  <c r="AT12" i="2"/>
  <c r="AO12" i="2"/>
  <c r="AN12" i="2"/>
  <c r="AS12" i="2"/>
  <c r="BK12" i="2"/>
  <c r="AV12" i="2"/>
  <c r="BF12" i="2"/>
  <c r="AP12" i="2"/>
  <c r="BL12" i="2"/>
  <c r="BE12" i="2"/>
  <c r="AR12" i="2"/>
  <c r="BB12" i="2"/>
  <c r="BC12" i="2"/>
  <c r="BH12" i="2"/>
  <c r="BN12" i="2"/>
  <c r="AX12" i="2"/>
  <c r="AY8" i="2"/>
  <c r="BM8" i="2"/>
  <c r="BG8" i="2"/>
  <c r="AW8" i="2"/>
  <c r="BC8" i="2"/>
  <c r="BI8" i="2"/>
  <c r="BL8" i="2"/>
  <c r="AS8" i="2"/>
  <c r="BE8" i="2"/>
  <c r="BK8" i="2"/>
  <c r="AZ8" i="2"/>
  <c r="BJ8" i="2"/>
  <c r="AT8" i="2"/>
  <c r="AN8" i="2"/>
  <c r="AO8" i="2"/>
  <c r="BA8" i="2"/>
  <c r="AV8" i="2"/>
  <c r="BF8" i="2"/>
  <c r="AP8" i="2"/>
  <c r="AU8" i="2"/>
  <c r="AQ8" i="2"/>
  <c r="AR8" i="2"/>
  <c r="BB8" i="2"/>
  <c r="BH8" i="2"/>
  <c r="BN8" i="2"/>
  <c r="AX8" i="2"/>
  <c r="AR4" i="2"/>
  <c r="BH4" i="2"/>
  <c r="AN4" i="2"/>
  <c r="AZ4" i="2"/>
  <c r="AV4" i="2"/>
  <c r="BL4" i="2"/>
  <c r="BA4" i="2"/>
  <c r="BG4" i="2"/>
  <c r="AQ4" i="2"/>
  <c r="AU4" i="2"/>
  <c r="BE4" i="2"/>
  <c r="BM4" i="2"/>
  <c r="AO4" i="2"/>
  <c r="AS4" i="2"/>
  <c r="AY4" i="2"/>
  <c r="BC4" i="2"/>
  <c r="BN4" i="2"/>
  <c r="AX4" i="2"/>
  <c r="BJ4" i="2"/>
  <c r="AT4" i="2"/>
  <c r="BK4" i="2"/>
  <c r="BF4" i="2"/>
  <c r="AP4" i="2"/>
  <c r="AW4" i="2"/>
  <c r="BB4" i="2"/>
  <c r="AV65" i="2"/>
  <c r="AU65" i="2"/>
  <c r="BC65" i="2"/>
  <c r="AQ65" i="2"/>
  <c r="BL65" i="2"/>
  <c r="BA65" i="2"/>
  <c r="AY65" i="2"/>
  <c r="BE65" i="2"/>
  <c r="BM65" i="2"/>
  <c r="AO65" i="2"/>
  <c r="BG65" i="2"/>
  <c r="BI65" i="2"/>
  <c r="AX65" i="2"/>
  <c r="AP65" i="2"/>
  <c r="AW65" i="2"/>
  <c r="AR65" i="2"/>
  <c r="AS65" i="2"/>
  <c r="BD65" i="2"/>
  <c r="BN65" i="2"/>
  <c r="BJ65" i="2"/>
  <c r="AN65" i="2"/>
  <c r="BK65" i="2"/>
  <c r="BH65" i="2"/>
  <c r="AT65" i="2"/>
  <c r="BF65" i="2"/>
  <c r="AZ65" i="2"/>
  <c r="BB65" i="2"/>
  <c r="AV49" i="2"/>
  <c r="AU49" i="2"/>
  <c r="BC49" i="2"/>
  <c r="AQ49" i="2"/>
  <c r="BH49" i="2"/>
  <c r="BA49" i="2"/>
  <c r="AY49" i="2"/>
  <c r="BE49" i="2"/>
  <c r="BM49" i="2"/>
  <c r="AO49" i="2"/>
  <c r="AS49" i="2"/>
  <c r="BI49" i="2"/>
  <c r="AN49" i="2"/>
  <c r="AX49" i="2"/>
  <c r="AP49" i="2"/>
  <c r="BL49" i="2"/>
  <c r="AR49" i="2"/>
  <c r="BN49" i="2"/>
  <c r="BJ49" i="2"/>
  <c r="AW49" i="2"/>
  <c r="BK49" i="2"/>
  <c r="AT49" i="2"/>
  <c r="BG49" i="2"/>
  <c r="BB49" i="2"/>
  <c r="AZ49" i="2"/>
  <c r="BF49" i="2"/>
  <c r="BC37" i="2"/>
  <c r="BM37" i="2"/>
  <c r="AQ37" i="2"/>
  <c r="AY37" i="2"/>
  <c r="AS37" i="2"/>
  <c r="BL37" i="2"/>
  <c r="BA37" i="2"/>
  <c r="AO37" i="2"/>
  <c r="AX37" i="2"/>
  <c r="AP37" i="2"/>
  <c r="AZ37" i="2"/>
  <c r="AN37" i="2"/>
  <c r="BB37" i="2"/>
  <c r="AT37" i="2"/>
  <c r="AU37" i="2"/>
  <c r="BH37" i="2"/>
  <c r="BG37" i="2"/>
  <c r="AW37" i="2"/>
  <c r="AR37" i="2"/>
  <c r="AV37" i="2"/>
  <c r="BN37" i="2"/>
  <c r="AQ25" i="2"/>
  <c r="BE25" i="2"/>
  <c r="BL25" i="2"/>
  <c r="BM25" i="2"/>
  <c r="BA25" i="2"/>
  <c r="AS25" i="2"/>
  <c r="AO25" i="2"/>
  <c r="AU25" i="2"/>
  <c r="AR25" i="2"/>
  <c r="AZ25" i="2"/>
  <c r="BJ25" i="2"/>
  <c r="AP25" i="2"/>
  <c r="AW25" i="2"/>
  <c r="AN25" i="2"/>
  <c r="AY25" i="2"/>
  <c r="BK25" i="2"/>
  <c r="BH25" i="2"/>
  <c r="AV25" i="2"/>
  <c r="BN25" i="2"/>
  <c r="AX25" i="2"/>
  <c r="AT25" i="2"/>
  <c r="BC25" i="2"/>
  <c r="BG25" i="2"/>
  <c r="BF25" i="2"/>
  <c r="AT13" i="2"/>
  <c r="BJ13" i="2"/>
  <c r="AX13" i="2"/>
  <c r="BN13" i="2"/>
  <c r="BF13" i="2"/>
  <c r="BB13" i="2"/>
  <c r="AP13" i="2"/>
  <c r="AS13" i="2"/>
  <c r="BG13" i="2"/>
  <c r="AU13" i="2"/>
  <c r="BE13" i="2"/>
  <c r="BC13" i="2"/>
  <c r="BL13" i="2"/>
  <c r="AQ13" i="2"/>
  <c r="BA13" i="2"/>
  <c r="AO13" i="2"/>
  <c r="BM13" i="2"/>
  <c r="BK13" i="2"/>
  <c r="AR13" i="2"/>
  <c r="BH13" i="2"/>
  <c r="AN13" i="2"/>
  <c r="AV13" i="2"/>
  <c r="AY13" i="2"/>
  <c r="AZ13" i="2"/>
  <c r="AW13" i="2"/>
  <c r="AS60" i="2"/>
  <c r="AU60" i="2"/>
  <c r="BA60" i="2"/>
  <c r="BG60" i="2"/>
  <c r="AY60" i="2"/>
  <c r="BE60" i="2"/>
  <c r="AW60" i="2"/>
  <c r="AN60" i="2"/>
  <c r="BF60" i="2"/>
  <c r="BB60" i="2"/>
  <c r="AX60" i="2"/>
  <c r="BD60" i="2"/>
  <c r="AR60" i="2"/>
  <c r="BJ60" i="2"/>
  <c r="AP60" i="2"/>
  <c r="AO60" i="2"/>
  <c r="BK60" i="2"/>
  <c r="AZ60" i="2"/>
  <c r="AV60" i="2"/>
  <c r="BN60" i="2"/>
  <c r="AT60" i="2"/>
  <c r="BM60" i="2"/>
  <c r="AQ60" i="2"/>
  <c r="BH60" i="2"/>
  <c r="BF67" i="2"/>
  <c r="AP67" i="2"/>
  <c r="BL67" i="2"/>
  <c r="AY67" i="2"/>
  <c r="BA67" i="2"/>
  <c r="BE67" i="2"/>
  <c r="AO67" i="2"/>
  <c r="BG67" i="2"/>
  <c r="AS67" i="2"/>
  <c r="BC67" i="2"/>
  <c r="AW67" i="2"/>
  <c r="AN67" i="2"/>
  <c r="BH67" i="2"/>
  <c r="AU67" i="2"/>
  <c r="BK67" i="2"/>
  <c r="BB67" i="2"/>
  <c r="AZ67" i="2"/>
  <c r="BN67" i="2"/>
  <c r="BJ67" i="2"/>
  <c r="BM67" i="2"/>
  <c r="AQ67" i="2"/>
  <c r="BD67" i="2"/>
  <c r="AR67" i="2"/>
  <c r="AX67" i="2"/>
  <c r="AV67" i="2"/>
  <c r="AT67" i="2"/>
  <c r="BB63" i="2"/>
  <c r="BA63" i="2"/>
  <c r="AO63" i="2"/>
  <c r="BG63" i="2"/>
  <c r="AU63" i="2"/>
  <c r="AS63" i="2"/>
  <c r="BC63" i="2"/>
  <c r="BM63" i="2"/>
  <c r="AQ63" i="2"/>
  <c r="BK63" i="2"/>
  <c r="BN63" i="2"/>
  <c r="AZ63" i="2"/>
  <c r="BJ63" i="2"/>
  <c r="BF63" i="2"/>
  <c r="BI63" i="2"/>
  <c r="AW63" i="2"/>
  <c r="AY63" i="2"/>
  <c r="AR63" i="2"/>
  <c r="AX63" i="2"/>
  <c r="AV63" i="2"/>
  <c r="AP63" i="2"/>
  <c r="BL63" i="2"/>
  <c r="AT63" i="2"/>
  <c r="AN63" i="2"/>
  <c r="BH63" i="2"/>
  <c r="AX59" i="2"/>
  <c r="BN59" i="2"/>
  <c r="BE59" i="2"/>
  <c r="AO59" i="2"/>
  <c r="BG59" i="2"/>
  <c r="AU59" i="2"/>
  <c r="AS59" i="2"/>
  <c r="BC59" i="2"/>
  <c r="BM59" i="2"/>
  <c r="AQ59" i="2"/>
  <c r="BL59" i="2"/>
  <c r="AY59" i="2"/>
  <c r="BF59" i="2"/>
  <c r="AR59" i="2"/>
  <c r="AT59" i="2"/>
  <c r="AV59" i="2"/>
  <c r="BK59" i="2"/>
  <c r="BH59" i="2"/>
  <c r="BA59" i="2"/>
  <c r="AZ59" i="2"/>
  <c r="AW59" i="2"/>
  <c r="AP59" i="2"/>
  <c r="AN59" i="2"/>
  <c r="BB59" i="2"/>
  <c r="BJ55" i="2"/>
  <c r="AT55" i="2"/>
  <c r="AU55" i="2"/>
  <c r="AS55" i="2"/>
  <c r="BC55" i="2"/>
  <c r="BM55" i="2"/>
  <c r="AQ55" i="2"/>
  <c r="BL55" i="2"/>
  <c r="AY55" i="2"/>
  <c r="BA55" i="2"/>
  <c r="BG55" i="2"/>
  <c r="BH55" i="2"/>
  <c r="BD55" i="2"/>
  <c r="AV55" i="2"/>
  <c r="BE55" i="2"/>
  <c r="BI55" i="2"/>
  <c r="AW55" i="2"/>
  <c r="BB55" i="2"/>
  <c r="BF55" i="2"/>
  <c r="AN55" i="2"/>
  <c r="BO55" i="2" s="1"/>
  <c r="AR55" i="2"/>
  <c r="BK55" i="2"/>
  <c r="AP55" i="2"/>
  <c r="AZ55" i="2"/>
  <c r="BN55" i="2"/>
  <c r="AO55" i="2"/>
  <c r="AX55" i="2"/>
  <c r="BF51" i="2"/>
  <c r="AP51" i="2"/>
  <c r="BL51" i="2"/>
  <c r="AY51" i="2"/>
  <c r="BA51" i="2"/>
  <c r="BE51" i="2"/>
  <c r="AO51" i="2"/>
  <c r="BG51" i="2"/>
  <c r="AU51" i="2"/>
  <c r="BI51" i="2"/>
  <c r="AW51" i="2"/>
  <c r="BB51" i="2"/>
  <c r="AN51" i="2"/>
  <c r="BM51" i="2"/>
  <c r="AQ51" i="2"/>
  <c r="BK51" i="2"/>
  <c r="AZ51" i="2"/>
  <c r="BJ51" i="2"/>
  <c r="BC51" i="2"/>
  <c r="BH51" i="2"/>
  <c r="BN51" i="2"/>
  <c r="AX51" i="2"/>
  <c r="AR51" i="2"/>
  <c r="AV51" i="2"/>
  <c r="AT51" i="2"/>
  <c r="AS51" i="2"/>
  <c r="AY47" i="2"/>
  <c r="AQ47" i="2"/>
  <c r="BA47" i="2"/>
  <c r="AO47" i="2"/>
  <c r="BC47" i="2"/>
  <c r="BM47" i="2"/>
  <c r="BH47" i="2"/>
  <c r="AZ47" i="2"/>
  <c r="AV47" i="2"/>
  <c r="BN47" i="2"/>
  <c r="BJ47" i="2"/>
  <c r="AP47" i="2"/>
  <c r="BG47" i="2"/>
  <c r="BK47" i="2"/>
  <c r="AT47" i="2"/>
  <c r="AS47" i="2"/>
  <c r="AW47" i="2"/>
  <c r="AR47" i="2"/>
  <c r="AU47" i="2"/>
  <c r="AN47" i="2"/>
  <c r="AX47" i="2"/>
  <c r="BF47" i="2"/>
  <c r="BB47" i="2"/>
  <c r="BE43" i="2"/>
  <c r="BC43" i="2"/>
  <c r="BA43" i="2"/>
  <c r="AO43" i="2"/>
  <c r="BM43" i="2"/>
  <c r="AS43" i="2"/>
  <c r="BG43" i="2"/>
  <c r="AY43" i="2"/>
  <c r="AQ43" i="2"/>
  <c r="BK43" i="2"/>
  <c r="AT43" i="2"/>
  <c r="BN43" i="2"/>
  <c r="AW43" i="2"/>
  <c r="AR43" i="2"/>
  <c r="AU43" i="2"/>
  <c r="AN43" i="2"/>
  <c r="BF43" i="2"/>
  <c r="BB43" i="2"/>
  <c r="AX43" i="2"/>
  <c r="BH43" i="2"/>
  <c r="AZ43" i="2"/>
  <c r="AV43" i="2"/>
  <c r="AP43" i="2"/>
  <c r="BJ43" i="2"/>
  <c r="BM39" i="2"/>
  <c r="AS39" i="2"/>
  <c r="AU39" i="2"/>
  <c r="AO39" i="2"/>
  <c r="BG39" i="2"/>
  <c r="AY39" i="2"/>
  <c r="AW39" i="2"/>
  <c r="BK39" i="2"/>
  <c r="AN39" i="2"/>
  <c r="AR39" i="2"/>
  <c r="BB39" i="2"/>
  <c r="AP39" i="2"/>
  <c r="BE39" i="2"/>
  <c r="BC39" i="2"/>
  <c r="BA39" i="2"/>
  <c r="AQ39" i="2"/>
  <c r="BH39" i="2"/>
  <c r="AZ39" i="2"/>
  <c r="AV39" i="2"/>
  <c r="BN39" i="2"/>
  <c r="BJ39" i="2"/>
  <c r="AX39" i="2"/>
  <c r="AT39" i="2"/>
  <c r="AS35" i="2"/>
  <c r="AO35" i="2"/>
  <c r="AU35" i="2"/>
  <c r="BE35" i="2"/>
  <c r="BG35" i="2"/>
  <c r="BA35" i="2"/>
  <c r="AY35" i="2"/>
  <c r="AQ35" i="2"/>
  <c r="AW35" i="2"/>
  <c r="BH35" i="2"/>
  <c r="AP35" i="2"/>
  <c r="AZ35" i="2"/>
  <c r="BN35" i="2"/>
  <c r="BK35" i="2"/>
  <c r="AN35" i="2"/>
  <c r="BC35" i="2"/>
  <c r="AV35" i="2"/>
  <c r="BF35" i="2"/>
  <c r="BB35" i="2"/>
  <c r="AX35" i="2"/>
  <c r="AT35" i="2"/>
  <c r="BM35" i="2"/>
  <c r="AR35" i="2"/>
  <c r="BJ35" i="2"/>
  <c r="AU31" i="2"/>
  <c r="BL31" i="2"/>
  <c r="BG31" i="2"/>
  <c r="AS31" i="2"/>
  <c r="AY31" i="2"/>
  <c r="AQ31" i="2"/>
  <c r="BC31" i="2"/>
  <c r="BA31" i="2"/>
  <c r="BM31" i="2"/>
  <c r="BN31" i="2"/>
  <c r="BH31" i="2"/>
  <c r="BE31" i="2"/>
  <c r="AO31" i="2"/>
  <c r="AV31" i="2"/>
  <c r="BF31" i="2"/>
  <c r="BB31" i="2"/>
  <c r="AX31" i="2"/>
  <c r="AT31" i="2"/>
  <c r="BK31" i="2"/>
  <c r="AR31" i="2"/>
  <c r="AZ31" i="2"/>
  <c r="AN31" i="2"/>
  <c r="BJ31" i="2"/>
  <c r="AW31" i="2"/>
  <c r="AP31" i="2"/>
  <c r="AU27" i="2"/>
  <c r="BE27" i="2"/>
  <c r="BA27" i="2"/>
  <c r="AO27" i="2"/>
  <c r="AY27" i="2"/>
  <c r="BD27" i="2"/>
  <c r="AS27" i="2"/>
  <c r="BN27" i="2"/>
  <c r="BK27" i="2"/>
  <c r="AR27" i="2"/>
  <c r="BJ27" i="2"/>
  <c r="AW27" i="2"/>
  <c r="BB27" i="2"/>
  <c r="AX27" i="2"/>
  <c r="AT27" i="2"/>
  <c r="BC27" i="2"/>
  <c r="AQ27" i="2"/>
  <c r="BM27" i="2"/>
  <c r="BG27" i="2"/>
  <c r="AZ27" i="2"/>
  <c r="AN27" i="2"/>
  <c r="BF27" i="2"/>
  <c r="BL27" i="2"/>
  <c r="BH27" i="2"/>
  <c r="AV27" i="2"/>
  <c r="AP27" i="2"/>
  <c r="BE23" i="2"/>
  <c r="AO23" i="2"/>
  <c r="AY23" i="2"/>
  <c r="BM23" i="2"/>
  <c r="BA23" i="2"/>
  <c r="BC23" i="2"/>
  <c r="BL23" i="2"/>
  <c r="BG23" i="2"/>
  <c r="AQ23" i="2"/>
  <c r="AW23" i="2"/>
  <c r="BB23" i="2"/>
  <c r="AX23" i="2"/>
  <c r="AT23" i="2"/>
  <c r="BN23" i="2"/>
  <c r="AS23" i="2"/>
  <c r="AZ23" i="2"/>
  <c r="AN23" i="2"/>
  <c r="BF23" i="2"/>
  <c r="AU23" i="2"/>
  <c r="BK23" i="2"/>
  <c r="AR23" i="2"/>
  <c r="BH23" i="2"/>
  <c r="AV23" i="2"/>
  <c r="BJ23" i="2"/>
  <c r="AP23" i="2"/>
  <c r="BA19" i="2"/>
  <c r="BL19" i="2"/>
  <c r="BG19" i="2"/>
  <c r="AQ19" i="2"/>
  <c r="AU19" i="2"/>
  <c r="BE19" i="2"/>
  <c r="AS19" i="2"/>
  <c r="BM19" i="2"/>
  <c r="AW19" i="2"/>
  <c r="AZ19" i="2"/>
  <c r="AN19" i="2"/>
  <c r="BF19" i="2"/>
  <c r="BK19" i="2"/>
  <c r="AR19" i="2"/>
  <c r="BH19" i="2"/>
  <c r="AV19" i="2"/>
  <c r="AP19" i="2"/>
  <c r="AO19" i="2"/>
  <c r="AY19" i="2"/>
  <c r="BD19" i="2"/>
  <c r="BN19" i="2"/>
  <c r="AX19" i="2"/>
  <c r="AT19" i="2"/>
  <c r="BB19" i="2"/>
  <c r="AN15" i="2"/>
  <c r="AR15" i="2"/>
  <c r="BH15" i="2"/>
  <c r="AZ15" i="2"/>
  <c r="AV15" i="2"/>
  <c r="BE15" i="2"/>
  <c r="AS15" i="2"/>
  <c r="BM15" i="2"/>
  <c r="BL15" i="2"/>
  <c r="AY15" i="2"/>
  <c r="BC15" i="2"/>
  <c r="BF15" i="2"/>
  <c r="AP15" i="2"/>
  <c r="AT15" i="2"/>
  <c r="AU15" i="2"/>
  <c r="BA15" i="2"/>
  <c r="AO15" i="2"/>
  <c r="BG15" i="2"/>
  <c r="AW15" i="2"/>
  <c r="BB15" i="2"/>
  <c r="AQ15" i="2"/>
  <c r="BN15" i="2"/>
  <c r="AX15" i="2"/>
  <c r="BJ15" i="2"/>
  <c r="AZ11" i="2"/>
  <c r="AN11" i="2"/>
  <c r="AV11" i="2"/>
  <c r="AR11" i="2"/>
  <c r="BH11" i="2"/>
  <c r="AY11" i="2"/>
  <c r="BC11" i="2"/>
  <c r="AQ11" i="2"/>
  <c r="BL11" i="2"/>
  <c r="AU11" i="2"/>
  <c r="BA11" i="2"/>
  <c r="AO11" i="2"/>
  <c r="BG11" i="2"/>
  <c r="BE11" i="2"/>
  <c r="BM11" i="2"/>
  <c r="AW11" i="2"/>
  <c r="AP11" i="2"/>
  <c r="AT11" i="2"/>
  <c r="AS11" i="2"/>
  <c r="BB11" i="2"/>
  <c r="BN11" i="2"/>
  <c r="AX11" i="2"/>
  <c r="BJ11" i="2"/>
  <c r="AZ7" i="2"/>
  <c r="AU7" i="2"/>
  <c r="AS7" i="2"/>
  <c r="BC7" i="2"/>
  <c r="BA7" i="2"/>
  <c r="BG7" i="2"/>
  <c r="AQ7" i="2"/>
  <c r="BE7" i="2"/>
  <c r="BM7" i="2"/>
  <c r="AO7" i="2"/>
  <c r="BI7" i="2"/>
  <c r="BK7" i="2"/>
  <c r="AT7" i="2"/>
  <c r="BF7" i="2"/>
  <c r="AN7" i="2"/>
  <c r="AY7" i="2"/>
  <c r="AP7" i="2"/>
  <c r="BB7" i="2"/>
  <c r="BL7" i="2"/>
  <c r="BN7" i="2"/>
  <c r="AV7" i="2"/>
  <c r="AR7" i="2"/>
  <c r="AO3" i="2"/>
  <c r="AY3" i="2"/>
  <c r="AU3" i="2"/>
  <c r="BE3" i="2"/>
  <c r="AS3" i="2"/>
  <c r="BL3" i="2"/>
  <c r="BG3" i="2"/>
  <c r="BC3" i="2"/>
  <c r="AQ3" i="2"/>
  <c r="BK3" i="2"/>
  <c r="AZ3" i="2"/>
  <c r="BJ3" i="2"/>
  <c r="AN3" i="2"/>
  <c r="AR3" i="2"/>
  <c r="AV3" i="2"/>
  <c r="BF3" i="2"/>
  <c r="AT3" i="2"/>
  <c r="BA3" i="2"/>
  <c r="AW3" i="2"/>
  <c r="BN3" i="2"/>
  <c r="BM3" i="2"/>
  <c r="BH3" i="2"/>
  <c r="AX3" i="2"/>
  <c r="AP3" i="2"/>
  <c r="BH61" i="2"/>
  <c r="AR61" i="2"/>
  <c r="BA61" i="2"/>
  <c r="AY61" i="2"/>
  <c r="BE61" i="2"/>
  <c r="BM61" i="2"/>
  <c r="AO61" i="2"/>
  <c r="AS61" i="2"/>
  <c r="BL61" i="2"/>
  <c r="BG61" i="2"/>
  <c r="AU61" i="2"/>
  <c r="BC61" i="2"/>
  <c r="BN61" i="2"/>
  <c r="BJ61" i="2"/>
  <c r="BI61" i="2"/>
  <c r="BK61" i="2"/>
  <c r="AZ61" i="2"/>
  <c r="AT61" i="2"/>
  <c r="AQ61" i="2"/>
  <c r="AW61" i="2"/>
  <c r="AN61" i="2"/>
  <c r="BF61" i="2"/>
  <c r="BB61" i="2"/>
  <c r="AV61" i="2"/>
  <c r="AX61" i="2"/>
  <c r="AP61" i="2"/>
  <c r="AZ53" i="2"/>
  <c r="AS53" i="2"/>
  <c r="BG53" i="2"/>
  <c r="AU53" i="2"/>
  <c r="AQ53" i="2"/>
  <c r="BA53" i="2"/>
  <c r="AY53" i="2"/>
  <c r="AO53" i="2"/>
  <c r="AW53" i="2"/>
  <c r="AR53" i="2"/>
  <c r="BF53" i="2"/>
  <c r="BB53" i="2"/>
  <c r="AN53" i="2"/>
  <c r="AX53" i="2"/>
  <c r="AP53" i="2"/>
  <c r="AV53" i="2"/>
  <c r="BE53" i="2"/>
  <c r="BN53" i="2"/>
  <c r="BJ53" i="2"/>
  <c r="BK53" i="2"/>
  <c r="BH53" i="2"/>
  <c r="AT53" i="2"/>
  <c r="BG41" i="2"/>
  <c r="AU41" i="2"/>
  <c r="BE41" i="2"/>
  <c r="AS41" i="2"/>
  <c r="BC41" i="2"/>
  <c r="BL41" i="2"/>
  <c r="AO41" i="2"/>
  <c r="AQ41" i="2"/>
  <c r="BM41" i="2"/>
  <c r="BA41" i="2"/>
  <c r="AY41" i="2"/>
  <c r="AZ41" i="2"/>
  <c r="BN41" i="2"/>
  <c r="BJ41" i="2"/>
  <c r="AP41" i="2"/>
  <c r="AW41" i="2"/>
  <c r="AR41" i="2"/>
  <c r="AN41" i="2"/>
  <c r="BK41" i="2"/>
  <c r="BH41" i="2"/>
  <c r="AV41" i="2"/>
  <c r="BF41" i="2"/>
  <c r="BB41" i="2"/>
  <c r="AX41" i="2"/>
  <c r="AT41" i="2"/>
  <c r="AS29" i="2"/>
  <c r="AY29" i="2"/>
  <c r="AQ29" i="2"/>
  <c r="BD29" i="2"/>
  <c r="BE29" i="2"/>
  <c r="BA29" i="2"/>
  <c r="AU29" i="2"/>
  <c r="BL29" i="2"/>
  <c r="BM29" i="2"/>
  <c r="AO29" i="2"/>
  <c r="BG29" i="2"/>
  <c r="BK29" i="2"/>
  <c r="AN29" i="2"/>
  <c r="BF29" i="2"/>
  <c r="BC29" i="2"/>
  <c r="AW29" i="2"/>
  <c r="AR29" i="2"/>
  <c r="AZ29" i="2"/>
  <c r="BJ29" i="2"/>
  <c r="AP29" i="2"/>
  <c r="BH29" i="2"/>
  <c r="AV29" i="2"/>
  <c r="BN29" i="2"/>
  <c r="AX29" i="2"/>
  <c r="AT29" i="2"/>
  <c r="BB29" i="2"/>
  <c r="AX17" i="2"/>
  <c r="BN17" i="2"/>
  <c r="BB17" i="2"/>
  <c r="AT17" i="2"/>
  <c r="AP17" i="2"/>
  <c r="BF17" i="2"/>
  <c r="BJ17" i="2"/>
  <c r="BM17" i="2"/>
  <c r="AY17" i="2"/>
  <c r="AS17" i="2"/>
  <c r="BG17" i="2"/>
  <c r="AU17" i="2"/>
  <c r="BE17" i="2"/>
  <c r="BC17" i="2"/>
  <c r="BL17" i="2"/>
  <c r="BA17" i="2"/>
  <c r="AO17" i="2"/>
  <c r="AW17" i="2"/>
  <c r="AR17" i="2"/>
  <c r="AQ17" i="2"/>
  <c r="BD17" i="2"/>
  <c r="BD71" i="2" s="1"/>
  <c r="BK17" i="2"/>
  <c r="BH17" i="2"/>
  <c r="AN17" i="2"/>
  <c r="AV17" i="2"/>
  <c r="AZ17" i="2"/>
  <c r="BE5" i="2"/>
  <c r="AS5" i="2"/>
  <c r="BG5" i="2"/>
  <c r="BC5" i="2"/>
  <c r="BL5" i="2"/>
  <c r="BM5" i="2"/>
  <c r="BA5" i="2"/>
  <c r="AO5" i="2"/>
  <c r="AQ5" i="2"/>
  <c r="AU5" i="2"/>
  <c r="BI5" i="2"/>
  <c r="AV5" i="2"/>
  <c r="BB5" i="2"/>
  <c r="AW5" i="2"/>
  <c r="AR5" i="2"/>
  <c r="BN5" i="2"/>
  <c r="AX5" i="2"/>
  <c r="BH5" i="2"/>
  <c r="AN5" i="2"/>
  <c r="BO5" i="2" s="1"/>
  <c r="BJ5" i="2"/>
  <c r="AT5" i="2"/>
  <c r="AY5" i="2"/>
  <c r="BK5" i="2"/>
  <c r="AZ5" i="2"/>
  <c r="BF5" i="2"/>
  <c r="AP5" i="2"/>
  <c r="BE68" i="2"/>
  <c r="BC68" i="2"/>
  <c r="AY68" i="2"/>
  <c r="BM68" i="2"/>
  <c r="AO68" i="2"/>
  <c r="AS68" i="2"/>
  <c r="AU68" i="2"/>
  <c r="BG68" i="2"/>
  <c r="BK68" i="2"/>
  <c r="AZ68" i="2"/>
  <c r="AV68" i="2"/>
  <c r="BN68" i="2"/>
  <c r="AT68" i="2"/>
  <c r="AR68" i="2"/>
  <c r="BD68" i="2"/>
  <c r="BL68" i="2"/>
  <c r="BA68" i="2"/>
  <c r="AQ68" i="2"/>
  <c r="AW68" i="2"/>
  <c r="AN68" i="2"/>
  <c r="BF68" i="2"/>
  <c r="BB68" i="2"/>
  <c r="AX68" i="2"/>
  <c r="BJ68" i="2"/>
  <c r="AP68" i="2"/>
  <c r="BG2" i="2"/>
  <c r="BC2" i="2"/>
  <c r="BL2" i="2"/>
  <c r="AO2" i="2"/>
  <c r="AU2" i="2"/>
  <c r="AQ2" i="2"/>
  <c r="AY2" i="2"/>
  <c r="BE2" i="2"/>
  <c r="BH2" i="2"/>
  <c r="AR2" i="2"/>
  <c r="BB2" i="2"/>
  <c r="BK2" i="2"/>
  <c r="BM2" i="2"/>
  <c r="AZ2" i="2"/>
  <c r="BN2" i="2"/>
  <c r="AX2" i="2"/>
  <c r="AS2" i="2"/>
  <c r="BA2" i="2"/>
  <c r="AP2" i="2"/>
  <c r="AW2" i="2"/>
  <c r="AV2" i="2"/>
  <c r="BJ2" i="2"/>
  <c r="AT2" i="2"/>
  <c r="BF2" i="2"/>
  <c r="AU66" i="2"/>
  <c r="BE66" i="2"/>
  <c r="BL66" i="2"/>
  <c r="BM66" i="2"/>
  <c r="BA66" i="2"/>
  <c r="AO66" i="2"/>
  <c r="BG66" i="2"/>
  <c r="BC66" i="2"/>
  <c r="AQ66" i="2"/>
  <c r="AW66" i="2"/>
  <c r="AR66" i="2"/>
  <c r="AV66" i="2"/>
  <c r="BF66" i="2"/>
  <c r="BB66" i="2"/>
  <c r="AT66" i="2"/>
  <c r="AZ66" i="2"/>
  <c r="BH66" i="2"/>
  <c r="AX66" i="2"/>
  <c r="BK66" i="2"/>
  <c r="AS66" i="2"/>
  <c r="AN66" i="2"/>
  <c r="AP66" i="2"/>
  <c r="AY66" i="2"/>
  <c r="BN66" i="2"/>
  <c r="BJ66" i="2"/>
  <c r="BC62" i="2"/>
  <c r="AQ62" i="2"/>
  <c r="BE62" i="2"/>
  <c r="AS62" i="2"/>
  <c r="AO62" i="2"/>
  <c r="BM62" i="2"/>
  <c r="AY62" i="2"/>
  <c r="BA62" i="2"/>
  <c r="BH62" i="2"/>
  <c r="AX62" i="2"/>
  <c r="AR62" i="2"/>
  <c r="BL62" i="2"/>
  <c r="AN62" i="2"/>
  <c r="AP62" i="2"/>
  <c r="AU62" i="2"/>
  <c r="BG62" i="2"/>
  <c r="AW62" i="2"/>
  <c r="BK62" i="2"/>
  <c r="AZ62" i="2"/>
  <c r="BN62" i="2"/>
  <c r="BJ62" i="2"/>
  <c r="AV62" i="2"/>
  <c r="AT62" i="2"/>
  <c r="BB62" i="2"/>
  <c r="BF62" i="2"/>
  <c r="AS58" i="2"/>
  <c r="AY58" i="2"/>
  <c r="AU58" i="2"/>
  <c r="BE58" i="2"/>
  <c r="BL58" i="2"/>
  <c r="BG58" i="2"/>
  <c r="AN58" i="2"/>
  <c r="AP58" i="2"/>
  <c r="BC58" i="2"/>
  <c r="BK58" i="2"/>
  <c r="AZ58" i="2"/>
  <c r="BN58" i="2"/>
  <c r="BJ58" i="2"/>
  <c r="AO58" i="2"/>
  <c r="BA58" i="2"/>
  <c r="AW58" i="2"/>
  <c r="AR58" i="2"/>
  <c r="AV58" i="2"/>
  <c r="BF58" i="2"/>
  <c r="BB58" i="2"/>
  <c r="AT58" i="2"/>
  <c r="AQ58" i="2"/>
  <c r="BH58" i="2"/>
  <c r="AX58" i="2"/>
  <c r="BE54" i="2"/>
  <c r="AS54" i="2"/>
  <c r="AO54" i="2"/>
  <c r="AY54" i="2"/>
  <c r="AU54" i="2"/>
  <c r="BL54" i="2"/>
  <c r="BG54" i="2"/>
  <c r="BC54" i="2"/>
  <c r="BA54" i="2"/>
  <c r="AQ54" i="2"/>
  <c r="AZ54" i="2"/>
  <c r="BN54" i="2"/>
  <c r="BJ54" i="2"/>
  <c r="BI54" i="2"/>
  <c r="AR54" i="2"/>
  <c r="AV54" i="2"/>
  <c r="BF54" i="2"/>
  <c r="BB54" i="2"/>
  <c r="AT54" i="2"/>
  <c r="AW54" i="2"/>
  <c r="BH54" i="2"/>
  <c r="AX54" i="2"/>
  <c r="AN54" i="2"/>
  <c r="AP54" i="2"/>
  <c r="AU50" i="2"/>
  <c r="BL50" i="2"/>
  <c r="BA50" i="2"/>
  <c r="BG50" i="2"/>
  <c r="BC50" i="2"/>
  <c r="AQ50" i="2"/>
  <c r="AS50" i="2"/>
  <c r="AO50" i="2"/>
  <c r="AR50" i="2"/>
  <c r="AV50" i="2"/>
  <c r="BF50" i="2"/>
  <c r="BB50" i="2"/>
  <c r="AT50" i="2"/>
  <c r="AW50" i="2"/>
  <c r="BH50" i="2"/>
  <c r="AX50" i="2"/>
  <c r="BM50" i="2"/>
  <c r="BN50" i="2"/>
  <c r="AY50" i="2"/>
  <c r="AN50" i="2"/>
  <c r="AP50" i="2"/>
  <c r="BE50" i="2"/>
  <c r="BK50" i="2"/>
  <c r="AZ50" i="2"/>
  <c r="BJ50" i="2"/>
  <c r="AU46" i="2"/>
  <c r="BA46" i="2"/>
  <c r="AO46" i="2"/>
  <c r="AY46" i="2"/>
  <c r="AS46" i="2"/>
  <c r="BM46" i="2"/>
  <c r="BG46" i="2"/>
  <c r="AV46" i="2"/>
  <c r="AX46" i="2"/>
  <c r="AT46" i="2"/>
  <c r="BJ46" i="2"/>
  <c r="BK46" i="2"/>
  <c r="AN46" i="2"/>
  <c r="BF46" i="2"/>
  <c r="AQ46" i="2"/>
  <c r="BH46" i="2"/>
  <c r="AW46" i="2"/>
  <c r="AR46" i="2"/>
  <c r="AZ46" i="2"/>
  <c r="BN46" i="2"/>
  <c r="BB46" i="2"/>
  <c r="AP46" i="2"/>
  <c r="BL46" i="2"/>
  <c r="AS42" i="2"/>
  <c r="BM42" i="2"/>
  <c r="BC42" i="2"/>
  <c r="BG42" i="2"/>
  <c r="BL42" i="2"/>
  <c r="AQ42" i="2"/>
  <c r="BE42" i="2"/>
  <c r="BK42" i="2"/>
  <c r="AP42" i="2"/>
  <c r="AN42" i="2"/>
  <c r="BN42" i="2"/>
  <c r="AV42" i="2"/>
  <c r="AW42" i="2"/>
  <c r="AR42" i="2"/>
  <c r="AZ42" i="2"/>
  <c r="AO42" i="2"/>
  <c r="AU42" i="2"/>
  <c r="AY42" i="2"/>
  <c r="BF42" i="2"/>
  <c r="BH42" i="2"/>
  <c r="BJ42" i="2"/>
  <c r="BA42" i="2"/>
  <c r="AT42" i="2"/>
  <c r="AX42" i="2"/>
  <c r="BE38" i="2"/>
  <c r="AS38" i="2"/>
  <c r="BA38" i="2"/>
  <c r="AO38" i="2"/>
  <c r="BG38" i="2"/>
  <c r="AU38" i="2"/>
  <c r="BL38" i="2"/>
  <c r="BM38" i="2"/>
  <c r="AY38" i="2"/>
  <c r="AQ38" i="2"/>
  <c r="BC38" i="2"/>
  <c r="AR38" i="2"/>
  <c r="BN38" i="2"/>
  <c r="AP38" i="2"/>
  <c r="BK38" i="2"/>
  <c r="BJ38" i="2"/>
  <c r="BH38" i="2"/>
  <c r="AN38" i="2"/>
  <c r="AV38" i="2"/>
  <c r="AX38" i="2"/>
  <c r="AZ38" i="2"/>
  <c r="BF38" i="2"/>
  <c r="AT38" i="2"/>
  <c r="AW38" i="2"/>
  <c r="AU34" i="2"/>
  <c r="BL34" i="2"/>
  <c r="BM34" i="2"/>
  <c r="AY34" i="2"/>
  <c r="AQ34" i="2"/>
  <c r="BC34" i="2"/>
  <c r="BI34" i="2"/>
  <c r="AR34" i="2"/>
  <c r="AX34" i="2"/>
  <c r="BA34" i="2"/>
  <c r="BN34" i="2"/>
  <c r="BE34" i="2"/>
  <c r="BG34" i="2"/>
  <c r="BH34" i="2"/>
  <c r="AN34" i="2"/>
  <c r="AV34" i="2"/>
  <c r="BF34" i="2"/>
  <c r="AT34" i="2"/>
  <c r="AW34" i="2"/>
  <c r="BK34" i="2"/>
  <c r="AZ34" i="2"/>
  <c r="BJ34" i="2"/>
  <c r="AS34" i="2"/>
  <c r="AO34" i="2"/>
  <c r="AP34" i="2"/>
  <c r="AU30" i="2"/>
  <c r="AS30" i="2"/>
  <c r="BC30" i="2"/>
  <c r="AO30" i="2"/>
  <c r="BL30" i="2"/>
  <c r="AY30" i="2"/>
  <c r="BE30" i="2"/>
  <c r="BA30" i="2"/>
  <c r="BG30" i="2"/>
  <c r="BM30" i="2"/>
  <c r="AQ30" i="2"/>
  <c r="AR30" i="2"/>
  <c r="AV30" i="2"/>
  <c r="BF30" i="2"/>
  <c r="AT30" i="2"/>
  <c r="AW30" i="2"/>
  <c r="BK30" i="2"/>
  <c r="BH30" i="2"/>
  <c r="AZ30" i="2"/>
  <c r="BJ30" i="2"/>
  <c r="BB30" i="2"/>
  <c r="AN30" i="2"/>
  <c r="BN30" i="2"/>
  <c r="AX30" i="2"/>
  <c r="AP30" i="2"/>
  <c r="BL26" i="2"/>
  <c r="AY26" i="2"/>
  <c r="BC26" i="2"/>
  <c r="BG26" i="2"/>
  <c r="AQ26" i="2"/>
  <c r="BM26" i="2"/>
  <c r="AW26" i="2"/>
  <c r="BH26" i="2"/>
  <c r="AV26" i="2"/>
  <c r="AX26" i="2"/>
  <c r="AT26" i="2"/>
  <c r="AR26" i="2"/>
  <c r="AS26" i="2"/>
  <c r="BA26" i="2"/>
  <c r="AO26" i="2"/>
  <c r="AN26" i="2"/>
  <c r="BF26" i="2"/>
  <c r="BN26" i="2"/>
  <c r="BK26" i="2"/>
  <c r="AZ26" i="2"/>
  <c r="BJ26" i="2"/>
  <c r="AP26" i="2"/>
  <c r="AU26" i="2"/>
  <c r="BC22" i="2"/>
  <c r="BG22" i="2"/>
  <c r="AQ22" i="2"/>
  <c r="AU22" i="2"/>
  <c r="AU72" i="2" s="1"/>
  <c r="BE22" i="2"/>
  <c r="AS22" i="2"/>
  <c r="BA22" i="2"/>
  <c r="AO22" i="2"/>
  <c r="BL22" i="2"/>
  <c r="BD22" i="2"/>
  <c r="AR22" i="2"/>
  <c r="BH22" i="2"/>
  <c r="BF22" i="2"/>
  <c r="AV22" i="2"/>
  <c r="BK22" i="2"/>
  <c r="AZ22" i="2"/>
  <c r="BJ22" i="2"/>
  <c r="AP22" i="2"/>
  <c r="AN22" i="2"/>
  <c r="AY22" i="2"/>
  <c r="AW22" i="2"/>
  <c r="BB22" i="2"/>
  <c r="AX22" i="2"/>
  <c r="AT22" i="2"/>
  <c r="BG18" i="2"/>
  <c r="AQ18" i="2"/>
  <c r="AU18" i="2"/>
  <c r="BE18" i="2"/>
  <c r="AS18" i="2"/>
  <c r="BA18" i="2"/>
  <c r="AO18" i="2"/>
  <c r="BL18" i="2"/>
  <c r="AY18" i="2"/>
  <c r="BK18" i="2"/>
  <c r="BH18" i="2"/>
  <c r="AZ18" i="2"/>
  <c r="BJ18" i="2"/>
  <c r="AP18" i="2"/>
  <c r="BN18" i="2"/>
  <c r="AR18" i="2"/>
  <c r="AV18" i="2"/>
  <c r="AW18" i="2"/>
  <c r="BB18" i="2"/>
  <c r="AX18" i="2"/>
  <c r="AT18" i="2"/>
  <c r="AN18" i="2"/>
  <c r="BL14" i="2"/>
  <c r="AO14" i="2"/>
  <c r="BK14" i="2"/>
  <c r="BM14" i="2"/>
  <c r="BA14" i="2"/>
  <c r="BG14" i="2"/>
  <c r="AU14" i="2"/>
  <c r="AS14" i="2"/>
  <c r="BC14" i="2"/>
  <c r="BN14" i="2"/>
  <c r="AX14" i="2"/>
  <c r="AV14" i="2"/>
  <c r="BE14" i="2"/>
  <c r="AW14" i="2"/>
  <c r="AY14" i="2"/>
  <c r="BJ14" i="2"/>
  <c r="AT14" i="2"/>
  <c r="AR14" i="2"/>
  <c r="BB14" i="2"/>
  <c r="AQ14" i="2"/>
  <c r="BF14" i="2"/>
  <c r="AP14" i="2"/>
  <c r="BH14" i="2"/>
  <c r="AN14" i="2"/>
  <c r="AZ14" i="2"/>
  <c r="BM10" i="2"/>
  <c r="BA10" i="2"/>
  <c r="AU10" i="2"/>
  <c r="AS10" i="2"/>
  <c r="BC10" i="2"/>
  <c r="BE10" i="2"/>
  <c r="AW10" i="2"/>
  <c r="BK10" i="2"/>
  <c r="BN10" i="2"/>
  <c r="AX10" i="2"/>
  <c r="AV10" i="2"/>
  <c r="AY10" i="2"/>
  <c r="BG10" i="2"/>
  <c r="BJ10" i="2"/>
  <c r="AT10" i="2"/>
  <c r="AR10" i="2"/>
  <c r="BB10" i="2"/>
  <c r="BL10" i="2"/>
  <c r="AO10" i="2"/>
  <c r="AQ10" i="2"/>
  <c r="BF10" i="2"/>
  <c r="AP10" i="2"/>
  <c r="BH10" i="2"/>
  <c r="AN10" i="2"/>
  <c r="AZ10" i="2"/>
  <c r="AT6" i="2"/>
  <c r="BF6" i="2"/>
  <c r="AX6" i="2"/>
  <c r="BJ6" i="2"/>
  <c r="AP6" i="2"/>
  <c r="BB6" i="2"/>
  <c r="BN6" i="2"/>
  <c r="BA6" i="2"/>
  <c r="AO6" i="2"/>
  <c r="BM6" i="2"/>
  <c r="AY6" i="2"/>
  <c r="AS6" i="2"/>
  <c r="BG6" i="2"/>
  <c r="BL6" i="2"/>
  <c r="AQ6" i="2"/>
  <c r="AZ6" i="2"/>
  <c r="BH6" i="2"/>
  <c r="AU6" i="2"/>
  <c r="BC6" i="2"/>
  <c r="AW6" i="2"/>
  <c r="AV6" i="2"/>
  <c r="AN6" i="2"/>
  <c r="BE6" i="2"/>
  <c r="BK6" i="2"/>
  <c r="AR6" i="2"/>
  <c r="AO71" i="2" l="1"/>
  <c r="BI71" i="2"/>
  <c r="BI72" i="2"/>
  <c r="BJ71" i="2"/>
  <c r="BO50" i="2"/>
  <c r="BO62" i="2"/>
  <c r="BJ72" i="2"/>
  <c r="AP72" i="2"/>
  <c r="BN72" i="2"/>
  <c r="BB71" i="2"/>
  <c r="BB72" i="2"/>
  <c r="AY71" i="2"/>
  <c r="AY72" i="2"/>
  <c r="BL71" i="2"/>
  <c r="BO68" i="2"/>
  <c r="BO17" i="2"/>
  <c r="BO53" i="2"/>
  <c r="BD72" i="2"/>
  <c r="AV72" i="2"/>
  <c r="BO23" i="2"/>
  <c r="BO59" i="2"/>
  <c r="BO63" i="2"/>
  <c r="BO37" i="2"/>
  <c r="BO65" i="2"/>
  <c r="AS72" i="2"/>
  <c r="BO20" i="2"/>
  <c r="BE72" i="2"/>
  <c r="BO24" i="2"/>
  <c r="BO9" i="2"/>
  <c r="BN71" i="2"/>
  <c r="BO69" i="2"/>
  <c r="AW72" i="2"/>
  <c r="AX71" i="2"/>
  <c r="AX72" i="2"/>
  <c r="BO43" i="2"/>
  <c r="BO51" i="2"/>
  <c r="BO4" i="2"/>
  <c r="BO10" i="2"/>
  <c r="BO22" i="2"/>
  <c r="BO6" i="2"/>
  <c r="BO14" i="2"/>
  <c r="BO18" i="2"/>
  <c r="BK72" i="2"/>
  <c r="AQ71" i="2"/>
  <c r="BO30" i="2"/>
  <c r="BO34" i="2"/>
  <c r="BO54" i="2"/>
  <c r="BO58" i="2"/>
  <c r="BO66" i="2"/>
  <c r="AV71" i="2"/>
  <c r="BA72" i="2"/>
  <c r="BA71" i="2"/>
  <c r="AZ71" i="2"/>
  <c r="AR71" i="2"/>
  <c r="AQ72" i="2"/>
  <c r="BC71" i="2"/>
  <c r="BC72" i="2"/>
  <c r="BO29" i="2"/>
  <c r="BO41" i="2"/>
  <c r="BH72" i="2"/>
  <c r="AN72" i="2"/>
  <c r="BO19" i="2"/>
  <c r="BO35" i="2"/>
  <c r="BO25" i="2"/>
  <c r="BO49" i="2"/>
  <c r="BO12" i="2"/>
  <c r="BO16" i="2"/>
  <c r="AW71" i="2"/>
  <c r="BO36" i="2"/>
  <c r="BO40" i="2"/>
  <c r="BO44" i="2"/>
  <c r="BO21" i="2"/>
  <c r="BO57" i="2"/>
  <c r="AT72" i="2"/>
  <c r="BE71" i="2"/>
  <c r="BO15" i="2"/>
  <c r="BO56" i="2"/>
  <c r="AP71" i="2"/>
  <c r="BK71" i="2"/>
  <c r="BG71" i="2"/>
  <c r="BO26" i="2"/>
  <c r="BO38" i="2"/>
  <c r="BO42" i="2"/>
  <c r="BO46" i="2"/>
  <c r="BF71" i="2"/>
  <c r="BF72" i="2"/>
  <c r="AN71" i="2"/>
  <c r="AS71" i="2"/>
  <c r="BM72" i="2"/>
  <c r="BM71" i="2"/>
  <c r="BH71" i="2"/>
  <c r="AU71" i="2"/>
  <c r="BG72" i="2"/>
  <c r="BO61" i="2"/>
  <c r="BO3" i="2"/>
  <c r="BO7" i="2"/>
  <c r="BO11" i="2"/>
  <c r="AR72" i="2"/>
  <c r="AZ72" i="2"/>
  <c r="BL72" i="2"/>
  <c r="BO27" i="2"/>
  <c r="BO31" i="2"/>
  <c r="BO39" i="2"/>
  <c r="BO47" i="2"/>
  <c r="BO67" i="2"/>
  <c r="BO60" i="2"/>
  <c r="BO13" i="2"/>
  <c r="BO8" i="2"/>
  <c r="AO72" i="2"/>
  <c r="BO32" i="2"/>
  <c r="BO48" i="2"/>
  <c r="BO52" i="2"/>
  <c r="AT71" i="2"/>
  <c r="BO33" i="2"/>
  <c r="BO45" i="2"/>
</calcChain>
</file>

<file path=xl/sharedStrings.xml><?xml version="1.0" encoding="utf-8"?>
<sst xmlns="http://schemas.openxmlformats.org/spreadsheetml/2006/main" count="578" uniqueCount="268">
  <si>
    <t>SCP-53</t>
  </si>
  <si>
    <t>SCP-54</t>
  </si>
  <si>
    <t>SCP-55</t>
  </si>
  <si>
    <t>SCP-56</t>
  </si>
  <si>
    <t>SCP-57</t>
  </si>
  <si>
    <t>SCP-58</t>
  </si>
  <si>
    <t>SCP-59</t>
  </si>
  <si>
    <t>SCP-60</t>
  </si>
  <si>
    <t>SCP-61</t>
  </si>
  <si>
    <t>SCP-62</t>
  </si>
  <si>
    <t>SCP-63</t>
  </si>
  <si>
    <t>SCP-64</t>
  </si>
  <si>
    <t>SCP-65</t>
  </si>
  <si>
    <t>SCP-66</t>
  </si>
  <si>
    <t>SCP-67</t>
  </si>
  <si>
    <t>SCP-68</t>
  </si>
  <si>
    <t>SCP-69</t>
  </si>
  <si>
    <t>SCP-70</t>
  </si>
  <si>
    <t>SCP-71</t>
  </si>
  <si>
    <t>SCP-72</t>
  </si>
  <si>
    <t>SCP-73</t>
  </si>
  <si>
    <t>SCP-74</t>
  </si>
  <si>
    <t>SCP-75</t>
  </si>
  <si>
    <t>SCP-76</t>
  </si>
  <si>
    <t>SCP-77</t>
  </si>
  <si>
    <t>SCP-78</t>
  </si>
  <si>
    <t>SCP-79</t>
  </si>
  <si>
    <t>SCP-80</t>
  </si>
  <si>
    <t>Bangladesh</t>
  </si>
  <si>
    <t>SCP-81</t>
  </si>
  <si>
    <t>SCP-82</t>
  </si>
  <si>
    <t>SCP-83</t>
  </si>
  <si>
    <t>SCP-84</t>
  </si>
  <si>
    <t>SCP-85</t>
  </si>
  <si>
    <t>SCP-86</t>
  </si>
  <si>
    <t>SCP-87</t>
  </si>
  <si>
    <t>SCP-88</t>
  </si>
  <si>
    <t>SCP-89</t>
  </si>
  <si>
    <t>SCP-90</t>
  </si>
  <si>
    <t>SCP-91</t>
  </si>
  <si>
    <t>SCP-92</t>
  </si>
  <si>
    <t>SCP-93</t>
  </si>
  <si>
    <t>SCP-94</t>
  </si>
  <si>
    <t>SCP-95</t>
  </si>
  <si>
    <t>SCP-96</t>
  </si>
  <si>
    <t>SCP-97</t>
  </si>
  <si>
    <t>SCP-98</t>
  </si>
  <si>
    <t>SCP-99</t>
  </si>
  <si>
    <t>SCP-100</t>
  </si>
  <si>
    <t>SCP-101</t>
  </si>
  <si>
    <t>SCP-102</t>
  </si>
  <si>
    <t>SCP-103</t>
  </si>
  <si>
    <t>SCP-104</t>
  </si>
  <si>
    <t>SCP-105</t>
  </si>
  <si>
    <t>SCP-106</t>
  </si>
  <si>
    <t>SCP-107</t>
  </si>
  <si>
    <t>SCP-108</t>
  </si>
  <si>
    <t>SCP-109</t>
  </si>
  <si>
    <t>SCP-110</t>
  </si>
  <si>
    <t>SCP-111</t>
  </si>
  <si>
    <t>SCP-112</t>
  </si>
  <si>
    <t>SCP-113</t>
  </si>
  <si>
    <t>SCP-114</t>
  </si>
  <si>
    <t>SCP-115</t>
  </si>
  <si>
    <t>SCP-116</t>
  </si>
  <si>
    <t>SCP-117</t>
  </si>
  <si>
    <t>SCP-118</t>
  </si>
  <si>
    <t>SCP-119</t>
  </si>
  <si>
    <t>No</t>
  </si>
  <si>
    <t>Country</t>
  </si>
  <si>
    <t>City</t>
  </si>
  <si>
    <t>Site name</t>
  </si>
  <si>
    <t>Location</t>
  </si>
  <si>
    <t>Start date</t>
  </si>
  <si>
    <t>End date</t>
  </si>
  <si>
    <t>Khulna</t>
  </si>
  <si>
    <t>C3-4</t>
  </si>
  <si>
    <t>BD-C3-4(Khulna)</t>
  </si>
  <si>
    <t>Sylhet</t>
  </si>
  <si>
    <t>C4-1</t>
  </si>
  <si>
    <t>BD-C4-1(Sylhet)</t>
  </si>
  <si>
    <t>Bogura</t>
  </si>
  <si>
    <t>C6-1</t>
  </si>
  <si>
    <t>BD-C6-1(MOSLA  Gobesona)</t>
  </si>
  <si>
    <t>C6-2</t>
  </si>
  <si>
    <t>BD-C6-2(Thonthonia, BRTC )</t>
  </si>
  <si>
    <t>C6-3</t>
  </si>
  <si>
    <t>BD-C6-3(BWDB, Atpara,  BISIC)</t>
  </si>
  <si>
    <t>C6-4</t>
  </si>
  <si>
    <t>BD-C6-4(Souj, Feri bivag, Nishindara)</t>
  </si>
  <si>
    <t>Mymensingh</t>
  </si>
  <si>
    <t>C7-1</t>
  </si>
  <si>
    <t>BD-C7-1(Mymensingh)</t>
  </si>
  <si>
    <t xml:space="preserve">Mymensingh </t>
  </si>
  <si>
    <t>C7-2</t>
  </si>
  <si>
    <t>BD-C7-2( RAK Ceramics)</t>
  </si>
  <si>
    <t>Dhaka</t>
  </si>
  <si>
    <t>C1-1</t>
  </si>
  <si>
    <t>BD-C1-1(Chemistry Building, DU)</t>
  </si>
  <si>
    <t>C1-2</t>
  </si>
  <si>
    <t>BD-C1-2(Amin Bazar Dumping Place )</t>
  </si>
  <si>
    <t>C1-3</t>
  </si>
  <si>
    <t>BD-C1-3(Demra Dumping)</t>
  </si>
  <si>
    <t>C1-4</t>
  </si>
  <si>
    <t>BD-C1-4(Medical Incineration))</t>
  </si>
  <si>
    <t>C1-5</t>
  </si>
  <si>
    <t>BD-C1-5(Mohakhali Dhaka</t>
  </si>
  <si>
    <t>C1-6</t>
  </si>
  <si>
    <t>BD-C1-6(Shiddhir ganj)</t>
  </si>
  <si>
    <t>C1-7</t>
  </si>
  <si>
    <t>BD-C1-7(Akrain Bazer)</t>
  </si>
  <si>
    <t>C1-8</t>
  </si>
  <si>
    <t>BD-C1-8(JJK, Gazipur)</t>
  </si>
  <si>
    <t>Chittagong</t>
  </si>
  <si>
    <t>C2-1</t>
  </si>
  <si>
    <t>BD-C2-1(Old Ship mosque)</t>
  </si>
  <si>
    <t>C2-2</t>
  </si>
  <si>
    <t>BD-C2-2(Old Ship Breaking Yard</t>
  </si>
  <si>
    <t>C2-3</t>
  </si>
  <si>
    <t>Bd-C2-3(Chittagong Chemical)</t>
  </si>
  <si>
    <t>C2-4</t>
  </si>
  <si>
    <t>BD-C2-4(PHP)SONAICHARI</t>
  </si>
  <si>
    <t>C2-5</t>
  </si>
  <si>
    <t>BD-C2-5(Chittagopng GK)city</t>
  </si>
  <si>
    <t>khulna</t>
  </si>
  <si>
    <t>C3-1</t>
  </si>
  <si>
    <t>BD+DC-3(lobonchora)</t>
  </si>
  <si>
    <t>C3-2</t>
  </si>
  <si>
    <t>BD+DC-3(SONADANGA)</t>
  </si>
  <si>
    <t>C3-3</t>
  </si>
  <si>
    <t>BD+DC(Khulna University)</t>
  </si>
  <si>
    <t>BD+DC(Khalishpur) khulna</t>
  </si>
  <si>
    <t>BD-C6-1(MOSLA Gobesona)</t>
  </si>
  <si>
    <t>BD-C6-4(Souj,  Nishindara)CHELOPARA</t>
  </si>
  <si>
    <t>BD-C1-1(Chemistry Building)</t>
  </si>
  <si>
    <t>BD-C1-2(Amin Bazar)</t>
  </si>
  <si>
    <t>BD-C1-3(Demra Dumping place)</t>
  </si>
  <si>
    <t>BD-C1-5(Mohakhali, Dhaka)</t>
  </si>
  <si>
    <t>BD-C1-7(Akrain Bazar, Savar)</t>
  </si>
  <si>
    <t>BD-C2-1(Old ship Mosque)</t>
  </si>
  <si>
    <t>BD-C2-2(Old ship breaking yard)</t>
  </si>
  <si>
    <t>Bd-C2-3(Chemical complex)</t>
  </si>
  <si>
    <t>BD-C2-4(PHP, Kumira, Shitakundo)</t>
  </si>
  <si>
    <t>BD-C3-1(Khulna)</t>
  </si>
  <si>
    <t>BD-C3-2(Khulna)</t>
  </si>
  <si>
    <t>BD-C3-3(Khulna)</t>
  </si>
  <si>
    <t>BD-C6-1-(MOSLA ,BADC,MATIDALI)</t>
  </si>
  <si>
    <t>BD-C6-2-(Thonthoniya, BRTC)</t>
  </si>
  <si>
    <t>BD-C6-3(BWDB+Atapara)BISIC</t>
  </si>
  <si>
    <t>BD-C6-4(Chelopara)NISHINDARA, SOUJ)</t>
  </si>
  <si>
    <t>BD-C1-1(Amin Bazar Dumping Place )</t>
  </si>
  <si>
    <t>SCP-52</t>
  </si>
  <si>
    <t>BD-C1-1(JJK, Gazipur)</t>
  </si>
  <si>
    <t>BD-C1-1(Demra Dumping place)</t>
  </si>
  <si>
    <t>BD-C1-5-1(Mohakhali, Dhaka)</t>
  </si>
  <si>
    <t>BD-C1-7-1(Akrain Bazar, Savar)</t>
  </si>
  <si>
    <t>BD-C1-4-1(Demra Dumping+Medical Incineration Plant)</t>
  </si>
  <si>
    <t>BD-C1-6-1(Shiddhirgonj Power Plant, Dhaka)</t>
  </si>
  <si>
    <t>BD-C2-1-1(Old ship breaking yard Mosque, chittagong)</t>
  </si>
  <si>
    <t>BD-C2-4-1(PHP Colored Tin Factory, Kumira, Shitakundo)</t>
  </si>
  <si>
    <t>BD-C2-3-1(Chittagong Chemical Complex, Chittagong</t>
  </si>
  <si>
    <t>BD-C2-5-1(Chawsha Hill, Chittagong)</t>
  </si>
  <si>
    <t>BD-C2-2-1(Old ship breaking yard, chittagong)</t>
  </si>
  <si>
    <t>BD-C3-3-1(Khulna)</t>
  </si>
  <si>
    <t>BD-C3-2-1(Khulna)</t>
  </si>
  <si>
    <t>BD-C3-1-2(Khulna)</t>
  </si>
  <si>
    <t>Sample name</t>
    <phoneticPr fontId="3" type="noConversion"/>
  </si>
  <si>
    <t>Sampling days</t>
    <phoneticPr fontId="3" type="noConversion"/>
  </si>
  <si>
    <r>
      <t>Sampling volume, m</t>
    </r>
    <r>
      <rPr>
        <vertAlign val="superscript"/>
        <sz val="11"/>
        <color theme="1"/>
        <rFont val="Calibri"/>
        <family val="2"/>
      </rPr>
      <t>3</t>
    </r>
    <phoneticPr fontId="3" type="noConversion"/>
  </si>
  <si>
    <t>a-HCH</t>
  </si>
  <si>
    <t>HCB</t>
  </si>
  <si>
    <t>b-HCH</t>
  </si>
  <si>
    <t>g-HCH</t>
  </si>
  <si>
    <t>d-HCH</t>
  </si>
  <si>
    <t>Heptachlor</t>
  </si>
  <si>
    <t>Aldrin</t>
  </si>
  <si>
    <t>DBP</t>
  </si>
  <si>
    <t>Isodrin</t>
  </si>
  <si>
    <t>Heptachlor-exo-epoxide-b</t>
  </si>
  <si>
    <t>Oxy-chlordane</t>
  </si>
  <si>
    <t>Heptachlor epoxide-a</t>
  </si>
  <si>
    <t>g-Chlordane</t>
  </si>
  <si>
    <t>DDMU</t>
  </si>
  <si>
    <t>o,p'-DDE</t>
  </si>
  <si>
    <t>a-Endosulfan</t>
  </si>
  <si>
    <t>a-Chlordane</t>
  </si>
  <si>
    <t>p,p'-DDE</t>
  </si>
  <si>
    <t>Dieldrin</t>
  </si>
  <si>
    <t>o,p'-DDD</t>
  </si>
  <si>
    <t>Endrin</t>
  </si>
  <si>
    <t xml:space="preserve">b-Endosulfan </t>
  </si>
  <si>
    <t>P,P'-DDD</t>
  </si>
  <si>
    <t>o,p'-DDT</t>
  </si>
  <si>
    <t>Methoxychlor</t>
  </si>
  <si>
    <t>Mirex</t>
  </si>
  <si>
    <t>LB1</t>
    <phoneticPr fontId="3" type="noConversion"/>
  </si>
  <si>
    <t>LB2</t>
  </si>
  <si>
    <t>LB3</t>
  </si>
  <si>
    <t>mean</t>
    <phoneticPr fontId="3" type="noConversion"/>
  </si>
  <si>
    <t>std</t>
    <phoneticPr fontId="3" type="noConversion"/>
  </si>
  <si>
    <t>MDL, pg</t>
    <phoneticPr fontId="3" type="noConversion"/>
  </si>
  <si>
    <t>P,P'-DDT</t>
  </si>
  <si>
    <t>Identified mass</t>
    <phoneticPr fontId="3" type="noConversion"/>
  </si>
  <si>
    <t>pg</t>
    <phoneticPr fontId="3" type="noConversion"/>
  </si>
  <si>
    <t>Conc,</t>
    <phoneticPr fontId="3" type="noConversion"/>
  </si>
  <si>
    <t>pg/m3</t>
    <phoneticPr fontId="3" type="noConversion"/>
  </si>
  <si>
    <t>mean</t>
    <phoneticPr fontId="3" type="noConversion"/>
  </si>
  <si>
    <t>std</t>
    <phoneticPr fontId="3" type="noConversion"/>
  </si>
  <si>
    <t>Compound</t>
  </si>
  <si>
    <t>CAS</t>
  </si>
  <si>
    <t>309-002</t>
  </si>
  <si>
    <t>a-BHC</t>
  </si>
  <si>
    <t>319-84-6</t>
  </si>
  <si>
    <t>b-BHC</t>
  </si>
  <si>
    <t>319-85-7</t>
  </si>
  <si>
    <t>g-BHC</t>
  </si>
  <si>
    <t>58-89-9</t>
  </si>
  <si>
    <t>d-BHC</t>
  </si>
  <si>
    <t>319-86-8</t>
  </si>
  <si>
    <t>5103-71-9</t>
  </si>
  <si>
    <t>5103-74-2</t>
  </si>
  <si>
    <t>53-19-0</t>
  </si>
  <si>
    <t>72-54-8</t>
  </si>
  <si>
    <t>3424-82-6</t>
  </si>
  <si>
    <t>72-55-9</t>
  </si>
  <si>
    <t>789-02-6</t>
  </si>
  <si>
    <t>50-29-3</t>
  </si>
  <si>
    <t>60-57-1</t>
  </si>
  <si>
    <t>a-Endosulfan I</t>
  </si>
  <si>
    <t>989-98-8</t>
  </si>
  <si>
    <t>b-Endosulfan II</t>
  </si>
  <si>
    <t>33213-65-9</t>
  </si>
  <si>
    <t>72-20-8</t>
  </si>
  <si>
    <t>76-44-8</t>
  </si>
  <si>
    <t>Heptachlor epoxide (trans-Isomer A)</t>
  </si>
  <si>
    <t>28044-83-9</t>
  </si>
  <si>
    <t>Heptachlor epoxide (cis_Isomer B)</t>
  </si>
  <si>
    <t>1024-57-3</t>
  </si>
  <si>
    <t>Hexachlorobenzene</t>
  </si>
  <si>
    <t>118-74-1</t>
  </si>
  <si>
    <t>465-73-6</t>
  </si>
  <si>
    <t>72-43-5</t>
  </si>
  <si>
    <t>2385-85-5</t>
  </si>
  <si>
    <t>Oxychlordane Isomer</t>
  </si>
  <si>
    <t>27304-13-8</t>
  </si>
  <si>
    <t>4,4‘-DDMU</t>
  </si>
  <si>
    <t>1022-22-6</t>
  </si>
  <si>
    <t>4,4'-DBP(4,4'-Dichlorobenzophenone)</t>
  </si>
  <si>
    <t>90-98-2</t>
  </si>
  <si>
    <t>Precursor ion</t>
    <phoneticPr fontId="0" type="noConversion"/>
  </si>
  <si>
    <t>Product ion</t>
    <phoneticPr fontId="0" type="noConversion"/>
  </si>
  <si>
    <r>
      <t>a-Chlordane</t>
    </r>
    <r>
      <rPr>
        <sz val="11"/>
        <color theme="1"/>
        <rFont val="等线"/>
        <family val="2"/>
      </rPr>
      <t>（顺）</t>
    </r>
  </si>
  <si>
    <r>
      <t>g-Chlordane</t>
    </r>
    <r>
      <rPr>
        <sz val="11"/>
        <color theme="1"/>
        <rFont val="等线"/>
        <family val="2"/>
      </rPr>
      <t>（反）</t>
    </r>
  </si>
  <si>
    <t>RT,min</t>
    <phoneticPr fontId="3" type="noConversion"/>
  </si>
  <si>
    <t>correctecd by Recovery standards</t>
    <phoneticPr fontId="3" type="noConversion"/>
  </si>
  <si>
    <t>27OCPs</t>
  </si>
  <si>
    <t>D1</t>
  </si>
  <si>
    <t>D2</t>
  </si>
  <si>
    <t>D3</t>
  </si>
  <si>
    <t>March/April-June</t>
  </si>
  <si>
    <t>Dec2017-March</t>
  </si>
  <si>
    <t>June/July-Sept2018</t>
  </si>
  <si>
    <t>Deploy</t>
  </si>
  <si>
    <t>Hervest</t>
  </si>
  <si>
    <t>Site Name</t>
  </si>
  <si>
    <t>Winter Season</t>
  </si>
  <si>
    <t>Pre-Monsoon</t>
  </si>
  <si>
    <t>Monsoon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</si>
</sst>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vertAlign val="superscript"/>
      <sz val="11"/>
      <color theme="1"/>
      <name val="Calibri"/>
      <family val="2"/>
    </font>
    <font>
      <sz val="11"/>
      <color theme="1"/>
      <name val="等线"/>
      <family val="2"/>
    </font>
    <font>
      <b/>
      <sz val="11"/>
      <color theme="1"/>
      <name val="Calibin"/>
    </font>
    <font>
      <b/>
      <sz val="11"/>
      <color theme="1"/>
      <name val="Calibin"/>
      <family val="2"/>
    </font>
    <font>
      <sz val="11"/>
      <color theme="1"/>
      <name val="Calibin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14" fontId="4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9" fillId="0" borderId="1" xfId="0" applyFont="1" applyBorder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/>
    <xf numFmtId="0" fontId="11" fillId="3" borderId="0" xfId="0" applyFont="1" applyFill="1"/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horizontal="center" vertical="center"/>
    </xf>
    <xf numFmtId="165" fontId="11" fillId="3" borderId="0" xfId="0" applyNumberFormat="1" applyFont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1" fillId="3" borderId="0" xfId="0" applyFont="1" applyFill="1" applyAlignment="1">
      <alignment horizontal="center"/>
    </xf>
    <xf numFmtId="165" fontId="11" fillId="3" borderId="0" xfId="0" applyNumberFormat="1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常规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Sheet1!$G$2:$G$25</c:f>
              <c:strCache>
                <c:ptCount val="24"/>
                <c:pt idx="0">
                  <c:v>SCP-54</c:v>
                </c:pt>
                <c:pt idx="1">
                  <c:v>SCP-52</c:v>
                </c:pt>
                <c:pt idx="2">
                  <c:v>SCP-55</c:v>
                </c:pt>
                <c:pt idx="3">
                  <c:v>SCP-58</c:v>
                </c:pt>
                <c:pt idx="4">
                  <c:v>SCP-56</c:v>
                </c:pt>
                <c:pt idx="5">
                  <c:v>SCP-59</c:v>
                </c:pt>
                <c:pt idx="6">
                  <c:v>SCP-57</c:v>
                </c:pt>
                <c:pt idx="7">
                  <c:v>SCP-53</c:v>
                </c:pt>
                <c:pt idx="8">
                  <c:v>SCP-60</c:v>
                </c:pt>
                <c:pt idx="9">
                  <c:v>SCP-64</c:v>
                </c:pt>
                <c:pt idx="10">
                  <c:v>SCP-62</c:v>
                </c:pt>
                <c:pt idx="11">
                  <c:v>SCP-61</c:v>
                </c:pt>
                <c:pt idx="12">
                  <c:v>SCP-63</c:v>
                </c:pt>
                <c:pt idx="13">
                  <c:v>SCP-67</c:v>
                </c:pt>
                <c:pt idx="14">
                  <c:v>SCP-66</c:v>
                </c:pt>
                <c:pt idx="15">
                  <c:v>SCP-65</c:v>
                </c:pt>
                <c:pt idx="16">
                  <c:v>SCP-68</c:v>
                </c:pt>
                <c:pt idx="17">
                  <c:v>SCP-70</c:v>
                </c:pt>
                <c:pt idx="18">
                  <c:v>SCP-71</c:v>
                </c:pt>
                <c:pt idx="19">
                  <c:v>SCP-72</c:v>
                </c:pt>
                <c:pt idx="20">
                  <c:v>SCP-73</c:v>
                </c:pt>
                <c:pt idx="21">
                  <c:v>SCP-69</c:v>
                </c:pt>
                <c:pt idx="22">
                  <c:v>SCP-74</c:v>
                </c:pt>
                <c:pt idx="23">
                  <c:v>SCP-75</c:v>
                </c:pt>
              </c:strCache>
            </c:strRef>
          </c:cat>
          <c:val>
            <c:numRef>
              <c:f>Sheet1!$H$2:$H$25</c:f>
              <c:numCache>
                <c:formatCode>General</c:formatCode>
                <c:ptCount val="24"/>
                <c:pt idx="0">
                  <c:v>555.60930328301777</c:v>
                </c:pt>
                <c:pt idx="1">
                  <c:v>328.69710054111061</c:v>
                </c:pt>
                <c:pt idx="2">
                  <c:v>769.2331299353134</c:v>
                </c:pt>
                <c:pt idx="3">
                  <c:v>919.28690325415073</c:v>
                </c:pt>
                <c:pt idx="4">
                  <c:v>720.73662115489549</c:v>
                </c:pt>
                <c:pt idx="5">
                  <c:v>6399.7079350286294</c:v>
                </c:pt>
                <c:pt idx="6">
                  <c:v>211.37255982906626</c:v>
                </c:pt>
                <c:pt idx="7">
                  <c:v>148.82796318044026</c:v>
                </c:pt>
                <c:pt idx="8">
                  <c:v>139.39794959199102</c:v>
                </c:pt>
                <c:pt idx="9">
                  <c:v>152.91336806264491</c:v>
                </c:pt>
                <c:pt idx="10">
                  <c:v>452.05317929288674</c:v>
                </c:pt>
                <c:pt idx="11">
                  <c:v>80.721820803719552</c:v>
                </c:pt>
                <c:pt idx="12">
                  <c:v>218.69137153930495</c:v>
                </c:pt>
                <c:pt idx="13">
                  <c:v>211.74029804466906</c:v>
                </c:pt>
                <c:pt idx="14">
                  <c:v>2055.8851722373265</c:v>
                </c:pt>
                <c:pt idx="15">
                  <c:v>2357.8006743241067</c:v>
                </c:pt>
                <c:pt idx="16">
                  <c:v>218.82757189120255</c:v>
                </c:pt>
                <c:pt idx="17">
                  <c:v>163.34463062904948</c:v>
                </c:pt>
                <c:pt idx="18">
                  <c:v>210.93389590867403</c:v>
                </c:pt>
                <c:pt idx="19">
                  <c:v>291.30268814164941</c:v>
                </c:pt>
                <c:pt idx="20">
                  <c:v>227.11440487764389</c:v>
                </c:pt>
                <c:pt idx="21">
                  <c:v>161.90651815826297</c:v>
                </c:pt>
                <c:pt idx="22">
                  <c:v>197.97233081757929</c:v>
                </c:pt>
                <c:pt idx="23">
                  <c:v>295.26673156412647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C-46AD-9143-5672BA4EF3A9}"/>
            </c:ext>
          </c:extLst>
        </c:ser>
        <c:ser>
          <c:idx val="1"/>
          <c:order val="1"/>
          <c:invertIfNegative val="0"/>
          <c:cat>
            <c:strRef>
              <c:f>Sheet1!$G$2:$G$25</c:f>
              <c:strCache>
                <c:ptCount val="24"/>
                <c:pt idx="0">
                  <c:v>SCP-54</c:v>
                </c:pt>
                <c:pt idx="1">
                  <c:v>SCP-52</c:v>
                </c:pt>
                <c:pt idx="2">
                  <c:v>SCP-55</c:v>
                </c:pt>
                <c:pt idx="3">
                  <c:v>SCP-58</c:v>
                </c:pt>
                <c:pt idx="4">
                  <c:v>SCP-56</c:v>
                </c:pt>
                <c:pt idx="5">
                  <c:v>SCP-59</c:v>
                </c:pt>
                <c:pt idx="6">
                  <c:v>SCP-57</c:v>
                </c:pt>
                <c:pt idx="7">
                  <c:v>SCP-53</c:v>
                </c:pt>
                <c:pt idx="8">
                  <c:v>SCP-60</c:v>
                </c:pt>
                <c:pt idx="9">
                  <c:v>SCP-64</c:v>
                </c:pt>
                <c:pt idx="10">
                  <c:v>SCP-62</c:v>
                </c:pt>
                <c:pt idx="11">
                  <c:v>SCP-61</c:v>
                </c:pt>
                <c:pt idx="12">
                  <c:v>SCP-63</c:v>
                </c:pt>
                <c:pt idx="13">
                  <c:v>SCP-67</c:v>
                </c:pt>
                <c:pt idx="14">
                  <c:v>SCP-66</c:v>
                </c:pt>
                <c:pt idx="15">
                  <c:v>SCP-65</c:v>
                </c:pt>
                <c:pt idx="16">
                  <c:v>SCP-68</c:v>
                </c:pt>
                <c:pt idx="17">
                  <c:v>SCP-70</c:v>
                </c:pt>
                <c:pt idx="18">
                  <c:v>SCP-71</c:v>
                </c:pt>
                <c:pt idx="19">
                  <c:v>SCP-72</c:v>
                </c:pt>
                <c:pt idx="20">
                  <c:v>SCP-73</c:v>
                </c:pt>
                <c:pt idx="21">
                  <c:v>SCP-69</c:v>
                </c:pt>
                <c:pt idx="22">
                  <c:v>SCP-74</c:v>
                </c:pt>
                <c:pt idx="23">
                  <c:v>SCP-75</c:v>
                </c:pt>
              </c:strCache>
            </c:strRef>
          </c:cat>
          <c:val>
            <c:numRef>
              <c:f>Sheet1!$I$2:$I$25</c:f>
              <c:numCache>
                <c:formatCode>General</c:formatCode>
                <c:ptCount val="24"/>
                <c:pt idx="0">
                  <c:v>495.49664568645488</c:v>
                </c:pt>
                <c:pt idx="1">
                  <c:v>269.12310453055289</c:v>
                </c:pt>
                <c:pt idx="2">
                  <c:v>987.10053991806979</c:v>
                </c:pt>
                <c:pt idx="3">
                  <c:v>1168.5367254515654</c:v>
                </c:pt>
                <c:pt idx="4">
                  <c:v>583.57003826562993</c:v>
                </c:pt>
                <c:pt idx="5">
                  <c:v>5703.4751075850363</c:v>
                </c:pt>
                <c:pt idx="6">
                  <c:v>315.85465780851899</c:v>
                </c:pt>
                <c:pt idx="7">
                  <c:v>339.17961397225173</c:v>
                </c:pt>
                <c:pt idx="8">
                  <c:v>165.90437511245185</c:v>
                </c:pt>
                <c:pt idx="9">
                  <c:v>175.36983088374922</c:v>
                </c:pt>
                <c:pt idx="10">
                  <c:v>988.42057867969811</c:v>
                </c:pt>
                <c:pt idx="11">
                  <c:v>87.697949976893455</c:v>
                </c:pt>
                <c:pt idx="12">
                  <c:v>211.43685611667158</c:v>
                </c:pt>
                <c:pt idx="13">
                  <c:v>209.04891758667162</c:v>
                </c:pt>
                <c:pt idx="14">
                  <c:v>643.72798883367159</c:v>
                </c:pt>
                <c:pt idx="15">
                  <c:v>295.27614651437085</c:v>
                </c:pt>
                <c:pt idx="16">
                  <c:v>166.6389973297112</c:v>
                </c:pt>
                <c:pt idx="17">
                  <c:v>186.47293164635502</c:v>
                </c:pt>
                <c:pt idx="18">
                  <c:v>359.83132219983287</c:v>
                </c:pt>
                <c:pt idx="19">
                  <c:v>192.53317630391928</c:v>
                </c:pt>
                <c:pt idx="20">
                  <c:v>281.09944723412701</c:v>
                </c:pt>
                <c:pt idx="21">
                  <c:v>266.38262970605746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7C-46AD-9143-5672BA4EF3A9}"/>
            </c:ext>
          </c:extLst>
        </c:ser>
        <c:ser>
          <c:idx val="2"/>
          <c:order val="2"/>
          <c:invertIfNegative val="0"/>
          <c:cat>
            <c:strRef>
              <c:f>Sheet1!$G$2:$G$25</c:f>
              <c:strCache>
                <c:ptCount val="24"/>
                <c:pt idx="0">
                  <c:v>SCP-54</c:v>
                </c:pt>
                <c:pt idx="1">
                  <c:v>SCP-52</c:v>
                </c:pt>
                <c:pt idx="2">
                  <c:v>SCP-55</c:v>
                </c:pt>
                <c:pt idx="3">
                  <c:v>SCP-58</c:v>
                </c:pt>
                <c:pt idx="4">
                  <c:v>SCP-56</c:v>
                </c:pt>
                <c:pt idx="5">
                  <c:v>SCP-59</c:v>
                </c:pt>
                <c:pt idx="6">
                  <c:v>SCP-57</c:v>
                </c:pt>
                <c:pt idx="7">
                  <c:v>SCP-53</c:v>
                </c:pt>
                <c:pt idx="8">
                  <c:v>SCP-60</c:v>
                </c:pt>
                <c:pt idx="9">
                  <c:v>SCP-64</c:v>
                </c:pt>
                <c:pt idx="10">
                  <c:v>SCP-62</c:v>
                </c:pt>
                <c:pt idx="11">
                  <c:v>SCP-61</c:v>
                </c:pt>
                <c:pt idx="12">
                  <c:v>SCP-63</c:v>
                </c:pt>
                <c:pt idx="13">
                  <c:v>SCP-67</c:v>
                </c:pt>
                <c:pt idx="14">
                  <c:v>SCP-66</c:v>
                </c:pt>
                <c:pt idx="15">
                  <c:v>SCP-65</c:v>
                </c:pt>
                <c:pt idx="16">
                  <c:v>SCP-68</c:v>
                </c:pt>
                <c:pt idx="17">
                  <c:v>SCP-70</c:v>
                </c:pt>
                <c:pt idx="18">
                  <c:v>SCP-71</c:v>
                </c:pt>
                <c:pt idx="19">
                  <c:v>SCP-72</c:v>
                </c:pt>
                <c:pt idx="20">
                  <c:v>SCP-73</c:v>
                </c:pt>
                <c:pt idx="21">
                  <c:v>SCP-69</c:v>
                </c:pt>
                <c:pt idx="22">
                  <c:v>SCP-74</c:v>
                </c:pt>
                <c:pt idx="23">
                  <c:v>SCP-75</c:v>
                </c:pt>
              </c:strCache>
            </c:strRef>
          </c:cat>
          <c:val>
            <c:numRef>
              <c:f>Sheet1!$J$2:$J$25</c:f>
              <c:numCache>
                <c:formatCode>General</c:formatCode>
                <c:ptCount val="24"/>
                <c:pt idx="0">
                  <c:v>828.84210275093369</c:v>
                </c:pt>
                <c:pt idx="1">
                  <c:v>549.91870542969457</c:v>
                </c:pt>
                <c:pt idx="2">
                  <c:v>1810.0905349104601</c:v>
                </c:pt>
                <c:pt idx="3">
                  <c:v>3015.3961767334417</c:v>
                </c:pt>
                <c:pt idx="4">
                  <c:v>1020.1783202477006</c:v>
                </c:pt>
                <c:pt idx="5">
                  <c:v>0</c:v>
                </c:pt>
                <c:pt idx="6">
                  <c:v>373.17058563466259</c:v>
                </c:pt>
                <c:pt idx="7">
                  <c:v>255.49092733669647</c:v>
                </c:pt>
                <c:pt idx="8">
                  <c:v>741.2522025372092</c:v>
                </c:pt>
                <c:pt idx="9">
                  <c:v>673.48128694618606</c:v>
                </c:pt>
                <c:pt idx="10">
                  <c:v>1498.5672333479281</c:v>
                </c:pt>
                <c:pt idx="11">
                  <c:v>138.76234395519333</c:v>
                </c:pt>
                <c:pt idx="12">
                  <c:v>401.60021991423571</c:v>
                </c:pt>
                <c:pt idx="13">
                  <c:v>453.29069531593905</c:v>
                </c:pt>
                <c:pt idx="14">
                  <c:v>1419.3210153641769</c:v>
                </c:pt>
                <c:pt idx="15">
                  <c:v>487.43830181185774</c:v>
                </c:pt>
                <c:pt idx="16">
                  <c:v>453.85574053685366</c:v>
                </c:pt>
                <c:pt idx="17">
                  <c:v>216.72038027944288</c:v>
                </c:pt>
                <c:pt idx="18">
                  <c:v>450.38196156990875</c:v>
                </c:pt>
                <c:pt idx="19">
                  <c:v>181.76373739502839</c:v>
                </c:pt>
                <c:pt idx="20">
                  <c:v>302.94034680616147</c:v>
                </c:pt>
                <c:pt idx="21">
                  <c:v>0</c:v>
                </c:pt>
                <c:pt idx="22">
                  <c:v>580.26797170394184</c:v>
                </c:pt>
                <c:pt idx="23">
                  <c:v>587.2037229150319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7C-46AD-9143-5672BA4EF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429568"/>
        <c:axId val="78980224"/>
      </c:barChart>
      <c:catAx>
        <c:axId val="7842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980224"/>
        <c:crosses val="autoZero"/>
        <c:auto val="1"/>
        <c:lblAlgn val="ctr"/>
        <c:lblOffset val="100"/>
        <c:noMultiLvlLbl val="0"/>
      </c:catAx>
      <c:valAx>
        <c:axId val="7898022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78429568"/>
        <c:crosses val="autoZero"/>
        <c:crossBetween val="between"/>
        <c:minorUnit val="100"/>
      </c:valAx>
      <c:spPr>
        <a:noFill/>
        <a:ln w="25400">
          <a:solidFill>
            <a:sysClr val="windowText" lastClr="000000">
              <a:tint val="75000"/>
            </a:sys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Winter Season</c:v>
                </c:pt>
              </c:strCache>
            </c:strRef>
          </c:tx>
          <c:invertIfNegative val="0"/>
          <c:cat>
            <c:strRef>
              <c:f>Sheet2!$A$2:$A$25</c:f>
              <c:strCache>
                <c:ptCount val="24"/>
                <c:pt idx="0">
                  <c:v>Dhaka</c:v>
                </c:pt>
                <c:pt idx="1">
                  <c:v>Dhaka</c:v>
                </c:pt>
                <c:pt idx="2">
                  <c:v>Dhaka</c:v>
                </c:pt>
                <c:pt idx="3">
                  <c:v>Dhaka</c:v>
                </c:pt>
                <c:pt idx="4">
                  <c:v>Dhaka</c:v>
                </c:pt>
                <c:pt idx="5">
                  <c:v>Dhaka</c:v>
                </c:pt>
                <c:pt idx="6">
                  <c:v>Dhaka</c:v>
                </c:pt>
                <c:pt idx="7">
                  <c:v>Dhaka</c:v>
                </c:pt>
                <c:pt idx="8">
                  <c:v>Chittagong</c:v>
                </c:pt>
                <c:pt idx="9">
                  <c:v>Chittagong</c:v>
                </c:pt>
                <c:pt idx="10">
                  <c:v>Chittagong</c:v>
                </c:pt>
                <c:pt idx="11">
                  <c:v>Chittagong</c:v>
                </c:pt>
                <c:pt idx="12">
                  <c:v>Chittagong</c:v>
                </c:pt>
                <c:pt idx="13">
                  <c:v>Khulna</c:v>
                </c:pt>
                <c:pt idx="14">
                  <c:v>Khulna</c:v>
                </c:pt>
                <c:pt idx="15">
                  <c:v>Khulna</c:v>
                </c:pt>
                <c:pt idx="16">
                  <c:v>Khulna</c:v>
                </c:pt>
                <c:pt idx="17">
                  <c:v>Bogura</c:v>
                </c:pt>
                <c:pt idx="18">
                  <c:v>Bogura</c:v>
                </c:pt>
                <c:pt idx="19">
                  <c:v>Bogura</c:v>
                </c:pt>
                <c:pt idx="20">
                  <c:v>Bogura</c:v>
                </c:pt>
                <c:pt idx="21">
                  <c:v>Sylhet</c:v>
                </c:pt>
                <c:pt idx="22">
                  <c:v>Mymensingh</c:v>
                </c:pt>
                <c:pt idx="23">
                  <c:v>Mymensingh </c:v>
                </c:pt>
              </c:strCache>
            </c:strRef>
          </c:cat>
          <c:val>
            <c:numRef>
              <c:f>Sheet2!$B$2:$B$25</c:f>
              <c:numCache>
                <c:formatCode>General</c:formatCode>
                <c:ptCount val="24"/>
                <c:pt idx="0">
                  <c:v>555.60930328301777</c:v>
                </c:pt>
                <c:pt idx="1">
                  <c:v>328.69710054111061</c:v>
                </c:pt>
                <c:pt idx="2">
                  <c:v>769.2331299353134</c:v>
                </c:pt>
                <c:pt idx="3">
                  <c:v>919.28690325415073</c:v>
                </c:pt>
                <c:pt idx="4">
                  <c:v>720.73662115489549</c:v>
                </c:pt>
                <c:pt idx="5">
                  <c:v>6399.7079350286294</c:v>
                </c:pt>
                <c:pt idx="6">
                  <c:v>211.37255982906626</c:v>
                </c:pt>
                <c:pt idx="7">
                  <c:v>148.82796318044026</c:v>
                </c:pt>
                <c:pt idx="8">
                  <c:v>139.39794959199102</c:v>
                </c:pt>
                <c:pt idx="9">
                  <c:v>152.91336806264491</c:v>
                </c:pt>
                <c:pt idx="10">
                  <c:v>452.05317929288674</c:v>
                </c:pt>
                <c:pt idx="11">
                  <c:v>80.721820803719552</c:v>
                </c:pt>
                <c:pt idx="12">
                  <c:v>218.69137153930495</c:v>
                </c:pt>
                <c:pt idx="13">
                  <c:v>211.74029804466906</c:v>
                </c:pt>
                <c:pt idx="14">
                  <c:v>2055.8851722373265</c:v>
                </c:pt>
                <c:pt idx="15">
                  <c:v>2357.8006743241067</c:v>
                </c:pt>
                <c:pt idx="16">
                  <c:v>218.82757189120255</c:v>
                </c:pt>
                <c:pt idx="17">
                  <c:v>163.34463062904948</c:v>
                </c:pt>
                <c:pt idx="18">
                  <c:v>210.93389590867403</c:v>
                </c:pt>
                <c:pt idx="19">
                  <c:v>291.30268814164941</c:v>
                </c:pt>
                <c:pt idx="20">
                  <c:v>227.11440487764389</c:v>
                </c:pt>
                <c:pt idx="21">
                  <c:v>161.90651815826297</c:v>
                </c:pt>
                <c:pt idx="22">
                  <c:v>197.97233081757929</c:v>
                </c:pt>
                <c:pt idx="23">
                  <c:v>295.26673156412647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D-4410-AD1B-142DC786FBF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Pre-Monsoon</c:v>
                </c:pt>
              </c:strCache>
            </c:strRef>
          </c:tx>
          <c:invertIfNegative val="0"/>
          <c:cat>
            <c:strRef>
              <c:f>Sheet2!$A$2:$A$25</c:f>
              <c:strCache>
                <c:ptCount val="24"/>
                <c:pt idx="0">
                  <c:v>Dhaka</c:v>
                </c:pt>
                <c:pt idx="1">
                  <c:v>Dhaka</c:v>
                </c:pt>
                <c:pt idx="2">
                  <c:v>Dhaka</c:v>
                </c:pt>
                <c:pt idx="3">
                  <c:v>Dhaka</c:v>
                </c:pt>
                <c:pt idx="4">
                  <c:v>Dhaka</c:v>
                </c:pt>
                <c:pt idx="5">
                  <c:v>Dhaka</c:v>
                </c:pt>
                <c:pt idx="6">
                  <c:v>Dhaka</c:v>
                </c:pt>
                <c:pt idx="7">
                  <c:v>Dhaka</c:v>
                </c:pt>
                <c:pt idx="8">
                  <c:v>Chittagong</c:v>
                </c:pt>
                <c:pt idx="9">
                  <c:v>Chittagong</c:v>
                </c:pt>
                <c:pt idx="10">
                  <c:v>Chittagong</c:v>
                </c:pt>
                <c:pt idx="11">
                  <c:v>Chittagong</c:v>
                </c:pt>
                <c:pt idx="12">
                  <c:v>Chittagong</c:v>
                </c:pt>
                <c:pt idx="13">
                  <c:v>Khulna</c:v>
                </c:pt>
                <c:pt idx="14">
                  <c:v>Khulna</c:v>
                </c:pt>
                <c:pt idx="15">
                  <c:v>Khulna</c:v>
                </c:pt>
                <c:pt idx="16">
                  <c:v>Khulna</c:v>
                </c:pt>
                <c:pt idx="17">
                  <c:v>Bogura</c:v>
                </c:pt>
                <c:pt idx="18">
                  <c:v>Bogura</c:v>
                </c:pt>
                <c:pt idx="19">
                  <c:v>Bogura</c:v>
                </c:pt>
                <c:pt idx="20">
                  <c:v>Bogura</c:v>
                </c:pt>
                <c:pt idx="21">
                  <c:v>Sylhet</c:v>
                </c:pt>
                <c:pt idx="22">
                  <c:v>Mymensingh</c:v>
                </c:pt>
                <c:pt idx="23">
                  <c:v>Mymensingh </c:v>
                </c:pt>
              </c:strCache>
            </c:strRef>
          </c:cat>
          <c:val>
            <c:numRef>
              <c:f>Sheet2!$C$2:$C$25</c:f>
              <c:numCache>
                <c:formatCode>General</c:formatCode>
                <c:ptCount val="24"/>
                <c:pt idx="0">
                  <c:v>495.49664568645488</c:v>
                </c:pt>
                <c:pt idx="1">
                  <c:v>269.12310453055289</c:v>
                </c:pt>
                <c:pt idx="2">
                  <c:v>987.10053991806979</c:v>
                </c:pt>
                <c:pt idx="3">
                  <c:v>1168.5367254515654</c:v>
                </c:pt>
                <c:pt idx="4">
                  <c:v>583.57003826562993</c:v>
                </c:pt>
                <c:pt idx="5">
                  <c:v>5703.4751075850363</c:v>
                </c:pt>
                <c:pt idx="6">
                  <c:v>315.85465780851899</c:v>
                </c:pt>
                <c:pt idx="7">
                  <c:v>339.17961397225173</c:v>
                </c:pt>
                <c:pt idx="8">
                  <c:v>165.90437511245185</c:v>
                </c:pt>
                <c:pt idx="9">
                  <c:v>175.36983088374922</c:v>
                </c:pt>
                <c:pt idx="10">
                  <c:v>988.42057867969811</c:v>
                </c:pt>
                <c:pt idx="11">
                  <c:v>87.697949976893455</c:v>
                </c:pt>
                <c:pt idx="12">
                  <c:v>211.43685611667158</c:v>
                </c:pt>
                <c:pt idx="13">
                  <c:v>209.04891758667162</c:v>
                </c:pt>
                <c:pt idx="14">
                  <c:v>643.72798883367159</c:v>
                </c:pt>
                <c:pt idx="15">
                  <c:v>295.27614651437085</c:v>
                </c:pt>
                <c:pt idx="16">
                  <c:v>166.6389973297112</c:v>
                </c:pt>
                <c:pt idx="17">
                  <c:v>186.47293164635502</c:v>
                </c:pt>
                <c:pt idx="18">
                  <c:v>359.83132219983287</c:v>
                </c:pt>
                <c:pt idx="19">
                  <c:v>192.53317630391928</c:v>
                </c:pt>
                <c:pt idx="20">
                  <c:v>281.09944723412701</c:v>
                </c:pt>
                <c:pt idx="21">
                  <c:v>266.38262970605746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D-4410-AD1B-142DC786FBF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Monsoon</c:v>
                </c:pt>
              </c:strCache>
            </c:strRef>
          </c:tx>
          <c:invertIfNegative val="0"/>
          <c:cat>
            <c:strRef>
              <c:f>Sheet2!$A$2:$A$25</c:f>
              <c:strCache>
                <c:ptCount val="24"/>
                <c:pt idx="0">
                  <c:v>Dhaka</c:v>
                </c:pt>
                <c:pt idx="1">
                  <c:v>Dhaka</c:v>
                </c:pt>
                <c:pt idx="2">
                  <c:v>Dhaka</c:v>
                </c:pt>
                <c:pt idx="3">
                  <c:v>Dhaka</c:v>
                </c:pt>
                <c:pt idx="4">
                  <c:v>Dhaka</c:v>
                </c:pt>
                <c:pt idx="5">
                  <c:v>Dhaka</c:v>
                </c:pt>
                <c:pt idx="6">
                  <c:v>Dhaka</c:v>
                </c:pt>
                <c:pt idx="7">
                  <c:v>Dhaka</c:v>
                </c:pt>
                <c:pt idx="8">
                  <c:v>Chittagong</c:v>
                </c:pt>
                <c:pt idx="9">
                  <c:v>Chittagong</c:v>
                </c:pt>
                <c:pt idx="10">
                  <c:v>Chittagong</c:v>
                </c:pt>
                <c:pt idx="11">
                  <c:v>Chittagong</c:v>
                </c:pt>
                <c:pt idx="12">
                  <c:v>Chittagong</c:v>
                </c:pt>
                <c:pt idx="13">
                  <c:v>Khulna</c:v>
                </c:pt>
                <c:pt idx="14">
                  <c:v>Khulna</c:v>
                </c:pt>
                <c:pt idx="15">
                  <c:v>Khulna</c:v>
                </c:pt>
                <c:pt idx="16">
                  <c:v>Khulna</c:v>
                </c:pt>
                <c:pt idx="17">
                  <c:v>Bogura</c:v>
                </c:pt>
                <c:pt idx="18">
                  <c:v>Bogura</c:v>
                </c:pt>
                <c:pt idx="19">
                  <c:v>Bogura</c:v>
                </c:pt>
                <c:pt idx="20">
                  <c:v>Bogura</c:v>
                </c:pt>
                <c:pt idx="21">
                  <c:v>Sylhet</c:v>
                </c:pt>
                <c:pt idx="22">
                  <c:v>Mymensingh</c:v>
                </c:pt>
                <c:pt idx="23">
                  <c:v>Mymensingh </c:v>
                </c:pt>
              </c:strCache>
            </c:strRef>
          </c:cat>
          <c:val>
            <c:numRef>
              <c:f>Sheet2!$D$2:$D$25</c:f>
              <c:numCache>
                <c:formatCode>General</c:formatCode>
                <c:ptCount val="24"/>
                <c:pt idx="0">
                  <c:v>828.84210275093369</c:v>
                </c:pt>
                <c:pt idx="1">
                  <c:v>549.91870542969457</c:v>
                </c:pt>
                <c:pt idx="2">
                  <c:v>1810.0905349104601</c:v>
                </c:pt>
                <c:pt idx="3">
                  <c:v>3015.3961767334417</c:v>
                </c:pt>
                <c:pt idx="4">
                  <c:v>1020.1783202477006</c:v>
                </c:pt>
                <c:pt idx="5">
                  <c:v>0</c:v>
                </c:pt>
                <c:pt idx="6">
                  <c:v>373.17058563466259</c:v>
                </c:pt>
                <c:pt idx="7">
                  <c:v>255.49092733669647</c:v>
                </c:pt>
                <c:pt idx="8">
                  <c:v>741.2522025372092</c:v>
                </c:pt>
                <c:pt idx="9">
                  <c:v>673.48128694618606</c:v>
                </c:pt>
                <c:pt idx="10">
                  <c:v>1498.5672333479281</c:v>
                </c:pt>
                <c:pt idx="11">
                  <c:v>138.76234395519333</c:v>
                </c:pt>
                <c:pt idx="12">
                  <c:v>401.60021991423571</c:v>
                </c:pt>
                <c:pt idx="13">
                  <c:v>453.29069531593905</c:v>
                </c:pt>
                <c:pt idx="14">
                  <c:v>1419.3210153641769</c:v>
                </c:pt>
                <c:pt idx="15">
                  <c:v>487.43830181185774</c:v>
                </c:pt>
                <c:pt idx="16">
                  <c:v>453.85574053685366</c:v>
                </c:pt>
                <c:pt idx="17">
                  <c:v>216.72038027944288</c:v>
                </c:pt>
                <c:pt idx="18">
                  <c:v>450.38196156990875</c:v>
                </c:pt>
                <c:pt idx="19">
                  <c:v>181.76373739502839</c:v>
                </c:pt>
                <c:pt idx="20">
                  <c:v>302.94034680616147</c:v>
                </c:pt>
                <c:pt idx="21">
                  <c:v>0</c:v>
                </c:pt>
                <c:pt idx="22">
                  <c:v>580.26797170394184</c:v>
                </c:pt>
                <c:pt idx="23">
                  <c:v>587.2037229150319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D-4410-AD1B-142DC786F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424576"/>
        <c:axId val="82426112"/>
        <c:axId val="0"/>
      </c:bar3DChart>
      <c:catAx>
        <c:axId val="82424576"/>
        <c:scaling>
          <c:orientation val="minMax"/>
        </c:scaling>
        <c:delete val="0"/>
        <c:axPos val="b"/>
        <c:title>
          <c:overlay val="0"/>
        </c:title>
        <c:numFmt formatCode="General" sourceLinked="0"/>
        <c:majorTickMark val="out"/>
        <c:minorTickMark val="none"/>
        <c:tickLblPos val="nextTo"/>
        <c:crossAx val="82426112"/>
        <c:crosses val="autoZero"/>
        <c:auto val="1"/>
        <c:lblAlgn val="ctr"/>
        <c:lblOffset val="100"/>
        <c:noMultiLvlLbl val="0"/>
      </c:catAx>
      <c:valAx>
        <c:axId val="8242611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8242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5</xdr:row>
      <xdr:rowOff>104775</xdr:rowOff>
    </xdr:from>
    <xdr:to>
      <xdr:col>16</xdr:col>
      <xdr:colOff>257175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1</xdr:row>
      <xdr:rowOff>180976</xdr:rowOff>
    </xdr:from>
    <xdr:to>
      <xdr:col>15</xdr:col>
      <xdr:colOff>276225</xdr:colOff>
      <xdr:row>20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77"/>
  <sheetViews>
    <sheetView topLeftCell="AY1" workbookViewId="0">
      <pane ySplit="1" topLeftCell="A2" activePane="bottomLeft" state="frozen"/>
      <selection activeCell="AR1" sqref="AR1"/>
      <selection pane="bottomLeft" activeCell="BD7" sqref="BD7"/>
    </sheetView>
  </sheetViews>
  <sheetFormatPr defaultColWidth="9" defaultRowHeight="15"/>
  <cols>
    <col min="1" max="1" width="4.140625" style="6" bestFit="1" customWidth="1"/>
    <col min="2" max="2" width="11.42578125" style="6" bestFit="1" customWidth="1"/>
    <col min="3" max="3" width="13.42578125" style="6" bestFit="1" customWidth="1"/>
    <col min="4" max="4" width="42.7109375" style="6" customWidth="1"/>
    <col min="5" max="5" width="30.140625" style="6" customWidth="1"/>
    <col min="6" max="6" width="16" style="6" customWidth="1"/>
    <col min="7" max="7" width="11.5703125" style="6" bestFit="1" customWidth="1"/>
    <col min="8" max="8" width="12.28515625" style="6" bestFit="1" customWidth="1"/>
    <col min="9" max="9" width="13.7109375" style="6" customWidth="1"/>
    <col min="10" max="10" width="19.42578125" style="6" customWidth="1"/>
    <col min="11" max="11" width="29.140625" style="6" bestFit="1" customWidth="1"/>
    <col min="12" max="12" width="9.5703125" style="9" bestFit="1" customWidth="1"/>
    <col min="13" max="16" width="9.28515625" style="9" bestFit="1" customWidth="1"/>
    <col min="17" max="17" width="9.140625" style="9" customWidth="1"/>
    <col min="18" max="18" width="9.7109375" style="9" bestFit="1" customWidth="1"/>
    <col min="19" max="20" width="9.28515625" style="9" bestFit="1" customWidth="1"/>
    <col min="21" max="21" width="9.7109375" style="9" bestFit="1" customWidth="1"/>
    <col min="22" max="22" width="9.28515625" style="9" bestFit="1" customWidth="1"/>
    <col min="23" max="23" width="9.140625" style="9" customWidth="1"/>
    <col min="24" max="26" width="9.28515625" style="9" bestFit="1" customWidth="1"/>
    <col min="27" max="27" width="9.5703125" style="9" bestFit="1" customWidth="1"/>
    <col min="28" max="28" width="17.5703125" style="9" customWidth="1"/>
    <col min="29" max="29" width="12.42578125" style="9" customWidth="1"/>
    <col min="30" max="30" width="19.28515625" style="9" bestFit="1" customWidth="1"/>
    <col min="31" max="31" width="10.7109375" style="9" customWidth="1"/>
    <col min="32" max="32" width="14" style="9" customWidth="1"/>
    <col min="33" max="33" width="10.85546875" style="9" customWidth="1"/>
    <col min="34" max="37" width="9.28515625" style="9" bestFit="1" customWidth="1"/>
    <col min="38" max="38" width="9.5703125" style="9" bestFit="1" customWidth="1"/>
    <col min="39" max="39" width="9.140625" style="6" customWidth="1"/>
    <col min="40" max="40" width="9.7109375" style="6" customWidth="1"/>
    <col min="41" max="52" width="9" style="6"/>
    <col min="53" max="53" width="10.7109375" style="6" bestFit="1" customWidth="1"/>
    <col min="54" max="54" width="10.42578125" style="6" customWidth="1"/>
    <col min="55" max="55" width="11.28515625" style="6" customWidth="1"/>
    <col min="56" max="56" width="23.42578125" style="6" bestFit="1" customWidth="1"/>
    <col min="57" max="60" width="9" style="6"/>
    <col min="61" max="61" width="11.7109375" style="6" bestFit="1" customWidth="1"/>
    <col min="62" max="62" width="12.42578125" style="6" bestFit="1" customWidth="1"/>
    <col min="63" max="16384" width="9" style="6"/>
  </cols>
  <sheetData>
    <row r="1" spans="1:67" ht="17.25">
      <c r="A1" s="5" t="s">
        <v>68</v>
      </c>
      <c r="B1" s="5" t="s">
        <v>69</v>
      </c>
      <c r="C1" s="5" t="s">
        <v>70</v>
      </c>
      <c r="D1" s="5" t="s">
        <v>71</v>
      </c>
      <c r="E1" s="5" t="s">
        <v>72</v>
      </c>
      <c r="F1" s="5" t="s">
        <v>73</v>
      </c>
      <c r="G1" s="5" t="s">
        <v>74</v>
      </c>
      <c r="H1" s="5" t="s">
        <v>166</v>
      </c>
      <c r="I1" s="6" t="s">
        <v>167</v>
      </c>
      <c r="J1" s="6" t="s">
        <v>168</v>
      </c>
      <c r="K1" s="12" t="s">
        <v>202</v>
      </c>
      <c r="L1" s="10" t="s">
        <v>170</v>
      </c>
      <c r="M1" s="10" t="s">
        <v>169</v>
      </c>
      <c r="N1" s="10" t="s">
        <v>171</v>
      </c>
      <c r="O1" s="10" t="s">
        <v>172</v>
      </c>
      <c r="P1" s="10" t="s">
        <v>173</v>
      </c>
      <c r="Q1" s="10" t="s">
        <v>201</v>
      </c>
      <c r="R1" s="10" t="s">
        <v>192</v>
      </c>
      <c r="S1" s="10" t="s">
        <v>186</v>
      </c>
      <c r="T1" s="10" t="s">
        <v>183</v>
      </c>
      <c r="U1" s="10" t="s">
        <v>191</v>
      </c>
      <c r="V1" s="10" t="s">
        <v>188</v>
      </c>
      <c r="W1" s="10" t="s">
        <v>176</v>
      </c>
      <c r="X1" s="10" t="s">
        <v>182</v>
      </c>
      <c r="Y1" s="10" t="s">
        <v>174</v>
      </c>
      <c r="Z1" s="10" t="s">
        <v>175</v>
      </c>
      <c r="AA1" s="10" t="s">
        <v>177</v>
      </c>
      <c r="AB1" s="10" t="s">
        <v>178</v>
      </c>
      <c r="AC1" s="10" t="s">
        <v>179</v>
      </c>
      <c r="AD1" s="10" t="s">
        <v>180</v>
      </c>
      <c r="AE1" s="10" t="s">
        <v>181</v>
      </c>
      <c r="AF1" s="10" t="s">
        <v>185</v>
      </c>
      <c r="AG1" s="10" t="s">
        <v>184</v>
      </c>
      <c r="AH1" s="10" t="s">
        <v>190</v>
      </c>
      <c r="AI1" s="10" t="s">
        <v>187</v>
      </c>
      <c r="AJ1" s="10" t="s">
        <v>189</v>
      </c>
      <c r="AK1" s="10" t="s">
        <v>193</v>
      </c>
      <c r="AL1" s="10" t="s">
        <v>194</v>
      </c>
      <c r="AM1" s="11" t="s">
        <v>204</v>
      </c>
      <c r="AN1" s="10" t="s">
        <v>170</v>
      </c>
      <c r="AO1" s="10" t="s">
        <v>169</v>
      </c>
      <c r="AP1" s="10" t="s">
        <v>171</v>
      </c>
      <c r="AQ1" s="10" t="s">
        <v>172</v>
      </c>
      <c r="AR1" s="10" t="s">
        <v>173</v>
      </c>
      <c r="AS1" s="10" t="s">
        <v>201</v>
      </c>
      <c r="AT1" s="10" t="s">
        <v>192</v>
      </c>
      <c r="AU1" s="10" t="s">
        <v>186</v>
      </c>
      <c r="AV1" s="10" t="s">
        <v>183</v>
      </c>
      <c r="AW1" s="10" t="s">
        <v>191</v>
      </c>
      <c r="AX1" s="10" t="s">
        <v>188</v>
      </c>
      <c r="AY1" s="10" t="s">
        <v>176</v>
      </c>
      <c r="AZ1" s="10" t="s">
        <v>182</v>
      </c>
      <c r="BA1" s="10" t="s">
        <v>174</v>
      </c>
      <c r="BB1" s="10" t="s">
        <v>175</v>
      </c>
      <c r="BC1" s="10" t="s">
        <v>177</v>
      </c>
      <c r="BD1" s="10" t="s">
        <v>178</v>
      </c>
      <c r="BE1" s="10" t="s">
        <v>179</v>
      </c>
      <c r="BF1" s="10" t="s">
        <v>180</v>
      </c>
      <c r="BG1" s="10" t="s">
        <v>181</v>
      </c>
      <c r="BH1" s="10" t="s">
        <v>185</v>
      </c>
      <c r="BI1" s="10" t="s">
        <v>184</v>
      </c>
      <c r="BJ1" s="10" t="s">
        <v>190</v>
      </c>
      <c r="BK1" s="10" t="s">
        <v>187</v>
      </c>
      <c r="BL1" s="10" t="s">
        <v>189</v>
      </c>
      <c r="BM1" s="10" t="s">
        <v>193</v>
      </c>
      <c r="BN1" s="10" t="s">
        <v>194</v>
      </c>
      <c r="BO1" s="6" t="s">
        <v>255</v>
      </c>
    </row>
    <row r="2" spans="1:67">
      <c r="A2" s="6">
        <v>1</v>
      </c>
      <c r="B2" s="5" t="s">
        <v>28</v>
      </c>
      <c r="C2" s="5" t="s">
        <v>96</v>
      </c>
      <c r="D2" s="5" t="s">
        <v>150</v>
      </c>
      <c r="E2" s="5"/>
      <c r="F2" s="1">
        <v>43081</v>
      </c>
      <c r="G2" s="1">
        <v>43175</v>
      </c>
      <c r="H2" s="5" t="s">
        <v>151</v>
      </c>
      <c r="I2" s="6">
        <f>G2-F2</f>
        <v>94</v>
      </c>
      <c r="J2" s="6">
        <f>I2*3.5</f>
        <v>329</v>
      </c>
      <c r="K2" s="12" t="s">
        <v>203</v>
      </c>
      <c r="L2" s="9">
        <v>4130.8124625712835</v>
      </c>
      <c r="M2" s="9">
        <v>655.58072647137431</v>
      </c>
      <c r="N2" s="9">
        <v>98.741594656545146</v>
      </c>
      <c r="O2" s="9">
        <v>2532.9142254418134</v>
      </c>
      <c r="P2" s="9">
        <v>48.857964680645757</v>
      </c>
      <c r="Q2" s="9">
        <v>44004.425666172086</v>
      </c>
      <c r="R2" s="9">
        <v>16828.313891028389</v>
      </c>
      <c r="S2" s="9">
        <v>20270.695035914992</v>
      </c>
      <c r="T2" s="9">
        <v>3018.6274317179996</v>
      </c>
      <c r="U2" s="9">
        <v>5255.2607358216273</v>
      </c>
      <c r="V2" s="9">
        <v>1871.7622463089815</v>
      </c>
      <c r="W2" s="9">
        <v>3652.4902454163384</v>
      </c>
      <c r="X2" s="9">
        <v>2699.2790873098656</v>
      </c>
      <c r="Y2" s="9">
        <v>156.24935147834685</v>
      </c>
      <c r="Z2" s="9">
        <v>11.161804795576458</v>
      </c>
      <c r="AA2" s="9">
        <v>183.2253395565744</v>
      </c>
      <c r="AB2" s="9">
        <v>2.9808621870074306</v>
      </c>
      <c r="AC2" s="9">
        <v>20.382370128823403</v>
      </c>
      <c r="AD2" s="9">
        <v>32.108381644185258</v>
      </c>
      <c r="AE2" s="9">
        <v>1416.558610476058</v>
      </c>
      <c r="AF2" s="9">
        <v>500.00675202169271</v>
      </c>
      <c r="AG2" s="9">
        <v>56.16799129521349</v>
      </c>
      <c r="AH2" s="9">
        <v>305.73062556814779</v>
      </c>
      <c r="AI2" s="9">
        <v>179.44885282605696</v>
      </c>
      <c r="AJ2" s="9">
        <v>95.659462412202245</v>
      </c>
      <c r="AK2" s="9">
        <v>607.20245037872564</v>
      </c>
      <c r="AL2" s="9">
        <v>36.107382452357065</v>
      </c>
      <c r="AM2" s="11" t="s">
        <v>205</v>
      </c>
      <c r="AN2" s="9">
        <f>IF(L2-L$77&lt;0, "&lt;MDL",(L2 -L$75)/$J2)</f>
        <v>12.511637328664966</v>
      </c>
      <c r="AO2" s="9">
        <f t="shared" ref="AO2:AT2" si="0">IF(M2-M$77&lt;0, "&lt;MDL",(M2 -M$75)/$J2)</f>
        <v>1.9900229256580539</v>
      </c>
      <c r="AP2" s="9">
        <f t="shared" si="0"/>
        <v>0.28909452314058381</v>
      </c>
      <c r="AQ2" s="9">
        <f t="shared" si="0"/>
        <v>7.6964206826097206</v>
      </c>
      <c r="AR2" s="9">
        <f t="shared" si="0"/>
        <v>0.14658087684335938</v>
      </c>
      <c r="AS2" s="9">
        <f t="shared" si="0"/>
        <v>133.38743989342726</v>
      </c>
      <c r="AT2" s="9">
        <f t="shared" si="0"/>
        <v>51.021567411175099</v>
      </c>
      <c r="AU2" s="9">
        <f t="shared" ref="AU2" si="1">IF(S2-S$77&lt;0, "&lt;MDL",(S2 -S$75)/$J2)</f>
        <v>61.498969316790188</v>
      </c>
      <c r="AV2" s="9">
        <f t="shared" ref="AV2" si="2">IF(T2-T$77&lt;0, "&lt;MDL",(T2 -T$75)/$J2)</f>
        <v>9.1671048960425239</v>
      </c>
      <c r="AW2" s="9">
        <f t="shared" ref="AW2" si="3">IF(U2-U$77&lt;0, "&lt;MDL",(U2 -U$75)/$J2)</f>
        <v>15.927384353408458</v>
      </c>
      <c r="AX2" s="9">
        <f t="shared" ref="AX2" si="4">IF(V2-V$77&lt;0, "&lt;MDL",(V2 -V$75)/$J2)</f>
        <v>5.6699518799746969</v>
      </c>
      <c r="AY2" s="9">
        <f t="shared" ref="AY2:AZ2" si="5">IF(W2-W$77&lt;0, "&lt;MDL",(W2 -W$75)/$J2)</f>
        <v>10.920054873054013</v>
      </c>
      <c r="AZ2" s="9">
        <f t="shared" si="5"/>
        <v>8.164780072731725</v>
      </c>
      <c r="BA2" s="9">
        <f t="shared" ref="BA2" si="6">IF(Y2-Y$77&lt;0, "&lt;MDL",(Y2 -Y$75)/$J2)</f>
        <v>0.45705467845846104</v>
      </c>
      <c r="BB2" s="9">
        <f t="shared" ref="BB2" si="7">IF(Z2-Z$77&lt;0, "&lt;MDL",(Z2 -Z$75)/$J2)</f>
        <v>2.7552829287045302E-2</v>
      </c>
      <c r="BC2" s="9">
        <f t="shared" ref="BC2" si="8">IF(AA2-AA$77&lt;0, "&lt;MDL",(AA2 -AA$75)/$J2)</f>
        <v>0.54313277611831301</v>
      </c>
      <c r="BD2" s="9" t="str">
        <f t="shared" ref="BD2" si="9">IF(AB2-AB$77&lt;0, "&lt;MDL",(AB2 -AB$75)/$J2)</f>
        <v>&lt;MDL</v>
      </c>
      <c r="BE2" s="9">
        <f t="shared" ref="BE2:BF2" si="10">IF(AC2-AC$77&lt;0, "&lt;MDL",(AC2 -AC$75)/$J2)</f>
        <v>2.9574277961511564E-2</v>
      </c>
      <c r="BF2" s="9">
        <f t="shared" si="10"/>
        <v>9.3437558947270044E-2</v>
      </c>
      <c r="BG2" s="9">
        <f t="shared" ref="BG2" si="11">IF(AE2-AE$77&lt;0, "&lt;MDL",(AE2 -AE$75)/$J2)</f>
        <v>4.1005760414681989</v>
      </c>
      <c r="BH2" s="9">
        <f t="shared" ref="BH2" si="12">IF(AF2-AF$77&lt;0, "&lt;MDL",(AF2 -AF$75)/$J2)</f>
        <v>1.3973244802910485</v>
      </c>
      <c r="BI2" s="9" t="str">
        <f t="shared" ref="BI2" si="13">IF(AG2-AG$77&lt;0, "&lt;MDL",(AG2 -AG$75)/$J2)</f>
        <v>&lt;MDL</v>
      </c>
      <c r="BJ2" s="9">
        <f t="shared" ref="BJ2" si="14">IF(AH2-AH$77&lt;0, "&lt;MDL",(AH2 -AH$75)/$J2)</f>
        <v>0.90680290640376804</v>
      </c>
      <c r="BK2" s="9">
        <f t="shared" ref="BK2:BL2" si="15">IF(AI2-AI$77&lt;0, "&lt;MDL",(AI2 -AI$75)/$J2)</f>
        <v>0.53373983050776164</v>
      </c>
      <c r="BL2" s="9">
        <f t="shared" si="15"/>
        <v>0.27640274160982437</v>
      </c>
      <c r="BM2" s="9">
        <f t="shared" ref="BM2" si="16">IF(AK2-AK$77&lt;0, "&lt;MDL",(AK2 -AK$75)/$J2)</f>
        <v>1.8345199388144553</v>
      </c>
      <c r="BN2" s="9">
        <f t="shared" ref="BN2" si="17">IF(AL2-AL$77&lt;0, "&lt;MDL",(AL2 -AL$75)/$J2)</f>
        <v>0.10597344772225838</v>
      </c>
      <c r="BO2" s="9">
        <f>SUM(AN2:BN2)</f>
        <v>328.69710054111061</v>
      </c>
    </row>
    <row r="3" spans="1:67">
      <c r="A3" s="6">
        <v>2</v>
      </c>
      <c r="B3" s="5" t="s">
        <v>28</v>
      </c>
      <c r="C3" s="5" t="s">
        <v>96</v>
      </c>
      <c r="D3" s="5" t="s">
        <v>152</v>
      </c>
      <c r="E3" s="5"/>
      <c r="F3" s="1">
        <v>43105</v>
      </c>
      <c r="G3" s="1">
        <v>43183</v>
      </c>
      <c r="H3" s="5" t="s">
        <v>0</v>
      </c>
      <c r="I3" s="6">
        <f t="shared" ref="I3:I66" si="18">G3-F3</f>
        <v>78</v>
      </c>
      <c r="J3" s="6">
        <f t="shared" ref="J3:J66" si="19">I3*3.5</f>
        <v>273</v>
      </c>
      <c r="K3" s="6" t="s">
        <v>254</v>
      </c>
      <c r="L3" s="9">
        <v>1320.5701429312769</v>
      </c>
      <c r="M3" s="9">
        <v>428.55413580411579</v>
      </c>
      <c r="N3" s="9">
        <v>56.042354418439565</v>
      </c>
      <c r="O3" s="9">
        <v>1211.1236735319546</v>
      </c>
      <c r="P3" s="9">
        <v>42.255405997793389</v>
      </c>
      <c r="Q3" s="9">
        <v>16746.842242419898</v>
      </c>
      <c r="R3" s="9">
        <v>7144.0752334983135</v>
      </c>
      <c r="S3" s="9">
        <v>6435.1572666272978</v>
      </c>
      <c r="T3" s="9">
        <v>836.77414421491585</v>
      </c>
      <c r="U3" s="9">
        <v>1919.1972406295354</v>
      </c>
      <c r="V3" s="9">
        <v>834.11119331865154</v>
      </c>
      <c r="W3" s="9">
        <v>1007.3621046815572</v>
      </c>
      <c r="X3" s="9">
        <v>859.83496054838463</v>
      </c>
      <c r="Y3" s="9">
        <v>98.255431988004275</v>
      </c>
      <c r="Z3" s="9">
        <v>3.4277664687572944</v>
      </c>
      <c r="AA3" s="9">
        <v>24.954818322286712</v>
      </c>
      <c r="AB3" s="9">
        <v>2.8576559839917484</v>
      </c>
      <c r="AC3" s="9">
        <v>51.697226413676553</v>
      </c>
      <c r="AD3" s="9">
        <v>16.082295912819287</v>
      </c>
      <c r="AE3" s="9">
        <v>1322.6344596032031</v>
      </c>
      <c r="AF3" s="9">
        <v>565.85816550890308</v>
      </c>
      <c r="AG3" s="9">
        <v>15.025517220787576</v>
      </c>
      <c r="AH3" s="9">
        <v>25.540034181256381</v>
      </c>
      <c r="AI3" s="9">
        <v>35.208114198896808</v>
      </c>
      <c r="AJ3" s="9">
        <v>19.141341275640478</v>
      </c>
      <c r="AK3" s="9">
        <v>73.158032807888219</v>
      </c>
      <c r="AL3" s="9">
        <v>23.763624690661068</v>
      </c>
      <c r="AM3" s="9"/>
      <c r="AN3" s="9">
        <f t="shared" ref="AN3:AN18" si="20">IF(L3-L$77&lt;0, "&lt;MDL",(L3 -L$75)/$J3)</f>
        <v>4.7841991263398063</v>
      </c>
      <c r="AO3" s="9">
        <f t="shared" ref="AO3:AO18" si="21">IF(M3-M$77&lt;0, "&lt;MDL",(M3 -M$75)/$J3)</f>
        <v>1.5666335233488689</v>
      </c>
      <c r="AP3" s="9">
        <f t="shared" ref="AP3:AP18" si="22">IF(N3-N$77&lt;0, "&lt;MDL",(N3 -N$75)/$J3)</f>
        <v>0.19198849038515198</v>
      </c>
      <c r="AQ3" s="9">
        <f t="shared" ref="AQ3:AQ18" si="23">IF(O3-O$77&lt;0, "&lt;MDL",(O3 -O$75)/$J3)</f>
        <v>4.4334500097756022</v>
      </c>
      <c r="AR3" s="9">
        <f t="shared" ref="AR3:AR18" si="24">IF(P3-P$77&lt;0, "&lt;MDL",(P3 -P$75)/$J3)</f>
        <v>0.15246355237587131</v>
      </c>
      <c r="AS3" s="9">
        <f t="shared" ref="AS3:AS18" si="25">IF(Q3-Q$77&lt;0, "&lt;MDL",(Q3 -Q$75)/$J3)</f>
        <v>60.904338099580158</v>
      </c>
      <c r="AT3" s="9">
        <f t="shared" ref="AT3:AT18" si="26">IF(R3-R$77&lt;0, "&lt;MDL",(R3 -R$75)/$J3)</f>
        <v>26.014128281122836</v>
      </c>
      <c r="AU3" s="9">
        <f t="shared" ref="AU3:AU18" si="27">IF(S3-S$77&lt;0, "&lt;MDL",(S3 -S$75)/$J3)</f>
        <v>23.434516981451562</v>
      </c>
      <c r="AV3" s="9">
        <f t="shared" ref="AV3:AV18" si="28">IF(T3-T$77&lt;0, "&lt;MDL",(T3 -T$75)/$J3)</f>
        <v>3.0554000853293282</v>
      </c>
      <c r="AW3" s="9">
        <f t="shared" ref="AW3:AW18" si="29">IF(U3-U$77&lt;0, "&lt;MDL",(U3 -U$75)/$J3)</f>
        <v>6.974527315308757</v>
      </c>
      <c r="AX3" s="9">
        <f t="shared" ref="AX3:AX18" si="30">IF(V3-V$77&lt;0, "&lt;MDL",(V3 -V$75)/$J3)</f>
        <v>3.0320993242540117</v>
      </c>
      <c r="AY3" s="9">
        <f t="shared" ref="AY3:AY18" si="31">IF(W3-W$77&lt;0, "&lt;MDL",(W3 -W$75)/$J3)</f>
        <v>3.4709520604395205</v>
      </c>
      <c r="AZ3" s="9">
        <f t="shared" ref="AZ3:AZ18" si="32">IF(X3-X$77&lt;0, "&lt;MDL",(X3 -X$75)/$J3)</f>
        <v>3.1017161800998405</v>
      </c>
      <c r="BA3" s="9">
        <f t="shared" ref="BA3:BA18" si="33">IF(Y3-Y$77&lt;0, "&lt;MDL",(Y3 -Y$75)/$J3)</f>
        <v>0.33837754477102966</v>
      </c>
      <c r="BB3" s="9" t="str">
        <f t="shared" ref="BB3:BB18" si="34">IF(Z3-Z$77&lt;0, "&lt;MDL",(Z3 -Z$75)/$J3)</f>
        <v>&lt;MDL</v>
      </c>
      <c r="BC3" s="9">
        <f t="shared" ref="BC3:BC18" si="35">IF(AA3-AA$77&lt;0, "&lt;MDL",(AA3 -AA$75)/$J3)</f>
        <v>7.4799128603067006E-2</v>
      </c>
      <c r="BD3" s="9" t="str">
        <f t="shared" ref="BD3:BD18" si="36">IF(AB3-AB$77&lt;0, "&lt;MDL",(AB3 -AB$75)/$J3)</f>
        <v>&lt;MDL</v>
      </c>
      <c r="BE3" s="9">
        <f t="shared" ref="BE3:BE18" si="37">IF(AC3-AC$77&lt;0, "&lt;MDL",(AC3 -AC$75)/$J3)</f>
        <v>0.15034722979556944</v>
      </c>
      <c r="BF3" s="9">
        <f t="shared" ref="BF3:BF18" si="38">IF(AD3-AD$77&lt;0, "&lt;MDL",(AD3 -AD$75)/$J3)</f>
        <v>5.3900626968080123E-2</v>
      </c>
      <c r="BG3" s="9">
        <f t="shared" ref="BG3:BG18" si="39">IF(AE3-AE$77&lt;0, "&lt;MDL",(AE3 -AE$75)/$J3)</f>
        <v>4.5976753361545146</v>
      </c>
      <c r="BH3" s="9">
        <f t="shared" ref="BH3:BH18" si="40">IF(AF3-AF$77&lt;0, "&lt;MDL",(AF3 -AF$75)/$J3)</f>
        <v>1.9251691117324736</v>
      </c>
      <c r="BI3" s="9" t="str">
        <f t="shared" ref="BI3:BI18" si="41">IF(AG3-AG$77&lt;0, "&lt;MDL",(AG3 -AG$75)/$J3)</f>
        <v>&lt;MDL</v>
      </c>
      <c r="BJ3" s="9">
        <f t="shared" ref="BJ3:BJ18" si="42">IF(AH3-AH$77&lt;0, "&lt;MDL",(AH3 -AH$75)/$J3)</f>
        <v>6.6474596410067061E-2</v>
      </c>
      <c r="BK3" s="9">
        <f t="shared" ref="BK3:BK18" si="43">IF(AI3-AI$77&lt;0, "&lt;MDL",(AI3 -AI$75)/$J3)</f>
        <v>0.1148705699996096</v>
      </c>
      <c r="BL3" s="9">
        <f t="shared" ref="BL3:BL18" si="44">IF(AJ3-AJ$77&lt;0, "&lt;MDL",(AJ3 -AJ$75)/$J3)</f>
        <v>5.2814581879378958E-2</v>
      </c>
      <c r="BM3" s="9">
        <f t="shared" ref="BM3:BM18" si="45">IF(AK3-AK$77&lt;0, "&lt;MDL",(AK3 -AK$75)/$J3)</f>
        <v>0.25462506336673407</v>
      </c>
      <c r="BN3" s="9">
        <f t="shared" ref="BN3:BN18" si="46">IF(AL3-AL$77&lt;0, "&lt;MDL",(AL3 -AL$75)/$J3)</f>
        <v>8.2496360948450573E-2</v>
      </c>
      <c r="BO3" s="9">
        <f t="shared" ref="BO3:BO66" si="47">SUM(AN3:BN3)</f>
        <v>148.82796318044026</v>
      </c>
    </row>
    <row r="4" spans="1:67">
      <c r="A4" s="6">
        <v>3</v>
      </c>
      <c r="B4" s="5" t="s">
        <v>28</v>
      </c>
      <c r="C4" s="5" t="s">
        <v>96</v>
      </c>
      <c r="D4" s="5" t="s">
        <v>98</v>
      </c>
      <c r="E4" s="5"/>
      <c r="F4" s="1">
        <v>43078</v>
      </c>
      <c r="G4" s="1">
        <v>43171</v>
      </c>
      <c r="H4" s="5" t="s">
        <v>1</v>
      </c>
      <c r="I4" s="6">
        <f t="shared" si="18"/>
        <v>93</v>
      </c>
      <c r="J4" s="6">
        <f t="shared" si="19"/>
        <v>325.5</v>
      </c>
      <c r="L4" s="9">
        <v>1719.6688581195492</v>
      </c>
      <c r="M4" s="9">
        <v>616.99763657232847</v>
      </c>
      <c r="N4" s="9">
        <v>155.45834627174665</v>
      </c>
      <c r="O4" s="9">
        <v>2660.1836571832368</v>
      </c>
      <c r="P4" s="9">
        <v>95.712214183201809</v>
      </c>
      <c r="Q4" s="9">
        <v>85464.775466770021</v>
      </c>
      <c r="R4" s="9">
        <v>33826.117929714936</v>
      </c>
      <c r="S4" s="9">
        <v>26935.279691656429</v>
      </c>
      <c r="T4" s="9">
        <v>3164.4055454771569</v>
      </c>
      <c r="U4" s="9">
        <v>10069.595222966547</v>
      </c>
      <c r="V4" s="9">
        <v>3117.7164546743079</v>
      </c>
      <c r="W4" s="9">
        <v>4959.2794595961032</v>
      </c>
      <c r="X4" s="9">
        <v>3793.5047552499918</v>
      </c>
      <c r="Y4" s="9">
        <v>732.8404862899821</v>
      </c>
      <c r="Z4" s="9">
        <v>4.7514970086045611</v>
      </c>
      <c r="AA4" s="9">
        <v>112.07841147614893</v>
      </c>
      <c r="AB4" s="9">
        <v>2.5968453455682816</v>
      </c>
      <c r="AC4" s="9">
        <v>20.758148303647914</v>
      </c>
      <c r="AD4" s="9">
        <v>5.258560830101076</v>
      </c>
      <c r="AE4" s="9">
        <v>2222.8762772930768</v>
      </c>
      <c r="AF4" s="9">
        <v>980.57462695487038</v>
      </c>
      <c r="AG4" s="9">
        <v>14.938150716646966</v>
      </c>
      <c r="AH4" s="9">
        <v>248.18508704826721</v>
      </c>
      <c r="AI4" s="9">
        <v>34.82001430905401</v>
      </c>
      <c r="AJ4" s="9">
        <v>58.239321561310426</v>
      </c>
      <c r="AK4" s="9">
        <v>238.64125273335935</v>
      </c>
      <c r="AL4" s="9">
        <v>83.36591560361137</v>
      </c>
      <c r="AM4" s="9"/>
      <c r="AN4" s="9">
        <f t="shared" si="20"/>
        <v>5.2386638300431319</v>
      </c>
      <c r="AO4" s="9">
        <f t="shared" si="21"/>
        <v>1.8928861832333452</v>
      </c>
      <c r="AP4" s="9">
        <f t="shared" si="22"/>
        <v>0.46644807904286811</v>
      </c>
      <c r="AQ4" s="9">
        <f t="shared" si="23"/>
        <v>8.1701746123502961</v>
      </c>
      <c r="AR4" s="9">
        <f t="shared" si="24"/>
        <v>0.29210248228577967</v>
      </c>
      <c r="AS4" s="9">
        <f t="shared" si="25"/>
        <v>262.19605998628418</v>
      </c>
      <c r="AT4" s="9">
        <f t="shared" si="26"/>
        <v>103.79078254059341</v>
      </c>
      <c r="AU4" s="9">
        <f t="shared" si="27"/>
        <v>82.635163013718611</v>
      </c>
      <c r="AV4" s="9">
        <f t="shared" si="28"/>
        <v>9.7135349448760291</v>
      </c>
      <c r="AW4" s="9">
        <f t="shared" si="29"/>
        <v>30.889228692523201</v>
      </c>
      <c r="AX4" s="9">
        <f t="shared" si="30"/>
        <v>9.5587354128325703</v>
      </c>
      <c r="AY4" s="9">
        <f t="shared" si="31"/>
        <v>15.052188225543887</v>
      </c>
      <c r="AZ4" s="9">
        <f t="shared" si="32"/>
        <v>11.614249806048736</v>
      </c>
      <c r="BA4" s="9">
        <f t="shared" si="33"/>
        <v>2.2333705807203348</v>
      </c>
      <c r="BB4" s="9">
        <f t="shared" si="34"/>
        <v>8.1553703485898847E-3</v>
      </c>
      <c r="BC4" s="9">
        <f t="shared" si="35"/>
        <v>0.33039556148233334</v>
      </c>
      <c r="BD4" s="9" t="str">
        <f t="shared" si="36"/>
        <v>&lt;MDL</v>
      </c>
      <c r="BE4" s="9">
        <f t="shared" si="37"/>
        <v>3.1046745389130003E-2</v>
      </c>
      <c r="BF4" s="9">
        <f t="shared" si="38"/>
        <v>1.1954335113879153E-2</v>
      </c>
      <c r="BG4" s="9">
        <f t="shared" si="39"/>
        <v>6.6218346680800497</v>
      </c>
      <c r="BH4" s="9">
        <f t="shared" si="40"/>
        <v>2.8887484760335869</v>
      </c>
      <c r="BI4" s="9" t="str">
        <f t="shared" si="41"/>
        <v>&lt;MDL</v>
      </c>
      <c r="BJ4" s="9">
        <f t="shared" si="42"/>
        <v>0.7397622663193828</v>
      </c>
      <c r="BK4" s="9">
        <f t="shared" si="43"/>
        <v>9.5150739539326026E-2</v>
      </c>
      <c r="BL4" s="9">
        <f t="shared" si="44"/>
        <v>0.16441278383637603</v>
      </c>
      <c r="BM4" s="9">
        <f t="shared" si="45"/>
        <v>0.72195349377754081</v>
      </c>
      <c r="BN4" s="9">
        <f t="shared" si="46"/>
        <v>0.25230045300115916</v>
      </c>
      <c r="BO4" s="9">
        <f t="shared" si="47"/>
        <v>555.60930328301777</v>
      </c>
    </row>
    <row r="5" spans="1:67">
      <c r="A5" s="6">
        <v>4</v>
      </c>
      <c r="B5" s="5" t="s">
        <v>28</v>
      </c>
      <c r="C5" s="5" t="s">
        <v>96</v>
      </c>
      <c r="D5" s="5" t="s">
        <v>153</v>
      </c>
      <c r="E5" s="5"/>
      <c r="F5" s="1">
        <v>43083</v>
      </c>
      <c r="G5" s="1">
        <v>43172</v>
      </c>
      <c r="H5" s="5" t="s">
        <v>2</v>
      </c>
      <c r="I5" s="6">
        <f t="shared" si="18"/>
        <v>89</v>
      </c>
      <c r="J5" s="6">
        <f t="shared" si="19"/>
        <v>311.5</v>
      </c>
      <c r="L5" s="9">
        <v>5342.2031098636735</v>
      </c>
      <c r="M5" s="9">
        <v>670.944249489757</v>
      </c>
      <c r="N5" s="9">
        <v>148.32576492581148</v>
      </c>
      <c r="O5" s="9">
        <v>2390.3666935444662</v>
      </c>
      <c r="P5" s="9">
        <v>59.156594094010551</v>
      </c>
      <c r="Q5" s="9">
        <v>100790.78239956406</v>
      </c>
      <c r="R5" s="9">
        <v>43262.404737247809</v>
      </c>
      <c r="S5" s="9">
        <v>44917.786462545242</v>
      </c>
      <c r="T5" s="9">
        <v>6859.9582298111072</v>
      </c>
      <c r="U5" s="9">
        <v>15237.733783871134</v>
      </c>
      <c r="V5" s="9">
        <v>5207.1172786274547</v>
      </c>
      <c r="W5" s="9">
        <v>3260.1001741933546</v>
      </c>
      <c r="X5" s="9">
        <v>6532.0953465839066</v>
      </c>
      <c r="Y5" s="9">
        <v>324.75888694771783</v>
      </c>
      <c r="Z5" s="9">
        <v>12.421061946960885</v>
      </c>
      <c r="AA5" s="9">
        <v>100.26223527462845</v>
      </c>
      <c r="AB5" s="9">
        <v>2.030349822725257</v>
      </c>
      <c r="AC5" s="9">
        <v>39.140270981482978</v>
      </c>
      <c r="AD5" s="9">
        <v>38.864580828135196</v>
      </c>
      <c r="AE5" s="9">
        <v>2687.4560282413381</v>
      </c>
      <c r="AF5" s="9">
        <v>803.06095908695897</v>
      </c>
      <c r="AG5" s="9">
        <v>231.81818131515379</v>
      </c>
      <c r="AH5" s="9">
        <v>734.75133717140147</v>
      </c>
      <c r="AI5" s="9">
        <v>115.65299118056099</v>
      </c>
      <c r="AJ5" s="9">
        <v>88.176611311020125</v>
      </c>
      <c r="AK5" s="9">
        <v>186.92112348604198</v>
      </c>
      <c r="AL5" s="9">
        <v>58.173813804390086</v>
      </c>
      <c r="AM5" s="9"/>
      <c r="AN5" s="9">
        <f t="shared" si="20"/>
        <v>17.103432836029416</v>
      </c>
      <c r="AO5" s="9">
        <f t="shared" si="21"/>
        <v>2.1511430676079693</v>
      </c>
      <c r="AP5" s="9">
        <f t="shared" si="22"/>
        <v>0.46451450524082954</v>
      </c>
      <c r="AQ5" s="9">
        <f t="shared" si="23"/>
        <v>7.6711873922351552</v>
      </c>
      <c r="AR5" s="9">
        <f t="shared" si="24"/>
        <v>0.18787716820170153</v>
      </c>
      <c r="AS5" s="9">
        <f t="shared" si="25"/>
        <v>323.18081688067269</v>
      </c>
      <c r="AT5" s="9">
        <f t="shared" si="26"/>
        <v>138.74859237398405</v>
      </c>
      <c r="AU5" s="9">
        <f t="shared" si="27"/>
        <v>144.07785660306331</v>
      </c>
      <c r="AV5" s="9">
        <f t="shared" si="28"/>
        <v>22.013830847162435</v>
      </c>
      <c r="AW5" s="9">
        <f t="shared" si="29"/>
        <v>48.868643660741213</v>
      </c>
      <c r="AX5" s="9">
        <f t="shared" si="30"/>
        <v>16.695888285169016</v>
      </c>
      <c r="AY5" s="9">
        <f t="shared" si="31"/>
        <v>10.273861900519378</v>
      </c>
      <c r="AZ5" s="9">
        <f t="shared" si="32"/>
        <v>20.92786164752096</v>
      </c>
      <c r="BA5" s="9">
        <f t="shared" si="33"/>
        <v>1.0236934981772219</v>
      </c>
      <c r="BB5" s="9">
        <f t="shared" si="34"/>
        <v>3.3143300118209727E-2</v>
      </c>
      <c r="BC5" s="9">
        <f t="shared" si="35"/>
        <v>0.30731165027601615</v>
      </c>
      <c r="BD5" s="9" t="str">
        <f t="shared" si="36"/>
        <v>&lt;MDL</v>
      </c>
      <c r="BE5" s="9">
        <f t="shared" si="37"/>
        <v>9.1453734516843924E-2</v>
      </c>
      <c r="BF5" s="9">
        <f t="shared" si="38"/>
        <v>0.12037610297785485</v>
      </c>
      <c r="BG5" s="9">
        <f t="shared" si="39"/>
        <v>8.4108729868645824</v>
      </c>
      <c r="BH5" s="9">
        <f t="shared" si="40"/>
        <v>2.4487125556373073</v>
      </c>
      <c r="BI5" s="9">
        <f t="shared" si="41"/>
        <v>0.69907502232122209</v>
      </c>
      <c r="BJ5" s="9">
        <f t="shared" si="42"/>
        <v>2.3350204424080045</v>
      </c>
      <c r="BK5" s="9">
        <f t="shared" si="43"/>
        <v>0.35892309018156532</v>
      </c>
      <c r="BL5" s="9">
        <f t="shared" si="44"/>
        <v>0.26790899161621218</v>
      </c>
      <c r="BM5" s="9">
        <f t="shared" si="45"/>
        <v>0.58836511389172441</v>
      </c>
      <c r="BN5" s="9">
        <f t="shared" si="46"/>
        <v>0.18276627817867103</v>
      </c>
      <c r="BO5" s="9">
        <f t="shared" si="47"/>
        <v>769.2331299353134</v>
      </c>
    </row>
    <row r="6" spans="1:67">
      <c r="A6" s="6">
        <v>5</v>
      </c>
      <c r="B6" s="5" t="s">
        <v>28</v>
      </c>
      <c r="C6" s="5" t="s">
        <v>96</v>
      </c>
      <c r="D6" s="5" t="s">
        <v>154</v>
      </c>
      <c r="E6" s="5"/>
      <c r="F6" s="1">
        <v>43112</v>
      </c>
      <c r="G6" s="1">
        <v>43188</v>
      </c>
      <c r="H6" s="5" t="s">
        <v>3</v>
      </c>
      <c r="I6" s="6">
        <f t="shared" si="18"/>
        <v>76</v>
      </c>
      <c r="J6" s="6">
        <f t="shared" si="19"/>
        <v>266</v>
      </c>
      <c r="L6" s="9">
        <v>1084.5808012205605</v>
      </c>
      <c r="M6" s="9">
        <v>386.73496099140789</v>
      </c>
      <c r="N6" s="9">
        <v>138.28054092718546</v>
      </c>
      <c r="O6" s="9">
        <v>1662.0733734459088</v>
      </c>
      <c r="P6" s="9">
        <v>69.411392708117802</v>
      </c>
      <c r="Q6" s="9">
        <v>92388.658936573076</v>
      </c>
      <c r="R6" s="9">
        <v>33825.064296442186</v>
      </c>
      <c r="S6" s="9">
        <v>30377.767215357679</v>
      </c>
      <c r="T6" s="9">
        <v>3493.2004683713558</v>
      </c>
      <c r="U6" s="9">
        <v>12237.863812978574</v>
      </c>
      <c r="V6" s="9">
        <v>4137.5225314865065</v>
      </c>
      <c r="W6" s="9">
        <v>3451.2518674504131</v>
      </c>
      <c r="X6" s="9">
        <v>6234.4598822057815</v>
      </c>
      <c r="Y6" s="9">
        <v>521.74951463788909</v>
      </c>
      <c r="Z6" s="9">
        <v>5.1850219998216414</v>
      </c>
      <c r="AA6" s="9">
        <v>47.326014009609651</v>
      </c>
      <c r="AB6" s="9">
        <v>2.7355302088931137</v>
      </c>
      <c r="AC6" s="9">
        <v>28.720755722500598</v>
      </c>
      <c r="AD6" s="9">
        <v>4.1048478449754189</v>
      </c>
      <c r="AE6" s="9">
        <v>1176.5161351475317</v>
      </c>
      <c r="AF6" s="9">
        <v>532.32778735783791</v>
      </c>
      <c r="AG6" s="9">
        <v>52.867911285882947</v>
      </c>
      <c r="AH6" s="9">
        <v>192.15746731474079</v>
      </c>
      <c r="AI6" s="9">
        <v>32.132429528100879</v>
      </c>
      <c r="AJ6" s="9">
        <v>13.970131824220767</v>
      </c>
      <c r="AK6" s="9">
        <v>116.34455980488249</v>
      </c>
      <c r="AL6" s="9">
        <v>28.793101076648295</v>
      </c>
      <c r="AM6" s="9"/>
      <c r="AN6" s="9">
        <f t="shared" si="20"/>
        <v>4.0229211269926717</v>
      </c>
      <c r="AO6" s="9">
        <f t="shared" si="21"/>
        <v>1.450645778426817</v>
      </c>
      <c r="AP6" s="9">
        <f t="shared" si="22"/>
        <v>0.50620693377403148</v>
      </c>
      <c r="AQ6" s="9">
        <f t="shared" si="23"/>
        <v>6.2454193706116303</v>
      </c>
      <c r="AR6" s="9">
        <f t="shared" si="24"/>
        <v>0.25856592672532813</v>
      </c>
      <c r="AS6" s="9">
        <f t="shared" si="25"/>
        <v>346.87481577194944</v>
      </c>
      <c r="AT6" s="9">
        <f t="shared" si="26"/>
        <v>127.0031807657534</v>
      </c>
      <c r="AU6" s="9">
        <f t="shared" si="27"/>
        <v>114.06102663408518</v>
      </c>
      <c r="AV6" s="9">
        <f t="shared" si="28"/>
        <v>13.1223704791404</v>
      </c>
      <c r="AW6" s="9">
        <f t="shared" si="29"/>
        <v>45.950047103114017</v>
      </c>
      <c r="AX6" s="9">
        <f t="shared" si="30"/>
        <v>15.530731028906768</v>
      </c>
      <c r="AY6" s="9">
        <f t="shared" si="31"/>
        <v>12.749848403266334</v>
      </c>
      <c r="AZ6" s="9">
        <f t="shared" si="32"/>
        <v>23.388697138438548</v>
      </c>
      <c r="BA6" s="9">
        <f t="shared" si="33"/>
        <v>1.9393652344826164</v>
      </c>
      <c r="BB6" s="9">
        <f t="shared" si="34"/>
        <v>1.1609391126628149E-2</v>
      </c>
      <c r="BC6" s="9">
        <f t="shared" si="35"/>
        <v>0.16086976615022644</v>
      </c>
      <c r="BD6" s="9" t="str">
        <f t="shared" si="36"/>
        <v>&lt;MDL</v>
      </c>
      <c r="BE6" s="9">
        <f t="shared" si="37"/>
        <v>6.7926026477498125E-2</v>
      </c>
      <c r="BF6" s="9">
        <f t="shared" si="38"/>
        <v>1.0291064264819575E-2</v>
      </c>
      <c r="BG6" s="9">
        <f t="shared" si="39"/>
        <v>4.1693497831372603</v>
      </c>
      <c r="BH6" s="9">
        <f t="shared" si="40"/>
        <v>1.8497774035785721</v>
      </c>
      <c r="BI6" s="9" t="str">
        <f t="shared" si="41"/>
        <v>&lt;MDL</v>
      </c>
      <c r="BJ6" s="9">
        <f t="shared" si="42"/>
        <v>0.69460525546403273</v>
      </c>
      <c r="BK6" s="9">
        <f t="shared" si="43"/>
        <v>0.10633075541014093</v>
      </c>
      <c r="BL6" s="9">
        <f t="shared" si="44"/>
        <v>3.4763802261844896E-2</v>
      </c>
      <c r="BM6" s="9">
        <f t="shared" si="45"/>
        <v>0.42368108757937095</v>
      </c>
      <c r="BN6" s="9">
        <f t="shared" si="46"/>
        <v>0.10357512377787306</v>
      </c>
      <c r="BO6" s="9">
        <f t="shared" si="47"/>
        <v>720.73662115489549</v>
      </c>
    </row>
    <row r="7" spans="1:67">
      <c r="A7" s="6">
        <v>6</v>
      </c>
      <c r="B7" s="5" t="s">
        <v>28</v>
      </c>
      <c r="C7" s="5" t="s">
        <v>96</v>
      </c>
      <c r="D7" s="5" t="s">
        <v>155</v>
      </c>
      <c r="E7" s="5"/>
      <c r="F7" s="1">
        <v>43122</v>
      </c>
      <c r="G7" s="1">
        <v>43185</v>
      </c>
      <c r="H7" s="5" t="s">
        <v>4</v>
      </c>
      <c r="I7" s="6">
        <f t="shared" si="18"/>
        <v>63</v>
      </c>
      <c r="J7" s="6">
        <f t="shared" si="19"/>
        <v>220.5</v>
      </c>
      <c r="L7" s="9">
        <v>1363.2754512878523</v>
      </c>
      <c r="M7" s="9">
        <v>287.14830848929654</v>
      </c>
      <c r="N7" s="9">
        <v>53.133761592260029</v>
      </c>
      <c r="O7" s="9">
        <v>903.81979413988711</v>
      </c>
      <c r="P7" s="9">
        <v>30.740956564087504</v>
      </c>
      <c r="Q7" s="9">
        <v>19531.131666557059</v>
      </c>
      <c r="R7" s="9">
        <v>2074.6148601898321</v>
      </c>
      <c r="S7" s="9">
        <v>491.27386817184686</v>
      </c>
      <c r="T7" s="9">
        <v>975.21183662770648</v>
      </c>
      <c r="U7" s="9">
        <v>36.003199767763888</v>
      </c>
      <c r="V7" s="9">
        <v>4.4811829808258183</v>
      </c>
      <c r="W7" s="9">
        <v>1636.6617454529685</v>
      </c>
      <c r="X7" s="9">
        <v>1016.5063864789447</v>
      </c>
      <c r="Y7" s="9">
        <v>92.836149025309467</v>
      </c>
      <c r="Z7" s="9">
        <v>6.4813088992180186</v>
      </c>
      <c r="AA7" s="9">
        <v>15.616154406588395</v>
      </c>
      <c r="AB7" s="9">
        <v>2.4771199624821283</v>
      </c>
      <c r="AC7" s="9">
        <v>26.818658558538068</v>
      </c>
      <c r="AD7" s="9">
        <v>4.3707148269637752</v>
      </c>
      <c r="AE7" s="9">
        <v>10342.205323193912</v>
      </c>
      <c r="AF7" s="9">
        <v>6.8024549870167137</v>
      </c>
      <c r="AG7" s="9">
        <v>147.81821204252134</v>
      </c>
      <c r="AH7" s="9">
        <v>6.6335532893035509</v>
      </c>
      <c r="AI7" s="9">
        <v>7006.6253689960022</v>
      </c>
      <c r="AJ7" s="9">
        <v>883.10501175344882</v>
      </c>
      <c r="AK7" s="9">
        <v>94.654440302424476</v>
      </c>
      <c r="AL7" s="9">
        <v>38.7335671250461</v>
      </c>
      <c r="AM7" s="9"/>
      <c r="AN7" s="9">
        <f t="shared" si="20"/>
        <v>6.1169690242509862</v>
      </c>
      <c r="AO7" s="9">
        <f t="shared" si="21"/>
        <v>1.2983452360971517</v>
      </c>
      <c r="AP7" s="9">
        <f t="shared" si="22"/>
        <v>0.22450913854406784</v>
      </c>
      <c r="AQ7" s="9">
        <f t="shared" si="23"/>
        <v>4.0953649581708467</v>
      </c>
      <c r="AR7" s="9">
        <f t="shared" si="24"/>
        <v>0.13654467285672103</v>
      </c>
      <c r="AS7" s="9">
        <f t="shared" si="25"/>
        <v>88.032533901689547</v>
      </c>
      <c r="AT7" s="9">
        <f t="shared" si="26"/>
        <v>9.2172183557281322</v>
      </c>
      <c r="AU7" s="9">
        <f t="shared" si="27"/>
        <v>2.0577765872146285</v>
      </c>
      <c r="AV7" s="9">
        <f t="shared" si="28"/>
        <v>4.4107116358625724</v>
      </c>
      <c r="AW7" s="9" t="str">
        <f>IF(U7-U$77&lt;0, "&lt;MDL",(U7 -U$75)/$J7)</f>
        <v>&lt;MDL</v>
      </c>
      <c r="AX7" s="9" t="str">
        <f t="shared" si="30"/>
        <v>&lt;MDL</v>
      </c>
      <c r="AY7" s="9">
        <f t="shared" si="31"/>
        <v>7.1513358425006821</v>
      </c>
      <c r="AZ7" s="9">
        <f t="shared" si="32"/>
        <v>4.550748041259939</v>
      </c>
      <c r="BA7" s="9">
        <f t="shared" si="33"/>
        <v>0.39436637986302175</v>
      </c>
      <c r="BB7" s="9">
        <f t="shared" si="34"/>
        <v>1.9883831923262877E-2</v>
      </c>
      <c r="BC7" s="9">
        <f t="shared" si="35"/>
        <v>5.0256227632376305E-2</v>
      </c>
      <c r="BD7" s="9" t="str">
        <f t="shared" si="36"/>
        <v>&lt;MDL</v>
      </c>
      <c r="BE7" s="9">
        <f t="shared" si="37"/>
        <v>7.3316217138557696E-2</v>
      </c>
      <c r="BF7" s="9">
        <f t="shared" si="38"/>
        <v>1.3620363158414346E-2</v>
      </c>
      <c r="BG7" s="9">
        <f t="shared" si="39"/>
        <v>46.597443221591348</v>
      </c>
      <c r="BH7" s="9" t="str">
        <f t="shared" si="40"/>
        <v>&lt;MDL</v>
      </c>
      <c r="BI7" s="9">
        <f t="shared" si="41"/>
        <v>0.60662993279105759</v>
      </c>
      <c r="BJ7" s="9" t="str">
        <f t="shared" si="42"/>
        <v>&lt;MDL</v>
      </c>
      <c r="BK7" s="9">
        <f t="shared" si="43"/>
        <v>31.758625489374147</v>
      </c>
      <c r="BL7" s="9">
        <f t="shared" si="44"/>
        <v>3.9835920695277949</v>
      </c>
      <c r="BM7" s="9">
        <f t="shared" si="45"/>
        <v>0.41273945484650637</v>
      </c>
      <c r="BN7" s="9">
        <f t="shared" si="46"/>
        <v>0.17002924704449904</v>
      </c>
      <c r="BO7" s="9">
        <f t="shared" si="47"/>
        <v>211.37255982906626</v>
      </c>
    </row>
    <row r="8" spans="1:67">
      <c r="A8" s="6">
        <v>7</v>
      </c>
      <c r="B8" s="5" t="s">
        <v>28</v>
      </c>
      <c r="C8" s="5" t="s">
        <v>96</v>
      </c>
      <c r="D8" s="5" t="s">
        <v>156</v>
      </c>
      <c r="E8" s="5"/>
      <c r="F8" s="1">
        <v>43083</v>
      </c>
      <c r="G8" s="1">
        <v>43176</v>
      </c>
      <c r="H8" s="5" t="s">
        <v>5</v>
      </c>
      <c r="I8" s="6">
        <f t="shared" si="18"/>
        <v>93</v>
      </c>
      <c r="J8" s="6">
        <f t="shared" si="19"/>
        <v>325.5</v>
      </c>
      <c r="L8" s="9">
        <v>2986.2042841454854</v>
      </c>
      <c r="M8" s="9">
        <v>581.23640703643366</v>
      </c>
      <c r="N8" s="9">
        <v>123.23731054936114</v>
      </c>
      <c r="O8" s="9">
        <v>2735.4917678116672</v>
      </c>
      <c r="P8" s="9">
        <v>69.601116140363899</v>
      </c>
      <c r="Q8" s="9">
        <v>155322.78594933252</v>
      </c>
      <c r="R8" s="9">
        <v>16719.242696110912</v>
      </c>
      <c r="S8" s="9">
        <v>596.73521197414527</v>
      </c>
      <c r="T8" s="9">
        <v>11470.670102621492</v>
      </c>
      <c r="U8" s="9">
        <v>335.87918455028762</v>
      </c>
      <c r="V8" s="9">
        <v>75.551742059074925</v>
      </c>
      <c r="W8" s="9">
        <v>2118.0527678436802</v>
      </c>
      <c r="X8" s="9">
        <v>1744.7719240975659</v>
      </c>
      <c r="Y8" s="9">
        <v>291.12965463353908</v>
      </c>
      <c r="Z8" s="9">
        <v>11.105934255626259</v>
      </c>
      <c r="AA8" s="9">
        <v>79.365877351565899</v>
      </c>
      <c r="AB8" s="9">
        <v>2.2537232262793778</v>
      </c>
      <c r="AC8" s="9">
        <v>116.68913313409969</v>
      </c>
      <c r="AD8" s="9">
        <v>6.7867671953676085</v>
      </c>
      <c r="AE8" s="9">
        <v>10462.633451957297</v>
      </c>
      <c r="AF8" s="9">
        <v>263.21928668229145</v>
      </c>
      <c r="AG8" s="9">
        <v>8545.5784101518384</v>
      </c>
      <c r="AH8" s="9">
        <v>52.534124690382967</v>
      </c>
      <c r="AI8" s="9">
        <v>76888.688092595854</v>
      </c>
      <c r="AJ8" s="9">
        <v>5490.1821570090569</v>
      </c>
      <c r="AK8" s="9">
        <v>1185.7464322008179</v>
      </c>
      <c r="AL8" s="9">
        <v>1439.0801541827827</v>
      </c>
      <c r="AM8" s="9"/>
      <c r="AN8" s="9">
        <f t="shared" si="20"/>
        <v>9.1297096857295728</v>
      </c>
      <c r="AO8" s="9">
        <f t="shared" si="21"/>
        <v>1.7830206547052505</v>
      </c>
      <c r="AP8" s="9">
        <f t="shared" si="22"/>
        <v>0.36745872198484814</v>
      </c>
      <c r="AQ8" s="9">
        <f t="shared" si="23"/>
        <v>8.401535935325505</v>
      </c>
      <c r="AR8" s="9">
        <f t="shared" si="24"/>
        <v>0.21188405511884295</v>
      </c>
      <c r="AS8" s="9">
        <f t="shared" si="25"/>
        <v>476.81360371151459</v>
      </c>
      <c r="AT8" s="9">
        <f t="shared" si="26"/>
        <v>51.235098259167842</v>
      </c>
      <c r="AU8" s="9">
        <f t="shared" si="27"/>
        <v>1.7179756721447743</v>
      </c>
      <c r="AV8" s="9">
        <f t="shared" si="28"/>
        <v>35.232012847009166</v>
      </c>
      <c r="AW8" s="9">
        <f t="shared" si="29"/>
        <v>0.98533917357924139</v>
      </c>
      <c r="AX8" s="9">
        <f t="shared" si="30"/>
        <v>0.2126072634770157</v>
      </c>
      <c r="AY8" s="9">
        <f t="shared" si="31"/>
        <v>6.3233811848298371</v>
      </c>
      <c r="AZ8" s="9">
        <f t="shared" si="32"/>
        <v>5.320139725703342</v>
      </c>
      <c r="BA8" s="9">
        <f t="shared" si="33"/>
        <v>0.87634805643018721</v>
      </c>
      <c r="BB8" s="9">
        <f t="shared" si="34"/>
        <v>2.7677450984601247E-2</v>
      </c>
      <c r="BC8" s="9">
        <f t="shared" si="35"/>
        <v>0.22989622469405988</v>
      </c>
      <c r="BD8" s="9" t="str">
        <f t="shared" si="36"/>
        <v>&lt;MDL</v>
      </c>
      <c r="BE8" s="9">
        <f t="shared" si="37"/>
        <v>0.32576559279451184</v>
      </c>
      <c r="BF8" s="9">
        <f t="shared" si="38"/>
        <v>1.664928554480552E-2</v>
      </c>
      <c r="BG8" s="9">
        <f t="shared" si="39"/>
        <v>31.935988814513909</v>
      </c>
      <c r="BH8" s="9">
        <f t="shared" si="40"/>
        <v>0.68489182389048753</v>
      </c>
      <c r="BI8" s="9">
        <f t="shared" si="41"/>
        <v>26.210513358801059</v>
      </c>
      <c r="BJ8" s="9">
        <f t="shared" si="42"/>
        <v>0.13868404094953884</v>
      </c>
      <c r="BK8" s="9">
        <f t="shared" si="43"/>
        <v>236.20534452843884</v>
      </c>
      <c r="BL8" s="9">
        <f t="shared" si="44"/>
        <v>16.852409206102877</v>
      </c>
      <c r="BM8" s="9">
        <f t="shared" si="45"/>
        <v>3.6316468254748022</v>
      </c>
      <c r="BN8" s="9">
        <f t="shared" si="46"/>
        <v>4.417321155241317</v>
      </c>
      <c r="BO8" s="9">
        <f t="shared" si="47"/>
        <v>919.28690325415073</v>
      </c>
    </row>
    <row r="9" spans="1:67">
      <c r="A9" s="6">
        <v>8</v>
      </c>
      <c r="B9" s="5" t="s">
        <v>28</v>
      </c>
      <c r="C9" s="5" t="s">
        <v>96</v>
      </c>
      <c r="D9" s="5" t="s">
        <v>157</v>
      </c>
      <c r="E9" s="5"/>
      <c r="F9" s="1">
        <v>43083</v>
      </c>
      <c r="G9" s="1">
        <v>43176</v>
      </c>
      <c r="H9" s="5" t="s">
        <v>6</v>
      </c>
      <c r="I9" s="6">
        <f t="shared" si="18"/>
        <v>93</v>
      </c>
      <c r="J9" s="6">
        <f t="shared" si="19"/>
        <v>325.5</v>
      </c>
      <c r="L9" s="9">
        <v>983.1232463887834</v>
      </c>
      <c r="M9" s="9">
        <v>447.68210841685425</v>
      </c>
      <c r="N9" s="9">
        <v>63.616243612935854</v>
      </c>
      <c r="O9" s="9">
        <v>2102.2719473443517</v>
      </c>
      <c r="P9" s="9">
        <v>49.028041627156163</v>
      </c>
      <c r="Q9" s="9">
        <v>855393.78713175724</v>
      </c>
      <c r="R9" s="9">
        <v>457745.12464837905</v>
      </c>
      <c r="S9" s="9">
        <v>420553.17307255091</v>
      </c>
      <c r="T9" s="9">
        <v>122866.03450750787</v>
      </c>
      <c r="U9" s="9">
        <v>129235.25644564256</v>
      </c>
      <c r="V9" s="9">
        <v>43293.085584681641</v>
      </c>
      <c r="W9" s="9">
        <v>12900.33121919949</v>
      </c>
      <c r="X9" s="9">
        <v>35573.193355127536</v>
      </c>
      <c r="Y9" s="9">
        <v>162.5964618834204</v>
      </c>
      <c r="Z9" s="9">
        <v>7.5865733916628439</v>
      </c>
      <c r="AA9" s="9">
        <v>60.509909681590649</v>
      </c>
      <c r="AB9" s="9">
        <v>0.16622557055822235</v>
      </c>
      <c r="AC9" s="9">
        <v>5.4653289163482821</v>
      </c>
      <c r="AD9" s="9">
        <v>0.30403933711183667</v>
      </c>
      <c r="AE9" s="9">
        <v>1098.5100296700712</v>
      </c>
      <c r="AF9" s="9">
        <v>432.97465794961039</v>
      </c>
      <c r="AG9" s="9">
        <v>17.098274874941019</v>
      </c>
      <c r="AH9" s="9">
        <v>312.115117941508</v>
      </c>
      <c r="AI9" s="9">
        <v>16.412875108827347</v>
      </c>
      <c r="AJ9" s="9">
        <v>125.74574095276503</v>
      </c>
      <c r="AK9" s="9">
        <v>123.22139803000624</v>
      </c>
      <c r="AL9" s="9">
        <v>17.789296768086835</v>
      </c>
      <c r="AM9" s="9"/>
      <c r="AN9" s="9">
        <f t="shared" si="20"/>
        <v>2.9758508907781063</v>
      </c>
      <c r="AO9" s="9">
        <f t="shared" si="21"/>
        <v>1.37271558982175</v>
      </c>
      <c r="AP9" s="9">
        <f t="shared" si="22"/>
        <v>0.18429108162716676</v>
      </c>
      <c r="AQ9" s="9">
        <f t="shared" si="23"/>
        <v>6.4561601427991899</v>
      </c>
      <c r="AR9" s="9">
        <f t="shared" si="24"/>
        <v>0.14867952512434912</v>
      </c>
      <c r="AS9" s="9">
        <f t="shared" si="25"/>
        <v>2627.5693677128197</v>
      </c>
      <c r="AT9" s="9">
        <f t="shared" si="26"/>
        <v>1406.1533223828794</v>
      </c>
      <c r="AU9" s="9">
        <f t="shared" si="27"/>
        <v>1291.9067248597846</v>
      </c>
      <c r="AV9" s="9">
        <f t="shared" si="28"/>
        <v>377.46047492039281</v>
      </c>
      <c r="AW9" s="9">
        <f t="shared" si="29"/>
        <v>396.98957039045257</v>
      </c>
      <c r="AX9" s="9">
        <f t="shared" si="30"/>
        <v>132.98536868474449</v>
      </c>
      <c r="AY9" s="9">
        <f t="shared" si="31"/>
        <v>39.448660605277794</v>
      </c>
      <c r="AZ9" s="9">
        <f t="shared" si="32"/>
        <v>109.24770172579542</v>
      </c>
      <c r="BA9" s="9">
        <f t="shared" si="33"/>
        <v>0.48146881603043695</v>
      </c>
      <c r="BB9" s="9">
        <f t="shared" si="34"/>
        <v>1.686528243171825E-2</v>
      </c>
      <c r="BC9" s="9">
        <f t="shared" si="35"/>
        <v>0.17196698454052606</v>
      </c>
      <c r="BD9" s="9" t="str">
        <f t="shared" si="36"/>
        <v>&lt;MDL</v>
      </c>
      <c r="BE9" s="9" t="str">
        <f t="shared" si="37"/>
        <v>&lt;MDL</v>
      </c>
      <c r="BF9" s="9" t="str">
        <f t="shared" si="38"/>
        <v>&lt;MDL</v>
      </c>
      <c r="BG9" s="9">
        <f t="shared" si="39"/>
        <v>3.1675604818342569</v>
      </c>
      <c r="BH9" s="9">
        <f t="shared" si="40"/>
        <v>1.2064137018238792</v>
      </c>
      <c r="BI9" s="9" t="str">
        <f t="shared" si="41"/>
        <v>&lt;MDL</v>
      </c>
      <c r="BJ9" s="9">
        <f t="shared" si="42"/>
        <v>0.93616789118340993</v>
      </c>
      <c r="BK9" s="9">
        <f t="shared" si="43"/>
        <v>3.8600388693775592E-2</v>
      </c>
      <c r="BL9" s="9">
        <f t="shared" si="44"/>
        <v>0.37180577735851</v>
      </c>
      <c r="BM9" s="9">
        <f t="shared" si="45"/>
        <v>0.36736100620963569</v>
      </c>
      <c r="BN9" s="9">
        <f t="shared" si="46"/>
        <v>5.0836186225354144E-2</v>
      </c>
      <c r="BO9" s="9">
        <f t="shared" si="47"/>
        <v>6399.7079350286294</v>
      </c>
    </row>
    <row r="10" spans="1:67" ht="15.75">
      <c r="A10" s="6">
        <v>9</v>
      </c>
      <c r="B10" s="6" t="s">
        <v>28</v>
      </c>
      <c r="C10" s="6" t="s">
        <v>113</v>
      </c>
      <c r="D10" s="6" t="s">
        <v>158</v>
      </c>
      <c r="E10" s="2"/>
      <c r="F10" s="1">
        <v>43085</v>
      </c>
      <c r="G10" s="1">
        <v>43182</v>
      </c>
      <c r="H10" s="6" t="s">
        <v>7</v>
      </c>
      <c r="I10" s="6">
        <f t="shared" si="18"/>
        <v>97</v>
      </c>
      <c r="J10" s="6">
        <f t="shared" si="19"/>
        <v>339.5</v>
      </c>
      <c r="L10" s="9">
        <v>2245.6933852564712</v>
      </c>
      <c r="M10" s="9">
        <v>1932.1249708452551</v>
      </c>
      <c r="N10" s="9">
        <v>208.50477204998066</v>
      </c>
      <c r="O10" s="9">
        <v>1483.8894715340912</v>
      </c>
      <c r="P10" s="9">
        <v>195.54374410214098</v>
      </c>
      <c r="Q10" s="9">
        <v>18925.159835416493</v>
      </c>
      <c r="R10" s="9">
        <v>8858.0677235797993</v>
      </c>
      <c r="S10" s="9">
        <v>5505.2322228668472</v>
      </c>
      <c r="T10" s="9">
        <v>695.87014636038873</v>
      </c>
      <c r="U10" s="9">
        <v>1483.5654093294029</v>
      </c>
      <c r="V10" s="9">
        <v>680.03204388295671</v>
      </c>
      <c r="W10" s="9">
        <v>2845.1102722248656</v>
      </c>
      <c r="X10" s="9">
        <v>515.93174848759611</v>
      </c>
      <c r="Y10" s="9">
        <v>91.568041903088684</v>
      </c>
      <c r="Z10" s="9">
        <v>20.490652082819281</v>
      </c>
      <c r="AA10" s="9">
        <v>59.451951207963958</v>
      </c>
      <c r="AB10" s="9">
        <v>2.3027138779448242</v>
      </c>
      <c r="AC10" s="9">
        <v>18.890059647576688</v>
      </c>
      <c r="AD10" s="9">
        <v>6.6041416715153662</v>
      </c>
      <c r="AE10" s="9">
        <v>865.97782805474037</v>
      </c>
      <c r="AF10" s="9">
        <v>484.08693075572234</v>
      </c>
      <c r="AG10" s="9">
        <v>39.10689585502152</v>
      </c>
      <c r="AH10" s="9">
        <v>274.4870597405324</v>
      </c>
      <c r="AI10" s="9">
        <v>31.684318108577283</v>
      </c>
      <c r="AJ10" s="9">
        <v>36.437880351573988</v>
      </c>
      <c r="AK10" s="9">
        <v>260.03818746465754</v>
      </c>
      <c r="AL10" s="9">
        <v>71.417708781214884</v>
      </c>
      <c r="AM10" s="9"/>
      <c r="AN10" s="9">
        <f t="shared" si="20"/>
        <v>6.5720459611663085</v>
      </c>
      <c r="AO10" s="9">
        <f t="shared" si="21"/>
        <v>5.6885472368641548</v>
      </c>
      <c r="AP10" s="9">
        <f t="shared" si="22"/>
        <v>0.60346178352485302</v>
      </c>
      <c r="AQ10" s="9">
        <f t="shared" si="23"/>
        <v>4.3684761433604598</v>
      </c>
      <c r="AR10" s="9">
        <f t="shared" si="24"/>
        <v>0.57411159912506771</v>
      </c>
      <c r="AS10" s="9">
        <f t="shared" si="25"/>
        <v>55.390874504217898</v>
      </c>
      <c r="AT10" s="9">
        <f t="shared" si="26"/>
        <v>25.967156143823331</v>
      </c>
      <c r="AU10" s="9">
        <f t="shared" si="27"/>
        <v>16.105149019663699</v>
      </c>
      <c r="AV10" s="9">
        <f t="shared" si="28"/>
        <v>2.0418857892205584</v>
      </c>
      <c r="AW10" s="9">
        <f t="shared" si="29"/>
        <v>4.3252257018531903</v>
      </c>
      <c r="AX10" s="9">
        <f t="shared" si="30"/>
        <v>1.9843415790446255</v>
      </c>
      <c r="AY10" s="9">
        <f t="shared" si="31"/>
        <v>8.2041769662541899</v>
      </c>
      <c r="AZ10" s="9">
        <f t="shared" si="32"/>
        <v>1.4811938294741325</v>
      </c>
      <c r="BA10" s="9">
        <f t="shared" si="33"/>
        <v>0.25239964547150373</v>
      </c>
      <c r="BB10" s="9">
        <f t="shared" si="34"/>
        <v>5.4178875177262817E-2</v>
      </c>
      <c r="BC10" s="9">
        <f t="shared" si="35"/>
        <v>0.16175933724393091</v>
      </c>
      <c r="BD10" s="9" t="str">
        <f t="shared" si="36"/>
        <v>&lt;MDL</v>
      </c>
      <c r="BE10" s="9">
        <f t="shared" si="37"/>
        <v>2.4263996960502472E-2</v>
      </c>
      <c r="BF10" s="9">
        <f t="shared" si="38"/>
        <v>1.5424792108930645E-2</v>
      </c>
      <c r="BG10" s="9">
        <f t="shared" si="39"/>
        <v>2.3520139476339321</v>
      </c>
      <c r="BH10" s="9">
        <f t="shared" si="40"/>
        <v>1.3072162967593066</v>
      </c>
      <c r="BI10" s="9" t="str">
        <f t="shared" si="41"/>
        <v>&lt;MDL</v>
      </c>
      <c r="BJ10" s="9">
        <f t="shared" si="42"/>
        <v>0.7867292794675238</v>
      </c>
      <c r="BK10" s="9">
        <f t="shared" si="43"/>
        <v>8.199077914454754E-2</v>
      </c>
      <c r="BL10" s="9">
        <f t="shared" si="44"/>
        <v>9.3416553546403436E-2</v>
      </c>
      <c r="BM10" s="9">
        <f t="shared" si="45"/>
        <v>0.75520706025298301</v>
      </c>
      <c r="BN10" s="9">
        <f t="shared" si="46"/>
        <v>0.20670277063175499</v>
      </c>
      <c r="BO10" s="9">
        <f t="shared" si="47"/>
        <v>139.39794959199102</v>
      </c>
    </row>
    <row r="11" spans="1:67" ht="15.75">
      <c r="A11" s="6">
        <v>10</v>
      </c>
      <c r="B11" s="6" t="s">
        <v>28</v>
      </c>
      <c r="C11" s="6" t="s">
        <v>113</v>
      </c>
      <c r="D11" s="3" t="s">
        <v>159</v>
      </c>
      <c r="E11" s="2"/>
      <c r="F11" s="4">
        <v>43085</v>
      </c>
      <c r="G11" s="4">
        <v>43182</v>
      </c>
      <c r="H11" s="6" t="s">
        <v>8</v>
      </c>
      <c r="I11" s="6">
        <f t="shared" si="18"/>
        <v>97</v>
      </c>
      <c r="J11" s="6">
        <f t="shared" si="19"/>
        <v>339.5</v>
      </c>
      <c r="L11" s="9">
        <v>1323.5935200879537</v>
      </c>
      <c r="M11" s="9">
        <v>252.96845338437507</v>
      </c>
      <c r="N11" s="9">
        <v>72.68897485985346</v>
      </c>
      <c r="O11" s="9">
        <v>930.30257204541215</v>
      </c>
      <c r="P11" s="9">
        <v>11.906698554322626</v>
      </c>
      <c r="Q11" s="9">
        <v>9713.6387940727018</v>
      </c>
      <c r="R11" s="9">
        <v>5488.4544245451825</v>
      </c>
      <c r="S11" s="9">
        <v>3949.2992387246845</v>
      </c>
      <c r="T11" s="9">
        <v>429.66466425448471</v>
      </c>
      <c r="U11" s="9">
        <v>898.90098651044013</v>
      </c>
      <c r="V11" s="9">
        <v>450.65539014154399</v>
      </c>
      <c r="W11" s="9">
        <v>1575.2946972052866</v>
      </c>
      <c r="X11" s="9">
        <v>333.89447048987245</v>
      </c>
      <c r="Y11" s="9">
        <v>37.290757929503165</v>
      </c>
      <c r="Z11" s="9">
        <v>7.4762595260312512</v>
      </c>
      <c r="AA11" s="9">
        <v>19.438603009338635</v>
      </c>
      <c r="AB11" s="9">
        <v>3.0634524089963393</v>
      </c>
      <c r="AC11" s="9">
        <v>20.576096814819145</v>
      </c>
      <c r="AD11" s="9">
        <v>1.7184589782341351</v>
      </c>
      <c r="AE11" s="9">
        <v>1300.1466813834436</v>
      </c>
      <c r="AF11" s="9">
        <v>692.72835112843802</v>
      </c>
      <c r="AG11" s="9">
        <v>5.0450327134140878</v>
      </c>
      <c r="AH11" s="9">
        <v>154.7330869716005</v>
      </c>
      <c r="AI11" s="9">
        <v>3.6085987728344828</v>
      </c>
      <c r="AJ11" s="9">
        <v>47.575973350465603</v>
      </c>
      <c r="AK11" s="9">
        <v>137.22609953842266</v>
      </c>
      <c r="AL11" s="9">
        <v>21.64411422038647</v>
      </c>
      <c r="AM11" s="9"/>
      <c r="AN11" s="9">
        <f t="shared" si="20"/>
        <v>3.8559933391677288</v>
      </c>
      <c r="AO11" s="9">
        <f t="shared" si="21"/>
        <v>0.74257811326804268</v>
      </c>
      <c r="AP11" s="9">
        <f t="shared" si="22"/>
        <v>0.20341525277337374</v>
      </c>
      <c r="AQ11" s="9">
        <f t="shared" si="23"/>
        <v>2.7378814467811394</v>
      </c>
      <c r="AR11" s="9">
        <f t="shared" si="24"/>
        <v>3.3207193976854503E-2</v>
      </c>
      <c r="AS11" s="9">
        <f t="shared" si="25"/>
        <v>28.258264662262693</v>
      </c>
      <c r="AT11" s="9">
        <f t="shared" si="26"/>
        <v>16.041932877152881</v>
      </c>
      <c r="AU11" s="9">
        <f t="shared" si="27"/>
        <v>11.522135811586637</v>
      </c>
      <c r="AV11" s="9">
        <f t="shared" si="28"/>
        <v>1.2577753853740075</v>
      </c>
      <c r="AW11" s="9">
        <f t="shared" si="29"/>
        <v>2.6030919085720048</v>
      </c>
      <c r="AX11" s="9">
        <f t="shared" si="30"/>
        <v>1.3087107874646176</v>
      </c>
      <c r="AY11" s="9">
        <f t="shared" si="31"/>
        <v>4.4639249043408498</v>
      </c>
      <c r="AZ11" s="9">
        <f t="shared" si="32"/>
        <v>0.94500155260307606</v>
      </c>
      <c r="BA11" s="9">
        <f t="shared" si="33"/>
        <v>9.2525465873313673E-2</v>
      </c>
      <c r="BB11" s="9">
        <f t="shared" si="34"/>
        <v>1.5844876482747267E-2</v>
      </c>
      <c r="BC11" s="9">
        <f t="shared" si="35"/>
        <v>4.3899696010866615E-2</v>
      </c>
      <c r="BD11" s="9" t="str">
        <f t="shared" si="36"/>
        <v>&lt;MDL</v>
      </c>
      <c r="BE11" s="9">
        <f t="shared" si="37"/>
        <v>2.9230233093764497E-2</v>
      </c>
      <c r="BF11" s="9" t="str">
        <f t="shared" si="38"/>
        <v>&lt;MDL</v>
      </c>
      <c r="BG11" s="9">
        <f t="shared" si="39"/>
        <v>3.6308618219452815</v>
      </c>
      <c r="BH11" s="9">
        <f t="shared" si="40"/>
        <v>1.9217712904933733</v>
      </c>
      <c r="BI11" s="9" t="str">
        <f t="shared" si="41"/>
        <v>&lt;MDL</v>
      </c>
      <c r="BJ11" s="9">
        <f t="shared" si="42"/>
        <v>0.43399298265181857</v>
      </c>
      <c r="BK11" s="9" t="str">
        <f t="shared" si="43"/>
        <v>&lt;MDL</v>
      </c>
      <c r="BL11" s="9">
        <f t="shared" si="44"/>
        <v>0.12622389669483233</v>
      </c>
      <c r="BM11" s="9">
        <f t="shared" si="45"/>
        <v>0.39346306047025875</v>
      </c>
      <c r="BN11" s="9">
        <f t="shared" si="46"/>
        <v>6.0094244679388537E-2</v>
      </c>
      <c r="BO11" s="9">
        <f t="shared" si="47"/>
        <v>80.721820803719552</v>
      </c>
    </row>
    <row r="12" spans="1:67" ht="15.75">
      <c r="A12" s="6">
        <v>11</v>
      </c>
      <c r="B12" s="6" t="s">
        <v>28</v>
      </c>
      <c r="C12" s="6" t="s">
        <v>113</v>
      </c>
      <c r="D12" s="3" t="s">
        <v>160</v>
      </c>
      <c r="E12" s="2"/>
      <c r="F12" s="4">
        <v>43450</v>
      </c>
      <c r="G12" s="4">
        <v>43547</v>
      </c>
      <c r="H12" s="6" t="s">
        <v>9</v>
      </c>
      <c r="I12" s="6">
        <f t="shared" si="18"/>
        <v>97</v>
      </c>
      <c r="J12" s="6">
        <f t="shared" si="19"/>
        <v>339.5</v>
      </c>
      <c r="L12" s="9">
        <v>1392.2850027828038</v>
      </c>
      <c r="M12" s="9">
        <v>219.0748579443231</v>
      </c>
      <c r="N12" s="9">
        <v>57.306109732931894</v>
      </c>
      <c r="O12" s="9">
        <v>593.11613219783976</v>
      </c>
      <c r="P12" s="9">
        <v>26.904455222841833</v>
      </c>
      <c r="Q12" s="9">
        <v>53986.906637523069</v>
      </c>
      <c r="R12" s="9">
        <v>38107.995449778136</v>
      </c>
      <c r="S12" s="9">
        <v>34216.132336252973</v>
      </c>
      <c r="T12" s="9">
        <v>10082.592052394879</v>
      </c>
      <c r="U12" s="9">
        <v>6061.2686929047459</v>
      </c>
      <c r="V12" s="9">
        <v>4407.0131163294573</v>
      </c>
      <c r="W12" s="9">
        <v>1405.3891578494067</v>
      </c>
      <c r="X12" s="9">
        <v>1698.9789141421127</v>
      </c>
      <c r="Y12" s="9">
        <v>81.563385605198732</v>
      </c>
      <c r="Z12" s="9">
        <v>8.843177818493178</v>
      </c>
      <c r="AA12" s="9">
        <v>54.815007299318999</v>
      </c>
      <c r="AB12" s="9">
        <v>3.9755803850743106</v>
      </c>
      <c r="AC12" s="9">
        <v>26.255389877943045</v>
      </c>
      <c r="AD12" s="9">
        <v>10.485367354401598</v>
      </c>
      <c r="AE12" s="9">
        <v>777.37919593557285</v>
      </c>
      <c r="AF12" s="9">
        <v>342.56972493413093</v>
      </c>
      <c r="AG12" s="9">
        <v>5.6013649849588258</v>
      </c>
      <c r="AH12" s="9">
        <v>99.194493121646587</v>
      </c>
      <c r="AI12" s="9">
        <v>28.609616133761254</v>
      </c>
      <c r="AJ12" s="9">
        <v>45.587829379021166</v>
      </c>
      <c r="AK12" s="9">
        <v>189.79201705839085</v>
      </c>
      <c r="AL12" s="9">
        <v>22.252869586989249</v>
      </c>
      <c r="AM12" s="9"/>
      <c r="AN12" s="9">
        <f t="shared" si="20"/>
        <v>4.0583246578565362</v>
      </c>
      <c r="AO12" s="9">
        <f t="shared" si="21"/>
        <v>0.64274425335625485</v>
      </c>
      <c r="AP12" s="9">
        <f t="shared" si="22"/>
        <v>0.15810489893855323</v>
      </c>
      <c r="AQ12" s="9">
        <f t="shared" si="23"/>
        <v>1.744696056950293</v>
      </c>
      <c r="AR12" s="9">
        <f t="shared" si="24"/>
        <v>7.7383207728015643E-2</v>
      </c>
      <c r="AS12" s="9">
        <f t="shared" si="25"/>
        <v>158.66553371513564</v>
      </c>
      <c r="AT12" s="9">
        <f t="shared" si="26"/>
        <v>112.1230551900629</v>
      </c>
      <c r="AU12" s="9">
        <f t="shared" si="27"/>
        <v>100.67333786616186</v>
      </c>
      <c r="AV12" s="9">
        <f t="shared" si="28"/>
        <v>29.690551197275024</v>
      </c>
      <c r="AW12" s="9">
        <f t="shared" si="29"/>
        <v>17.808887803695143</v>
      </c>
      <c r="AX12" s="9">
        <f t="shared" si="30"/>
        <v>12.962194517031373</v>
      </c>
      <c r="AY12" s="9">
        <f t="shared" si="31"/>
        <v>3.9634667619082142</v>
      </c>
      <c r="AZ12" s="9">
        <f t="shared" si="32"/>
        <v>4.9658688387657861</v>
      </c>
      <c r="BA12" s="9">
        <f t="shared" si="33"/>
        <v>0.2229308493068794</v>
      </c>
      <c r="BB12" s="9">
        <f t="shared" si="34"/>
        <v>1.9871145385433355E-2</v>
      </c>
      <c r="BC12" s="9">
        <f t="shared" si="35"/>
        <v>0.14810118140108861</v>
      </c>
      <c r="BD12" s="9" t="str">
        <f t="shared" si="36"/>
        <v>&lt;MDL</v>
      </c>
      <c r="BE12" s="9">
        <f t="shared" si="37"/>
        <v>4.5958636814306175E-2</v>
      </c>
      <c r="BF12" s="9">
        <f t="shared" si="38"/>
        <v>2.685697379637168E-2</v>
      </c>
      <c r="BG12" s="9">
        <f t="shared" si="39"/>
        <v>2.0910459590649557</v>
      </c>
      <c r="BH12" s="9">
        <f t="shared" si="40"/>
        <v>0.89037622070160005</v>
      </c>
      <c r="BI12" s="9" t="str">
        <f t="shared" si="41"/>
        <v>&lt;MDL</v>
      </c>
      <c r="BJ12" s="9">
        <f t="shared" si="42"/>
        <v>0.27040360459598972</v>
      </c>
      <c r="BK12" s="9">
        <f t="shared" si="43"/>
        <v>7.2934219572188097E-2</v>
      </c>
      <c r="BL12" s="9">
        <f t="shared" si="44"/>
        <v>0.12036780252268377</v>
      </c>
      <c r="BM12" s="9">
        <f t="shared" si="45"/>
        <v>0.54829639631699867</v>
      </c>
      <c r="BN12" s="9">
        <f t="shared" si="46"/>
        <v>6.188733854272515E-2</v>
      </c>
      <c r="BO12" s="9">
        <f t="shared" si="47"/>
        <v>452.05317929288674</v>
      </c>
    </row>
    <row r="13" spans="1:67" ht="15.75">
      <c r="A13" s="6">
        <v>12</v>
      </c>
      <c r="B13" s="6" t="s">
        <v>28</v>
      </c>
      <c r="C13" s="6" t="s">
        <v>113</v>
      </c>
      <c r="D13" s="3" t="s">
        <v>161</v>
      </c>
      <c r="E13" s="2"/>
      <c r="F13" s="4">
        <v>43085</v>
      </c>
      <c r="G13" s="4">
        <v>43182</v>
      </c>
      <c r="H13" s="6" t="s">
        <v>10</v>
      </c>
      <c r="I13" s="6">
        <f t="shared" si="18"/>
        <v>97</v>
      </c>
      <c r="J13" s="6">
        <f t="shared" si="19"/>
        <v>339.5</v>
      </c>
      <c r="L13" s="9">
        <v>1424.032774825404</v>
      </c>
      <c r="M13" s="9">
        <v>332.74826583243032</v>
      </c>
      <c r="N13" s="9">
        <v>88.536219899538878</v>
      </c>
      <c r="O13" s="9">
        <v>1192.8599058779409</v>
      </c>
      <c r="P13" s="9">
        <v>51.714540266747093</v>
      </c>
      <c r="Q13" s="9">
        <v>32636.354438997787</v>
      </c>
      <c r="R13" s="9">
        <v>15777.938630118055</v>
      </c>
      <c r="S13" s="9">
        <v>10977.601955045757</v>
      </c>
      <c r="T13" s="9">
        <v>1185.2892243114209</v>
      </c>
      <c r="U13" s="9">
        <v>2901.8929360568518</v>
      </c>
      <c r="V13" s="9">
        <v>1198.1858595255426</v>
      </c>
      <c r="W13" s="9">
        <v>2829.7092109947425</v>
      </c>
      <c r="X13" s="9">
        <v>1088.2527968075176</v>
      </c>
      <c r="Y13" s="9">
        <v>183.13577744383767</v>
      </c>
      <c r="Z13" s="9">
        <v>11.440140914903116</v>
      </c>
      <c r="AA13" s="9">
        <v>76.32647447445278</v>
      </c>
      <c r="AB13" s="9">
        <v>1.309608401541315</v>
      </c>
      <c r="AC13" s="9">
        <v>22.642605170349015</v>
      </c>
      <c r="AD13" s="9">
        <v>14.689971935244751</v>
      </c>
      <c r="AE13" s="9">
        <v>1588.8136043496736</v>
      </c>
      <c r="AF13" s="9">
        <v>822.73719174618964</v>
      </c>
      <c r="AG13" s="9">
        <v>38.689208372477175</v>
      </c>
      <c r="AH13" s="9">
        <v>68.495387829043509</v>
      </c>
      <c r="AI13" s="9">
        <v>9.3750567672059528</v>
      </c>
      <c r="AJ13" s="9">
        <v>37.163146187124163</v>
      </c>
      <c r="AK13" s="9">
        <v>148.24407548605996</v>
      </c>
      <c r="AL13" s="9">
        <v>47.797065955512494</v>
      </c>
      <c r="AM13" s="9"/>
      <c r="AN13" s="9">
        <f t="shared" si="20"/>
        <v>4.1518379775696443</v>
      </c>
      <c r="AO13" s="9">
        <f t="shared" si="21"/>
        <v>0.97757019706201986</v>
      </c>
      <c r="AP13" s="9">
        <f t="shared" si="22"/>
        <v>0.25009344140278589</v>
      </c>
      <c r="AQ13" s="9">
        <f t="shared" si="23"/>
        <v>3.5112462003379257</v>
      </c>
      <c r="AR13" s="9">
        <f t="shared" si="24"/>
        <v>0.15046151419018136</v>
      </c>
      <c r="AS13" s="9">
        <f t="shared" si="25"/>
        <v>95.777309271762206</v>
      </c>
      <c r="AT13" s="9">
        <f t="shared" si="26"/>
        <v>46.349691951005234</v>
      </c>
      <c r="AU13" s="9">
        <f t="shared" si="27"/>
        <v>32.224058392797453</v>
      </c>
      <c r="AV13" s="9">
        <f t="shared" si="28"/>
        <v>3.4834736476919343</v>
      </c>
      <c r="AW13" s="9">
        <f t="shared" si="29"/>
        <v>8.5029209204907428</v>
      </c>
      <c r="AX13" s="9">
        <f t="shared" si="30"/>
        <v>3.5105678401420803</v>
      </c>
      <c r="AY13" s="9">
        <f t="shared" si="31"/>
        <v>8.1588130156499972</v>
      </c>
      <c r="AZ13" s="9">
        <f t="shared" si="32"/>
        <v>3.1669701131852412</v>
      </c>
      <c r="BA13" s="9">
        <f t="shared" si="33"/>
        <v>0.5221131522189234</v>
      </c>
      <c r="BB13" s="9">
        <f t="shared" si="34"/>
        <v>2.7520521221692379E-2</v>
      </c>
      <c r="BC13" s="9">
        <f t="shared" si="35"/>
        <v>0.21146338221149735</v>
      </c>
      <c r="BD13" s="9" t="str">
        <f t="shared" si="36"/>
        <v>&lt;MDL</v>
      </c>
      <c r="BE13" s="9">
        <f t="shared" si="37"/>
        <v>3.5317150193999752E-2</v>
      </c>
      <c r="BF13" s="9">
        <f t="shared" si="38"/>
        <v>3.9241670647161525E-2</v>
      </c>
      <c r="BG13" s="9">
        <f t="shared" si="39"/>
        <v>4.481132581786901</v>
      </c>
      <c r="BH13" s="9">
        <f t="shared" si="40"/>
        <v>2.3047133836237168</v>
      </c>
      <c r="BI13" s="9" t="str">
        <f t="shared" si="41"/>
        <v>&lt;MDL</v>
      </c>
      <c r="BJ13" s="9">
        <f t="shared" si="42"/>
        <v>0.17997914128935327</v>
      </c>
      <c r="BK13" s="9">
        <f t="shared" si="43"/>
        <v>1.6278669155235823E-2</v>
      </c>
      <c r="BL13" s="9">
        <f t="shared" si="44"/>
        <v>9.555282993977654E-2</v>
      </c>
      <c r="BM13" s="9">
        <f t="shared" si="45"/>
        <v>0.42591659787125224</v>
      </c>
      <c r="BN13" s="9">
        <f t="shared" si="46"/>
        <v>0.13712797585796299</v>
      </c>
      <c r="BO13" s="9">
        <f t="shared" si="47"/>
        <v>218.69137153930495</v>
      </c>
    </row>
    <row r="14" spans="1:67" ht="15.75">
      <c r="A14" s="6">
        <v>13</v>
      </c>
      <c r="B14" s="6" t="s">
        <v>28</v>
      </c>
      <c r="C14" s="6" t="s">
        <v>113</v>
      </c>
      <c r="D14" s="3" t="s">
        <v>162</v>
      </c>
      <c r="E14" s="2"/>
      <c r="F14" s="4">
        <v>43085</v>
      </c>
      <c r="G14" s="4">
        <v>43182</v>
      </c>
      <c r="H14" s="6" t="s">
        <v>11</v>
      </c>
      <c r="I14" s="6">
        <f t="shared" si="18"/>
        <v>97</v>
      </c>
      <c r="J14" s="6">
        <f t="shared" si="19"/>
        <v>339.5</v>
      </c>
      <c r="L14" s="9">
        <v>1916.7351351997452</v>
      </c>
      <c r="M14" s="9">
        <v>1955.9133610570204</v>
      </c>
      <c r="N14" s="9">
        <v>339.85829899687525</v>
      </c>
      <c r="O14" s="9">
        <v>1420.6225919889539</v>
      </c>
      <c r="P14" s="9">
        <v>306.79242597887486</v>
      </c>
      <c r="Q14" s="9">
        <v>20569.290331089767</v>
      </c>
      <c r="R14" s="9">
        <v>10261.004303812451</v>
      </c>
      <c r="S14" s="9">
        <v>6496.7112272126005</v>
      </c>
      <c r="T14" s="9">
        <v>844.73760377245935</v>
      </c>
      <c r="U14" s="9">
        <v>1734.0610340284252</v>
      </c>
      <c r="V14" s="9">
        <v>770.03924503817677</v>
      </c>
      <c r="W14" s="9">
        <v>1360.1369410976963</v>
      </c>
      <c r="X14" s="9">
        <v>612.01353099458629</v>
      </c>
      <c r="Y14" s="9">
        <v>114.33769120826733</v>
      </c>
      <c r="Z14" s="9">
        <v>10.585365621656511</v>
      </c>
      <c r="AA14" s="9">
        <v>75.721736183772123</v>
      </c>
      <c r="AB14" s="9">
        <v>2.9070248027848633</v>
      </c>
      <c r="AC14" s="9">
        <v>24.345329290701606</v>
      </c>
      <c r="AD14" s="9">
        <v>18.51691573915695</v>
      </c>
      <c r="AE14" s="9">
        <v>1945.0821559049514</v>
      </c>
      <c r="AF14" s="9">
        <v>987.55111641043004</v>
      </c>
      <c r="AG14" s="9">
        <v>54.631933921004418</v>
      </c>
      <c r="AH14" s="9">
        <v>245.73339322247807</v>
      </c>
      <c r="AI14" s="9">
        <v>14.070433400069945</v>
      </c>
      <c r="AJ14" s="9">
        <v>80.90291808072827</v>
      </c>
      <c r="AK14" s="9">
        <v>212.71487012425379</v>
      </c>
      <c r="AL14" s="9">
        <v>66.867121039150675</v>
      </c>
      <c r="AM14" s="9"/>
      <c r="AN14" s="9">
        <f t="shared" si="20"/>
        <v>5.6030967710139477</v>
      </c>
      <c r="AO14" s="9">
        <f t="shared" si="21"/>
        <v>5.7586161329223735</v>
      </c>
      <c r="AP14" s="9">
        <f t="shared" si="22"/>
        <v>0.99036466112984445</v>
      </c>
      <c r="AQ14" s="9">
        <f t="shared" si="23"/>
        <v>4.182123037189216</v>
      </c>
      <c r="AR14" s="9">
        <f t="shared" si="24"/>
        <v>0.90179549272369464</v>
      </c>
      <c r="AS14" s="9">
        <f t="shared" si="25"/>
        <v>60.233674196922685</v>
      </c>
      <c r="AT14" s="9">
        <f t="shared" si="26"/>
        <v>30.099517204891523</v>
      </c>
      <c r="AU14" s="9">
        <f t="shared" si="27"/>
        <v>19.025558458090071</v>
      </c>
      <c r="AV14" s="9">
        <f t="shared" si="28"/>
        <v>2.4803760908761419</v>
      </c>
      <c r="AW14" s="9">
        <f t="shared" si="29"/>
        <v>5.063062593455613</v>
      </c>
      <c r="AX14" s="9">
        <f t="shared" si="30"/>
        <v>2.2494585191189116</v>
      </c>
      <c r="AY14" s="9">
        <f t="shared" si="31"/>
        <v>3.8301759909164308</v>
      </c>
      <c r="AZ14" s="9">
        <f t="shared" si="32"/>
        <v>1.7642034981250609</v>
      </c>
      <c r="BA14" s="9">
        <f t="shared" si="33"/>
        <v>0.31946783193742018</v>
      </c>
      <c r="BB14" s="9">
        <f t="shared" si="34"/>
        <v>2.5002773671628738E-2</v>
      </c>
      <c r="BC14" s="9">
        <f t="shared" si="35"/>
        <v>0.20968212067782829</v>
      </c>
      <c r="BD14" s="9" t="str">
        <f t="shared" si="36"/>
        <v>&lt;MDL</v>
      </c>
      <c r="BE14" s="9">
        <f t="shared" si="37"/>
        <v>4.0332537882814455E-2</v>
      </c>
      <c r="BF14" s="9">
        <f t="shared" si="38"/>
        <v>5.0513964620393335E-2</v>
      </c>
      <c r="BG14" s="9">
        <f t="shared" si="39"/>
        <v>5.5305244862207097</v>
      </c>
      <c r="BH14" s="9">
        <f t="shared" si="40"/>
        <v>2.7901741337392996</v>
      </c>
      <c r="BI14" s="9" t="str">
        <f t="shared" si="41"/>
        <v>&lt;MDL</v>
      </c>
      <c r="BJ14" s="9">
        <f t="shared" si="42"/>
        <v>0.70203512182966121</v>
      </c>
      <c r="BK14" s="9">
        <f t="shared" si="43"/>
        <v>3.0108939060578949E-2</v>
      </c>
      <c r="BL14" s="9">
        <f t="shared" si="44"/>
        <v>0.22438868235098158</v>
      </c>
      <c r="BM14" s="9">
        <f t="shared" si="45"/>
        <v>0.61581584570098369</v>
      </c>
      <c r="BN14" s="9">
        <f t="shared" si="46"/>
        <v>0.19329897757707398</v>
      </c>
      <c r="BO14" s="9">
        <f t="shared" si="47"/>
        <v>152.91336806264491</v>
      </c>
    </row>
    <row r="15" spans="1:67" ht="15.75">
      <c r="A15" s="6">
        <v>14</v>
      </c>
      <c r="B15" s="6" t="s">
        <v>28</v>
      </c>
      <c r="C15" s="6" t="s">
        <v>75</v>
      </c>
      <c r="D15" s="3" t="s">
        <v>163</v>
      </c>
      <c r="E15" s="2"/>
      <c r="F15" s="4">
        <v>43141</v>
      </c>
      <c r="G15" s="4">
        <v>43203</v>
      </c>
      <c r="H15" s="6" t="s">
        <v>12</v>
      </c>
      <c r="I15" s="6">
        <f t="shared" si="18"/>
        <v>62</v>
      </c>
      <c r="J15" s="6">
        <f t="shared" si="19"/>
        <v>217</v>
      </c>
      <c r="L15" s="9">
        <v>767.2286467523387</v>
      </c>
      <c r="M15" s="9">
        <v>259.14418181452294</v>
      </c>
      <c r="N15" s="9">
        <v>64.139399758738236</v>
      </c>
      <c r="O15" s="9">
        <v>729.58729545390997</v>
      </c>
      <c r="P15" s="9">
        <v>24.144562983636959</v>
      </c>
      <c r="Q15" s="9">
        <v>183541.38396994577</v>
      </c>
      <c r="R15" s="9">
        <v>93038.622986565446</v>
      </c>
      <c r="S15" s="9">
        <v>123657.39407151261</v>
      </c>
      <c r="T15" s="9">
        <v>16739.965396196421</v>
      </c>
      <c r="U15" s="9">
        <v>29738.047718228197</v>
      </c>
      <c r="V15" s="9">
        <v>14146.131353795319</v>
      </c>
      <c r="W15" s="9">
        <v>2989.4554213421106</v>
      </c>
      <c r="X15" s="9">
        <v>40251.452309829278</v>
      </c>
      <c r="Y15" s="9">
        <v>706.87718880859836</v>
      </c>
      <c r="Z15" s="9">
        <v>46.926039367657886</v>
      </c>
      <c r="AA15" s="9">
        <v>59.501254328958971</v>
      </c>
      <c r="AB15" s="9">
        <v>2.2380358802936597</v>
      </c>
      <c r="AC15" s="9">
        <v>26.787913094006306</v>
      </c>
      <c r="AD15" s="9">
        <v>11.348204443529585</v>
      </c>
      <c r="AE15" s="9">
        <v>2858.4064726679708</v>
      </c>
      <c r="AF15" s="9">
        <v>2167.7250598721007</v>
      </c>
      <c r="AG15" s="9">
        <v>9.8576927737767317</v>
      </c>
      <c r="AH15" s="9">
        <v>59.802650844215968</v>
      </c>
      <c r="AI15" s="9">
        <v>7.0615456125515648</v>
      </c>
      <c r="AJ15" s="9">
        <v>100.13720648177143</v>
      </c>
      <c r="AK15" s="9">
        <v>65.247757839015364</v>
      </c>
      <c r="AL15" s="9">
        <v>59.697437041280544</v>
      </c>
      <c r="AM15" s="9"/>
      <c r="AN15" s="9">
        <f t="shared" si="20"/>
        <v>3.4688703470591196</v>
      </c>
      <c r="AO15" s="9">
        <f t="shared" si="21"/>
        <v>1.1902350132933104</v>
      </c>
      <c r="AP15" s="9">
        <f t="shared" si="22"/>
        <v>0.27884748025550765</v>
      </c>
      <c r="AQ15" s="9">
        <f t="shared" si="23"/>
        <v>3.3585044912013577</v>
      </c>
      <c r="AR15" s="9">
        <f t="shared" si="24"/>
        <v>0.1083488791910435</v>
      </c>
      <c r="AS15" s="9">
        <f t="shared" si="25"/>
        <v>845.26002778207953</v>
      </c>
      <c r="AT15" s="9">
        <f t="shared" si="26"/>
        <v>428.55486070881875</v>
      </c>
      <c r="AU15" s="9">
        <f t="shared" si="27"/>
        <v>569.67677392083681</v>
      </c>
      <c r="AV15" s="9">
        <f t="shared" si="28"/>
        <v>77.130486061181628</v>
      </c>
      <c r="AW15" s="9">
        <f t="shared" si="29"/>
        <v>136.97187297086614</v>
      </c>
      <c r="AX15" s="9">
        <f t="shared" si="30"/>
        <v>65.160291594460887</v>
      </c>
      <c r="AY15" s="9">
        <f t="shared" si="31"/>
        <v>13.500752208113099</v>
      </c>
      <c r="AZ15" s="9">
        <f t="shared" si="32"/>
        <v>185.43034961496843</v>
      </c>
      <c r="BA15" s="9">
        <f t="shared" si="33"/>
        <v>3.2304093389082267</v>
      </c>
      <c r="BB15" s="9">
        <f t="shared" si="34"/>
        <v>0.20658578528810753</v>
      </c>
      <c r="BC15" s="9">
        <f t="shared" si="35"/>
        <v>0.25330229546225602</v>
      </c>
      <c r="BD15" s="9" t="str">
        <f t="shared" si="36"/>
        <v>&lt;MDL</v>
      </c>
      <c r="BE15" s="9">
        <f t="shared" si="37"/>
        <v>7.4357052601475626E-2</v>
      </c>
      <c r="BF15" s="9">
        <f t="shared" si="38"/>
        <v>4.599437646542015E-2</v>
      </c>
      <c r="BG15" s="9">
        <f t="shared" si="39"/>
        <v>12.861462579884563</v>
      </c>
      <c r="BH15" s="9">
        <f t="shared" si="40"/>
        <v>9.8038620362495994</v>
      </c>
      <c r="BI15" s="9" t="str">
        <f t="shared" si="41"/>
        <v>&lt;MDL</v>
      </c>
      <c r="BJ15" s="9">
        <f t="shared" si="42"/>
        <v>0.24152157365395344</v>
      </c>
      <c r="BK15" s="9" t="str">
        <f t="shared" si="43"/>
        <v>&lt;MDL</v>
      </c>
      <c r="BL15" s="9">
        <f t="shared" si="44"/>
        <v>0.43969698644793276</v>
      </c>
      <c r="BM15" s="9">
        <f t="shared" si="45"/>
        <v>0.28388187709790569</v>
      </c>
      <c r="BN15" s="9">
        <f t="shared" si="46"/>
        <v>0.26937934972141236</v>
      </c>
      <c r="BO15" s="9">
        <f t="shared" si="47"/>
        <v>2357.8006743241067</v>
      </c>
    </row>
    <row r="16" spans="1:67" ht="15.75">
      <c r="A16" s="6">
        <v>15</v>
      </c>
      <c r="B16" s="6" t="s">
        <v>28</v>
      </c>
      <c r="C16" s="6" t="s">
        <v>75</v>
      </c>
      <c r="D16" s="3" t="s">
        <v>164</v>
      </c>
      <c r="E16" s="2"/>
      <c r="F16" s="4">
        <v>43141</v>
      </c>
      <c r="G16" s="4">
        <v>43203</v>
      </c>
      <c r="H16" s="6" t="s">
        <v>13</v>
      </c>
      <c r="I16" s="6">
        <f t="shared" si="18"/>
        <v>62</v>
      </c>
      <c r="J16" s="6">
        <f t="shared" si="19"/>
        <v>217</v>
      </c>
      <c r="L16" s="9">
        <v>569.06332644350118</v>
      </c>
      <c r="M16" s="9">
        <v>231.87383502622146</v>
      </c>
      <c r="N16" s="9">
        <v>70.592839492914351</v>
      </c>
      <c r="O16" s="9">
        <v>695.24635223453288</v>
      </c>
      <c r="P16" s="9">
        <v>34.967991331785385</v>
      </c>
      <c r="Q16" s="9">
        <v>176747.00447783031</v>
      </c>
      <c r="R16" s="9">
        <v>85291.280308560308</v>
      </c>
      <c r="S16" s="9">
        <v>102584.14905350565</v>
      </c>
      <c r="T16" s="9">
        <v>12338.62547977028</v>
      </c>
      <c r="U16" s="9">
        <v>23391.559157641019</v>
      </c>
      <c r="V16" s="9">
        <v>10830.262303705907</v>
      </c>
      <c r="W16" s="9">
        <v>3849.4984002825886</v>
      </c>
      <c r="X16" s="9">
        <v>28151.616514505316</v>
      </c>
      <c r="Y16" s="9">
        <v>97.963661828440664</v>
      </c>
      <c r="Z16" s="9">
        <v>4.5344083670448221</v>
      </c>
      <c r="AA16" s="9">
        <v>28.569411681601988</v>
      </c>
      <c r="AB16" s="9">
        <v>1.3073046898940717</v>
      </c>
      <c r="AC16" s="9">
        <v>14.425352466109775</v>
      </c>
      <c r="AD16" s="9">
        <v>7.7362836344323913</v>
      </c>
      <c r="AE16" s="9">
        <v>968.25835278841532</v>
      </c>
      <c r="AF16" s="9">
        <v>463.58157044453901</v>
      </c>
      <c r="AG16" s="9">
        <v>36.927241422202094</v>
      </c>
      <c r="AH16" s="9">
        <v>109.76921306773939</v>
      </c>
      <c r="AI16" s="9">
        <v>35.330424956968393</v>
      </c>
      <c r="AJ16" s="9">
        <v>12.95827921264079</v>
      </c>
      <c r="AK16" s="9">
        <v>45.401350564988157</v>
      </c>
      <c r="AL16" s="9">
        <v>35.078883958432336</v>
      </c>
      <c r="AM16" s="9"/>
      <c r="AN16" s="9">
        <f t="shared" si="20"/>
        <v>2.5556661060045687</v>
      </c>
      <c r="AO16" s="9">
        <f t="shared" si="21"/>
        <v>1.0645652124255616</v>
      </c>
      <c r="AP16" s="9">
        <f t="shared" si="22"/>
        <v>0.30858683386922248</v>
      </c>
      <c r="AQ16" s="9">
        <f t="shared" si="23"/>
        <v>3.2002512966420165</v>
      </c>
      <c r="AR16" s="9">
        <f t="shared" si="24"/>
        <v>0.15822642918251087</v>
      </c>
      <c r="AS16" s="9">
        <f t="shared" si="25"/>
        <v>813.94952321011885</v>
      </c>
      <c r="AT16" s="9">
        <f t="shared" si="26"/>
        <v>392.85282071801169</v>
      </c>
      <c r="AU16" s="9">
        <f t="shared" si="27"/>
        <v>472.56504572725635</v>
      </c>
      <c r="AV16" s="9">
        <f t="shared" si="28"/>
        <v>56.84781363525471</v>
      </c>
      <c r="AW16" s="9">
        <f t="shared" si="29"/>
        <v>107.72538190825242</v>
      </c>
      <c r="AX16" s="9">
        <f t="shared" si="30"/>
        <v>49.879789059486647</v>
      </c>
      <c r="AY16" s="9">
        <f t="shared" si="31"/>
        <v>17.464083908299632</v>
      </c>
      <c r="AZ16" s="9">
        <f t="shared" si="32"/>
        <v>129.67073765495016</v>
      </c>
      <c r="BA16" s="9">
        <f t="shared" si="33"/>
        <v>0.42435621918399763</v>
      </c>
      <c r="BB16" s="9">
        <f t="shared" si="34"/>
        <v>1.1232647036434416E-2</v>
      </c>
      <c r="BC16" s="9">
        <f t="shared" si="35"/>
        <v>0.11075924178779985</v>
      </c>
      <c r="BD16" s="9" t="str">
        <f t="shared" si="36"/>
        <v>&lt;MDL</v>
      </c>
      <c r="BE16" s="9" t="str">
        <f t="shared" si="37"/>
        <v>&lt;MDL</v>
      </c>
      <c r="BF16" s="9">
        <f t="shared" si="38"/>
        <v>2.9349580110133545E-2</v>
      </c>
      <c r="BG16" s="9">
        <f t="shared" si="39"/>
        <v>4.1511025804396073</v>
      </c>
      <c r="BH16" s="9">
        <f t="shared" si="40"/>
        <v>1.9506662324359505</v>
      </c>
      <c r="BI16" s="9" t="str">
        <f t="shared" si="41"/>
        <v>&lt;MDL</v>
      </c>
      <c r="BJ16" s="9">
        <f t="shared" si="42"/>
        <v>0.47178222906189543</v>
      </c>
      <c r="BK16" s="9">
        <f t="shared" si="43"/>
        <v>0.1450782321104378</v>
      </c>
      <c r="BL16" s="9" t="str">
        <f t="shared" si="44"/>
        <v>&lt;MDL</v>
      </c>
      <c r="BM16" s="9">
        <f t="shared" si="45"/>
        <v>0.19242377906091396</v>
      </c>
      <c r="BN16" s="9">
        <f t="shared" si="46"/>
        <v>0.15592979634423168</v>
      </c>
      <c r="BO16" s="9">
        <f t="shared" si="47"/>
        <v>2055.8851722373265</v>
      </c>
    </row>
    <row r="17" spans="1:67" ht="15.75">
      <c r="A17" s="6">
        <v>16</v>
      </c>
      <c r="B17" s="6" t="s">
        <v>28</v>
      </c>
      <c r="C17" s="6" t="s">
        <v>75</v>
      </c>
      <c r="D17" s="3" t="s">
        <v>165</v>
      </c>
      <c r="E17" s="2"/>
      <c r="F17" s="4">
        <v>43141</v>
      </c>
      <c r="G17" s="4">
        <v>43203</v>
      </c>
      <c r="H17" s="6" t="s">
        <v>14</v>
      </c>
      <c r="I17" s="6">
        <f t="shared" si="18"/>
        <v>62</v>
      </c>
      <c r="J17" s="6">
        <f t="shared" si="19"/>
        <v>217</v>
      </c>
      <c r="L17" s="9">
        <v>727.97050161382401</v>
      </c>
      <c r="M17" s="9">
        <v>177.81356076579183</v>
      </c>
      <c r="N17" s="9">
        <v>83.691630396862678</v>
      </c>
      <c r="O17" s="9">
        <v>776.69540443559538</v>
      </c>
      <c r="P17" s="9">
        <v>29.061719279320105</v>
      </c>
      <c r="Q17" s="9">
        <v>20501.846772319372</v>
      </c>
      <c r="R17" s="9">
        <v>7198.841210178557</v>
      </c>
      <c r="S17" s="9">
        <v>7485.6848695228673</v>
      </c>
      <c r="T17" s="9">
        <v>639.10959321329585</v>
      </c>
      <c r="U17" s="9">
        <v>1935.9457501130235</v>
      </c>
      <c r="V17" s="9">
        <v>837.68749406188647</v>
      </c>
      <c r="W17" s="9">
        <v>2855.8078034481591</v>
      </c>
      <c r="X17" s="9">
        <v>1083.7018288199499</v>
      </c>
      <c r="Y17" s="9">
        <v>78.139808934305108</v>
      </c>
      <c r="Z17" s="9">
        <v>11.867532683710616</v>
      </c>
      <c r="AA17" s="9">
        <v>27.430488888759857</v>
      </c>
      <c r="AB17" s="9">
        <v>5.5713727317307402</v>
      </c>
      <c r="AC17" s="9">
        <v>24.644804174814311</v>
      </c>
      <c r="AD17" s="9">
        <v>13.72305812804013</v>
      </c>
      <c r="AE17" s="9">
        <v>1094.5056697249374</v>
      </c>
      <c r="AF17" s="9">
        <v>580.91683028771877</v>
      </c>
      <c r="AG17" s="9">
        <v>45.504588012356294</v>
      </c>
      <c r="AH17" s="9">
        <v>64.058702788138092</v>
      </c>
      <c r="AI17" s="9">
        <v>10.907371822163489</v>
      </c>
      <c r="AJ17" s="9">
        <v>63.082536206379736</v>
      </c>
      <c r="AK17" s="9">
        <v>71.959799260217821</v>
      </c>
      <c r="AL17" s="9">
        <v>38.434656216528971</v>
      </c>
      <c r="AM17" s="9"/>
      <c r="AN17" s="9">
        <f t="shared" si="20"/>
        <v>3.2879572358217244</v>
      </c>
      <c r="AO17" s="9">
        <f t="shared" si="21"/>
        <v>0.81543952458948032</v>
      </c>
      <c r="AP17" s="9">
        <f t="shared" si="22"/>
        <v>0.36894992559248668</v>
      </c>
      <c r="AQ17" s="9">
        <f t="shared" si="23"/>
        <v>3.5755925510247928</v>
      </c>
      <c r="AR17" s="9">
        <f t="shared" si="24"/>
        <v>0.13100858562276307</v>
      </c>
      <c r="AS17" s="9">
        <f t="shared" si="25"/>
        <v>93.925754981957866</v>
      </c>
      <c r="AT17" s="9">
        <f t="shared" si="26"/>
        <v>32.979829481229395</v>
      </c>
      <c r="AU17" s="9">
        <f t="shared" si="27"/>
        <v>34.32327529415597</v>
      </c>
      <c r="AV17" s="9">
        <f t="shared" si="28"/>
        <v>2.9329938815358831</v>
      </c>
      <c r="AW17" s="9">
        <f t="shared" si="29"/>
        <v>8.8515874035151096</v>
      </c>
      <c r="AX17" s="9">
        <f t="shared" si="30"/>
        <v>3.8310572178091249</v>
      </c>
      <c r="AY17" s="9">
        <f t="shared" si="31"/>
        <v>12.884864568048807</v>
      </c>
      <c r="AZ17" s="9">
        <f t="shared" si="32"/>
        <v>4.9338036195337409</v>
      </c>
      <c r="BA17" s="9">
        <f t="shared" si="33"/>
        <v>0.33300205838152963</v>
      </c>
      <c r="BB17" s="9">
        <f t="shared" si="34"/>
        <v>4.5025846652405818E-2</v>
      </c>
      <c r="BC17" s="9">
        <f t="shared" si="35"/>
        <v>0.10551074965488681</v>
      </c>
      <c r="BD17" s="9">
        <f t="shared" si="36"/>
        <v>2.0146993706307195E-2</v>
      </c>
      <c r="BE17" s="9">
        <f t="shared" si="37"/>
        <v>6.4480974632848909E-2</v>
      </c>
      <c r="BF17" s="9">
        <f t="shared" si="38"/>
        <v>5.6938402661321275E-2</v>
      </c>
      <c r="BG17" s="9">
        <f t="shared" si="39"/>
        <v>4.7328874511148245</v>
      </c>
      <c r="BH17" s="9">
        <f t="shared" si="40"/>
        <v>2.4913817155842439</v>
      </c>
      <c r="BI17" s="9" t="str">
        <f t="shared" si="41"/>
        <v>&lt;MDL</v>
      </c>
      <c r="BJ17" s="9">
        <f t="shared" si="42"/>
        <v>0.26113471625267287</v>
      </c>
      <c r="BK17" s="9">
        <f t="shared" si="43"/>
        <v>3.2529600152811512E-2</v>
      </c>
      <c r="BL17" s="9">
        <f t="shared" si="44"/>
        <v>0.26893813725257931</v>
      </c>
      <c r="BM17" s="9">
        <f t="shared" si="45"/>
        <v>0.3148129435550599</v>
      </c>
      <c r="BN17" s="9">
        <f t="shared" si="46"/>
        <v>0.1713941846303913</v>
      </c>
      <c r="BO17" s="9">
        <f t="shared" si="47"/>
        <v>211.74029804466906</v>
      </c>
    </row>
    <row r="18" spans="1:67">
      <c r="A18" s="5">
        <v>18</v>
      </c>
      <c r="B18" s="5" t="s">
        <v>28</v>
      </c>
      <c r="C18" s="5" t="s">
        <v>75</v>
      </c>
      <c r="D18" s="5" t="s">
        <v>76</v>
      </c>
      <c r="E18" s="5" t="s">
        <v>77</v>
      </c>
      <c r="F18" s="7">
        <v>43141</v>
      </c>
      <c r="G18" s="7">
        <v>43203</v>
      </c>
      <c r="H18" s="5" t="s">
        <v>15</v>
      </c>
      <c r="I18" s="6">
        <f t="shared" si="18"/>
        <v>62</v>
      </c>
      <c r="J18" s="6">
        <f t="shared" si="19"/>
        <v>217</v>
      </c>
      <c r="L18" s="9">
        <v>873.38450034094524</v>
      </c>
      <c r="M18" s="9">
        <v>420.3997978145108</v>
      </c>
      <c r="N18" s="9">
        <v>55.663606261052273</v>
      </c>
      <c r="O18" s="9">
        <v>1241.7874820073755</v>
      </c>
      <c r="P18" s="9">
        <v>26.17304716927752</v>
      </c>
      <c r="Q18" s="9">
        <v>18880.640882484364</v>
      </c>
      <c r="R18" s="9">
        <v>6361.90665027467</v>
      </c>
      <c r="S18" s="9">
        <v>8750.0226952032644</v>
      </c>
      <c r="T18" s="9">
        <v>909.84260288635824</v>
      </c>
      <c r="U18" s="9">
        <v>3461.1149744945715</v>
      </c>
      <c r="V18" s="9">
        <v>1358.2818454572655</v>
      </c>
      <c r="W18" s="9">
        <v>2096.1375493096689</v>
      </c>
      <c r="X18" s="9">
        <v>1841.8994768337452</v>
      </c>
      <c r="Y18" s="9">
        <v>68.015137407609274</v>
      </c>
      <c r="Z18" s="9">
        <v>33.109026959171871</v>
      </c>
      <c r="AA18" s="9">
        <v>6.7153661492524401</v>
      </c>
      <c r="AB18" s="9">
        <v>4.048276764323619</v>
      </c>
      <c r="AC18" s="9">
        <v>143.87340316069515</v>
      </c>
      <c r="AD18" s="9">
        <v>2.0387615145457509</v>
      </c>
      <c r="AE18" s="9">
        <v>851.46700292407911</v>
      </c>
      <c r="AF18" s="9">
        <v>419.99491119759011</v>
      </c>
      <c r="AG18" s="9">
        <v>7.3822091322352161</v>
      </c>
      <c r="AH18" s="9">
        <v>19.022686598947374</v>
      </c>
      <c r="AI18" s="9">
        <v>65.211525345118304</v>
      </c>
      <c r="AJ18" s="9">
        <v>39.223409364183723</v>
      </c>
      <c r="AK18" s="9">
        <v>1.5570138206532</v>
      </c>
      <c r="AL18" s="9">
        <v>29.120034648840747</v>
      </c>
      <c r="AM18" s="9"/>
      <c r="AN18" s="9">
        <f t="shared" si="20"/>
        <v>3.9580678290342646</v>
      </c>
      <c r="AO18" s="9">
        <f t="shared" si="21"/>
        <v>1.9333484510812728</v>
      </c>
      <c r="AP18" s="9">
        <f t="shared" si="22"/>
        <v>0.23978852404497328</v>
      </c>
      <c r="AQ18" s="9">
        <f t="shared" si="23"/>
        <v>5.7188740144892183</v>
      </c>
      <c r="AR18" s="9">
        <f t="shared" si="24"/>
        <v>0.11769673258109217</v>
      </c>
      <c r="AS18" s="9">
        <f t="shared" si="25"/>
        <v>86.454760097925572</v>
      </c>
      <c r="AT18" s="9">
        <f t="shared" si="26"/>
        <v>29.122988191349727</v>
      </c>
      <c r="AU18" s="9">
        <f t="shared" si="27"/>
        <v>40.149716887153197</v>
      </c>
      <c r="AV18" s="9">
        <f t="shared" si="28"/>
        <v>4.1806114376329448</v>
      </c>
      <c r="AW18" s="9">
        <f t="shared" si="29"/>
        <v>15.880017008960033</v>
      </c>
      <c r="AX18" s="9">
        <f t="shared" si="30"/>
        <v>6.2301095283869081</v>
      </c>
      <c r="AY18" s="9">
        <f t="shared" si="31"/>
        <v>9.3840799867654425</v>
      </c>
      <c r="AZ18" s="9">
        <f t="shared" si="32"/>
        <v>8.4278019974774967</v>
      </c>
      <c r="BA18" s="9">
        <f t="shared" si="33"/>
        <v>0.28634458590827694</v>
      </c>
      <c r="BB18" s="9">
        <f t="shared" si="34"/>
        <v>0.14291291704623649</v>
      </c>
      <c r="BC18" s="9" t="str">
        <f t="shared" si="35"/>
        <v>&lt;MDL</v>
      </c>
      <c r="BD18" s="9" t="str">
        <f t="shared" si="36"/>
        <v>&lt;MDL</v>
      </c>
      <c r="BE18" s="9">
        <f t="shared" si="37"/>
        <v>0.61392152295488034</v>
      </c>
      <c r="BF18" s="9" t="str">
        <f t="shared" si="38"/>
        <v>&lt;MDL</v>
      </c>
      <c r="BG18" s="9">
        <f t="shared" si="39"/>
        <v>3.6128935948896714</v>
      </c>
      <c r="BH18" s="9">
        <f t="shared" si="40"/>
        <v>1.7498060515744349</v>
      </c>
      <c r="BI18" s="9" t="str">
        <f t="shared" si="41"/>
        <v>&lt;MDL</v>
      </c>
      <c r="BJ18" s="9">
        <f t="shared" si="42"/>
        <v>5.3595471141194929E-2</v>
      </c>
      <c r="BK18" s="9">
        <f t="shared" si="43"/>
        <v>0.28277915555813327</v>
      </c>
      <c r="BL18" s="9">
        <f t="shared" si="44"/>
        <v>0.15898824397057004</v>
      </c>
      <c r="BM18" s="9" t="str">
        <f t="shared" si="45"/>
        <v>&lt;MDL</v>
      </c>
      <c r="BN18" s="9">
        <f t="shared" si="46"/>
        <v>0.12846966127698933</v>
      </c>
      <c r="BO18" s="9">
        <f t="shared" si="47"/>
        <v>218.82757189120255</v>
      </c>
    </row>
    <row r="19" spans="1:67">
      <c r="A19" s="5">
        <v>19</v>
      </c>
      <c r="B19" s="5" t="s">
        <v>28</v>
      </c>
      <c r="C19" s="5" t="s">
        <v>78</v>
      </c>
      <c r="D19" s="5" t="s">
        <v>79</v>
      </c>
      <c r="E19" s="5" t="s">
        <v>80</v>
      </c>
      <c r="F19" s="7">
        <v>43146</v>
      </c>
      <c r="G19" s="7">
        <v>43205</v>
      </c>
      <c r="H19" s="5" t="s">
        <v>16</v>
      </c>
      <c r="I19" s="6">
        <f t="shared" si="18"/>
        <v>59</v>
      </c>
      <c r="J19" s="6">
        <f t="shared" si="19"/>
        <v>206.5</v>
      </c>
      <c r="L19" s="9">
        <v>1022.6530509566142</v>
      </c>
      <c r="M19" s="9">
        <v>503.04306849367009</v>
      </c>
      <c r="N19" s="9">
        <v>25.56872402913211</v>
      </c>
      <c r="O19" s="9">
        <v>1866.0561606650815</v>
      </c>
      <c r="P19" s="9">
        <v>7.4557433449544561</v>
      </c>
      <c r="Q19" s="9">
        <v>11826.450058904751</v>
      </c>
      <c r="R19" s="9">
        <v>4945.735227758385</v>
      </c>
      <c r="S19" s="9">
        <v>5721.4575302235535</v>
      </c>
      <c r="T19" s="9">
        <v>754.48056714171207</v>
      </c>
      <c r="U19" s="9">
        <v>2608.1798268434727</v>
      </c>
      <c r="V19" s="9">
        <v>1173.9963092061435</v>
      </c>
      <c r="W19" s="9">
        <v>460.68943656142892</v>
      </c>
      <c r="X19" s="9">
        <v>869.56074097637656</v>
      </c>
      <c r="Y19" s="9">
        <v>152.52714089438527</v>
      </c>
      <c r="Z19" s="9">
        <v>11.476485355818795</v>
      </c>
      <c r="AA19" s="9">
        <v>4.7241923306680533</v>
      </c>
      <c r="AB19" s="9">
        <v>5.5070485586985667</v>
      </c>
      <c r="AC19" s="9">
        <v>33.437565184250545</v>
      </c>
      <c r="AD19" s="9">
        <v>6.3566498646455365</v>
      </c>
      <c r="AE19" s="9">
        <v>1204.3203001439726</v>
      </c>
      <c r="AF19" s="9">
        <v>558.99926162647239</v>
      </c>
      <c r="AG19" s="9">
        <v>12.63996818980373</v>
      </c>
      <c r="AH19" s="9">
        <v>6.4706044067017476</v>
      </c>
      <c r="AI19" s="9">
        <v>82.161943789950158</v>
      </c>
      <c r="AJ19" s="9">
        <v>26.793664795420366</v>
      </c>
      <c r="AK19" s="9">
        <v>9.3894769752017844</v>
      </c>
      <c r="AL19" s="9">
        <v>16.928986135030986</v>
      </c>
      <c r="AM19" s="9"/>
      <c r="AN19" s="9">
        <f t="shared" ref="AN19:AN69" si="48">IF(L19-L$77&lt;0, "&lt;MDL",(L19 -L$75)/$J19)</f>
        <v>4.8821756393031688</v>
      </c>
      <c r="AO19" s="9">
        <f t="shared" ref="AO19:AO69" si="49">IF(M19-M$77&lt;0, "&lt;MDL",(M19 -M$75)/$J19)</f>
        <v>2.4318638477665639</v>
      </c>
      <c r="AP19" s="9">
        <f t="shared" ref="AP19:AP69" si="50">IF(N19-N$77&lt;0, "&lt;MDL",(N19 -N$75)/$J19)</f>
        <v>0.10624323237694451</v>
      </c>
      <c r="AQ19" s="9">
        <f t="shared" ref="AQ19:AQ69" si="51">IF(O19-O$77&lt;0, "&lt;MDL",(O19 -O$75)/$J19)</f>
        <v>9.032757093471508</v>
      </c>
      <c r="AR19" s="9">
        <f t="shared" ref="AR19:AR69" si="52">IF(P19-P$77&lt;0, "&lt;MDL",(P19 -P$75)/$J19)</f>
        <v>3.3040615718033586E-2</v>
      </c>
      <c r="AS19" s="9">
        <f t="shared" ref="AS19:AS69" si="53">IF(Q19-Q$77&lt;0, "&lt;MDL",(Q19 -Q$75)/$J19)</f>
        <v>56.690034468136723</v>
      </c>
      <c r="AT19" s="9">
        <f t="shared" ref="AT19:AT69" si="54">IF(R19-R$77&lt;0, "&lt;MDL",(R19 -R$75)/$J19)</f>
        <v>23.745845108990828</v>
      </c>
      <c r="AU19" s="9">
        <f t="shared" ref="AU19:AU69" si="55">IF(S19-S$77&lt;0, "&lt;MDL",(S19 -S$75)/$J19)</f>
        <v>27.525052782239865</v>
      </c>
      <c r="AV19" s="9">
        <f t="shared" ref="AV19:AV69" si="56">IF(T19-T$77&lt;0, "&lt;MDL",(T19 -T$75)/$J19)</f>
        <v>3.6408263739549778</v>
      </c>
      <c r="AW19" s="9">
        <f t="shared" ref="AW19:AW69" si="57">IF(U19-U$77&lt;0, "&lt;MDL",(U19 -U$75)/$J19)</f>
        <v>12.557038950572535</v>
      </c>
      <c r="AX19" s="9">
        <f t="shared" ref="AX19:AX69" si="58">IF(V19-V$77&lt;0, "&lt;MDL",(V19 -V$75)/$J19)</f>
        <v>5.654470854280083</v>
      </c>
      <c r="AY19" s="9">
        <f t="shared" ref="AY19:AY69" si="59">IF(W19-W$77&lt;0, "&lt;MDL",(W19 -W$75)/$J19)</f>
        <v>1.9413910139460573</v>
      </c>
      <c r="AZ19" s="9">
        <f t="shared" ref="AZ19:AZ69" si="60">IF(X19-X$77&lt;0, "&lt;MDL",(X19 -X$75)/$J19)</f>
        <v>4.1476721433183945</v>
      </c>
      <c r="BA19" s="9">
        <f t="shared" ref="BA19:BA69" si="61">IF(Y19-Y$77&lt;0, "&lt;MDL",(Y19 -Y$75)/$J19)</f>
        <v>0.71016357689526433</v>
      </c>
      <c r="BB19" s="9">
        <f t="shared" ref="BB19:BB69" si="62">IF(Z19-Z$77&lt;0, "&lt;MDL",(Z19 -Z$75)/$J19)</f>
        <v>4.5421604821696084E-2</v>
      </c>
      <c r="BC19" s="9" t="str">
        <f t="shared" ref="BC19:BC69" si="63">IF(AA19-AA$77&lt;0, "&lt;MDL",(AA19 -AA$75)/$J19)</f>
        <v>&lt;MDL</v>
      </c>
      <c r="BD19" s="9">
        <f t="shared" ref="BD19:BD69" si="64">IF(AB19-AB$77&lt;0, "&lt;MDL",(AB19 -AB$75)/$J19)</f>
        <v>2.0859919909135535E-2</v>
      </c>
      <c r="BE19" s="9">
        <f t="shared" ref="BE19:BE69" si="65">IF(AC19-AC$77&lt;0, "&lt;MDL",(AC19 -AC$75)/$J19)</f>
        <v>0.11033962472040895</v>
      </c>
      <c r="BF19" s="9">
        <f t="shared" ref="BF19:BF69" si="66">IF(AD19-AD$77&lt;0, "&lt;MDL",(AD19 -AD$75)/$J19)</f>
        <v>2.4160896436378327E-2</v>
      </c>
      <c r="BG19" s="9">
        <f t="shared" ref="BG19:BG69" si="67">IF(AE19-AE$77&lt;0, "&lt;MDL",(AE19 -AE$75)/$J19)</f>
        <v>5.5053327230554583</v>
      </c>
      <c r="BH19" s="9">
        <f t="shared" ref="BH19:BH69" si="68">IF(AF19-AF$77&lt;0, "&lt;MDL",(AF19 -AF$75)/$J19)</f>
        <v>2.5119237947725646</v>
      </c>
      <c r="BI19" s="9" t="str">
        <f t="shared" ref="BI19:BI69" si="69">IF(AG19-AG$77&lt;0, "&lt;MDL",(AG19 -AG$75)/$J19)</f>
        <v>&lt;MDL</v>
      </c>
      <c r="BJ19" s="9" t="str">
        <f t="shared" ref="BJ19:BJ69" si="70">IF(AH19-AH$77&lt;0, "&lt;MDL",(AH19 -AH$75)/$J19)</f>
        <v>&lt;MDL</v>
      </c>
      <c r="BK19" s="9">
        <f t="shared" ref="BK19:BK69" si="71">IF(AI19-AI$77&lt;0, "&lt;MDL",(AI19 -AI$75)/$J19)</f>
        <v>0.37924210751063808</v>
      </c>
      <c r="BL19" s="9">
        <f t="shared" ref="BL19:BL69" si="72">IF(AJ19-AJ$77&lt;0, "&lt;MDL",(AJ19 -AJ$75)/$J19)</f>
        <v>0.10687992432373047</v>
      </c>
      <c r="BM19" s="9">
        <f t="shared" ref="BM19:BM69" si="73">IF(AK19-AK$77&lt;0, "&lt;MDL",(AK19 -AK$75)/$J19)</f>
        <v>2.7816399353181392E-2</v>
      </c>
      <c r="BN19" s="9">
        <f t="shared" ref="BN19:BN69" si="74">IF(AL19-AL$77&lt;0, "&lt;MDL",(AL19 -AL$75)/$J19)</f>
        <v>7.5965462388847091E-2</v>
      </c>
      <c r="BO19" s="9">
        <f t="shared" si="47"/>
        <v>161.90651815826297</v>
      </c>
    </row>
    <row r="20" spans="1:67">
      <c r="A20" s="5">
        <v>20</v>
      </c>
      <c r="B20" s="5" t="s">
        <v>28</v>
      </c>
      <c r="C20" s="5" t="s">
        <v>81</v>
      </c>
      <c r="D20" s="5" t="s">
        <v>82</v>
      </c>
      <c r="E20" s="5" t="s">
        <v>83</v>
      </c>
      <c r="F20" s="7">
        <v>43079</v>
      </c>
      <c r="G20" s="7">
        <v>43146</v>
      </c>
      <c r="H20" s="5" t="s">
        <v>17</v>
      </c>
      <c r="I20" s="6">
        <f t="shared" si="18"/>
        <v>67</v>
      </c>
      <c r="J20" s="6">
        <f t="shared" si="19"/>
        <v>234.5</v>
      </c>
      <c r="L20" s="9">
        <v>1330.1321216039198</v>
      </c>
      <c r="M20" s="9">
        <v>836.99929874305508</v>
      </c>
      <c r="N20" s="9">
        <v>62.967243938710808</v>
      </c>
      <c r="O20" s="9">
        <v>3031.0094835990521</v>
      </c>
      <c r="P20" s="9">
        <v>26.33556916540935</v>
      </c>
      <c r="Q20" s="9">
        <v>13022.546114807166</v>
      </c>
      <c r="R20" s="9">
        <v>6240.5358794384256</v>
      </c>
      <c r="S20" s="9">
        <v>7158.4266949568282</v>
      </c>
      <c r="T20" s="9">
        <v>880.5893227399298</v>
      </c>
      <c r="U20" s="9">
        <v>2270.2486491456398</v>
      </c>
      <c r="V20" s="9">
        <v>1073.708535538605</v>
      </c>
      <c r="W20" s="9">
        <v>751.03331925865086</v>
      </c>
      <c r="X20" s="9">
        <v>355.76803433522974</v>
      </c>
      <c r="Y20" s="9">
        <v>111.76277722328402</v>
      </c>
      <c r="Z20" s="9">
        <v>7.3455304615973214</v>
      </c>
      <c r="AA20" s="9">
        <v>9.693349339123543</v>
      </c>
      <c r="AB20" s="9">
        <v>4.2395390158597843</v>
      </c>
      <c r="AC20" s="9">
        <v>99.902247654134527</v>
      </c>
      <c r="AD20" s="9">
        <v>2.3267688209434767</v>
      </c>
      <c r="AE20" s="9">
        <v>882.36331502469466</v>
      </c>
      <c r="AF20" s="9">
        <v>534.82136282961335</v>
      </c>
      <c r="AG20" s="9">
        <v>0.68938159435407764</v>
      </c>
      <c r="AH20" s="9">
        <v>24.914072451173112</v>
      </c>
      <c r="AI20" s="9">
        <v>31.363313685334429</v>
      </c>
      <c r="AJ20" s="9">
        <v>22.811268468398936</v>
      </c>
      <c r="AK20" s="9">
        <v>5.1055528159838799</v>
      </c>
      <c r="AL20" s="9">
        <v>2.8076574711112752</v>
      </c>
      <c r="AM20" s="9"/>
      <c r="AN20" s="9">
        <f t="shared" si="48"/>
        <v>5.6104406829996165</v>
      </c>
      <c r="AO20" s="9">
        <f t="shared" si="49"/>
        <v>3.5656124299069529</v>
      </c>
      <c r="AP20" s="9">
        <f t="shared" si="50"/>
        <v>0.25303943452203725</v>
      </c>
      <c r="AQ20" s="9">
        <f t="shared" si="51"/>
        <v>12.922036941304208</v>
      </c>
      <c r="AR20" s="9">
        <f t="shared" si="52"/>
        <v>0.10960645188157284</v>
      </c>
      <c r="AS20" s="9">
        <f t="shared" si="53"/>
        <v>55.021697968326862</v>
      </c>
      <c r="AT20" s="9">
        <f t="shared" si="54"/>
        <v>26.432058280113633</v>
      </c>
      <c r="AU20" s="9">
        <f t="shared" si="55"/>
        <v>30.366279591751841</v>
      </c>
      <c r="AV20" s="9">
        <f t="shared" si="56"/>
        <v>3.7438780461403862</v>
      </c>
      <c r="AW20" s="9">
        <f t="shared" si="57"/>
        <v>9.6166198959291904</v>
      </c>
      <c r="AX20" s="9">
        <f t="shared" si="58"/>
        <v>4.5516437430332566</v>
      </c>
      <c r="AY20" s="9">
        <f t="shared" si="59"/>
        <v>2.9477233564054703</v>
      </c>
      <c r="AZ20" s="9">
        <f t="shared" si="60"/>
        <v>1.4614140339194099</v>
      </c>
      <c r="BA20" s="9">
        <f t="shared" si="61"/>
        <v>0.45153268638708249</v>
      </c>
      <c r="BB20" s="9">
        <f t="shared" si="62"/>
        <v>2.2382117277009669E-2</v>
      </c>
      <c r="BC20" s="9">
        <f t="shared" si="63"/>
        <v>2.1998691366627389E-2</v>
      </c>
      <c r="BD20" s="9">
        <f t="shared" si="64"/>
        <v>1.2964025238369746E-2</v>
      </c>
      <c r="BE20" s="9">
        <f t="shared" si="65"/>
        <v>0.38059622590468412</v>
      </c>
      <c r="BF20" s="9" t="str">
        <f t="shared" si="66"/>
        <v>&lt;MDL</v>
      </c>
      <c r="BG20" s="9">
        <f t="shared" si="67"/>
        <v>3.4750286660625767</v>
      </c>
      <c r="BH20" s="9">
        <f t="shared" si="68"/>
        <v>2.1088885493546936</v>
      </c>
      <c r="BI20" s="9" t="str">
        <f t="shared" si="69"/>
        <v>&lt;MDL</v>
      </c>
      <c r="BJ20" s="9">
        <f t="shared" si="70"/>
        <v>7.4718989722238977E-2</v>
      </c>
      <c r="BK20" s="9">
        <f t="shared" si="71"/>
        <v>0.11733417951527095</v>
      </c>
      <c r="BL20" s="9">
        <f t="shared" si="72"/>
        <v>7.7135641986477238E-2</v>
      </c>
      <c r="BM20" s="9" t="str">
        <f t="shared" si="73"/>
        <v>&lt;MDL</v>
      </c>
      <c r="BN20" s="9" t="str">
        <f t="shared" si="74"/>
        <v>&lt;MDL</v>
      </c>
      <c r="BO20" s="9">
        <f t="shared" si="47"/>
        <v>163.34463062904948</v>
      </c>
    </row>
    <row r="21" spans="1:67">
      <c r="A21" s="5">
        <v>21</v>
      </c>
      <c r="B21" s="5" t="s">
        <v>28</v>
      </c>
      <c r="C21" s="5" t="s">
        <v>81</v>
      </c>
      <c r="D21" s="5" t="s">
        <v>84</v>
      </c>
      <c r="E21" s="5" t="s">
        <v>85</v>
      </c>
      <c r="F21" s="7">
        <v>43079</v>
      </c>
      <c r="G21" s="7">
        <v>43146</v>
      </c>
      <c r="H21" s="5" t="s">
        <v>18</v>
      </c>
      <c r="I21" s="6">
        <f t="shared" si="18"/>
        <v>67</v>
      </c>
      <c r="J21" s="6">
        <f t="shared" si="19"/>
        <v>234.5</v>
      </c>
      <c r="L21" s="9">
        <v>1698.8995868159766</v>
      </c>
      <c r="M21" s="9">
        <v>820.78094918653471</v>
      </c>
      <c r="N21" s="9">
        <v>94.090786533839662</v>
      </c>
      <c r="O21" s="9">
        <v>3589.757287814205</v>
      </c>
      <c r="P21" s="9">
        <v>36.061954333536278</v>
      </c>
      <c r="Q21" s="9">
        <v>17596.461298386599</v>
      </c>
      <c r="R21" s="9">
        <v>7685.3129401406304</v>
      </c>
      <c r="S21" s="9">
        <v>9090.5790720836303</v>
      </c>
      <c r="T21" s="9">
        <v>1160.0864107140924</v>
      </c>
      <c r="U21" s="9">
        <v>2715.9138903337107</v>
      </c>
      <c r="V21" s="9">
        <v>1188.825456974349</v>
      </c>
      <c r="W21" s="9">
        <v>1121.8214678996578</v>
      </c>
      <c r="X21" s="9">
        <v>711.68331962225488</v>
      </c>
      <c r="Y21" s="9">
        <v>341.64228109382947</v>
      </c>
      <c r="Z21" s="9">
        <v>10.983588731262071</v>
      </c>
      <c r="AA21" s="9">
        <v>13.753633669271148</v>
      </c>
      <c r="AB21" s="9">
        <v>2.5151497285501767</v>
      </c>
      <c r="AC21" s="9">
        <v>18.273325490217747</v>
      </c>
      <c r="AD21" s="9">
        <v>15.479132474428663</v>
      </c>
      <c r="AE21" s="9">
        <v>1285.9526425632932</v>
      </c>
      <c r="AF21" s="9">
        <v>629.32177484582201</v>
      </c>
      <c r="AG21" s="9">
        <v>11.50468825862648</v>
      </c>
      <c r="AH21" s="9">
        <v>45.924639619589506</v>
      </c>
      <c r="AI21" s="9">
        <v>28.826188471627528</v>
      </c>
      <c r="AJ21" s="9">
        <v>7.2469590945402551</v>
      </c>
      <c r="AK21" s="9">
        <v>3.3091818376670088</v>
      </c>
      <c r="AL21" s="9">
        <v>25.455231079675304</v>
      </c>
      <c r="AM21" s="9"/>
      <c r="AN21" s="9">
        <f t="shared" si="48"/>
        <v>7.1830098310254451</v>
      </c>
      <c r="AO21" s="9">
        <f t="shared" si="49"/>
        <v>3.4964510245486573</v>
      </c>
      <c r="AP21" s="9">
        <f t="shared" si="50"/>
        <v>0.38576243066331167</v>
      </c>
      <c r="AQ21" s="9">
        <f t="shared" si="51"/>
        <v>15.30475678870358</v>
      </c>
      <c r="AR21" s="9">
        <f t="shared" si="52"/>
        <v>0.15108357413371323</v>
      </c>
      <c r="AS21" s="9">
        <f t="shared" si="53"/>
        <v>74.526666768239167</v>
      </c>
      <c r="AT21" s="9">
        <f t="shared" si="54"/>
        <v>32.593154487798941</v>
      </c>
      <c r="AU21" s="9">
        <f t="shared" si="55"/>
        <v>38.605735357750994</v>
      </c>
      <c r="AV21" s="9">
        <f t="shared" si="56"/>
        <v>4.935763282703979</v>
      </c>
      <c r="AW21" s="9">
        <f t="shared" si="57"/>
        <v>11.517111329567021</v>
      </c>
      <c r="AX21" s="9">
        <f t="shared" si="58"/>
        <v>5.042547459177154</v>
      </c>
      <c r="AY21" s="9">
        <f t="shared" si="59"/>
        <v>4.5289094913351375</v>
      </c>
      <c r="AZ21" s="9">
        <f t="shared" si="60"/>
        <v>2.979176444525061</v>
      </c>
      <c r="BA21" s="9">
        <f t="shared" si="61"/>
        <v>1.4318290781591312</v>
      </c>
      <c r="BB21" s="9">
        <f t="shared" si="62"/>
        <v>3.7896225036774062E-2</v>
      </c>
      <c r="BC21" s="9">
        <f t="shared" si="63"/>
        <v>3.9313336697747239E-2</v>
      </c>
      <c r="BD21" s="9" t="str">
        <f t="shared" si="64"/>
        <v>&lt;MDL</v>
      </c>
      <c r="BE21" s="9">
        <f t="shared" si="65"/>
        <v>3.2498476804825795E-2</v>
      </c>
      <c r="BF21" s="9">
        <f t="shared" si="66"/>
        <v>6.0177858097634332E-2</v>
      </c>
      <c r="BG21" s="9">
        <f t="shared" si="67"/>
        <v>5.1960918965043614</v>
      </c>
      <c r="BH21" s="9">
        <f t="shared" si="68"/>
        <v>2.5118753809803165</v>
      </c>
      <c r="BI21" s="9" t="str">
        <f t="shared" si="69"/>
        <v>&lt;MDL</v>
      </c>
      <c r="BJ21" s="9">
        <f t="shared" si="70"/>
        <v>0.16431629108009141</v>
      </c>
      <c r="BK21" s="9">
        <f t="shared" si="71"/>
        <v>0.10651488222867435</v>
      </c>
      <c r="BL21" s="9" t="str">
        <f t="shared" si="72"/>
        <v>&lt;MDL</v>
      </c>
      <c r="BM21" s="9" t="str">
        <f t="shared" si="73"/>
        <v>&lt;MDL</v>
      </c>
      <c r="BN21" s="9">
        <f t="shared" si="74"/>
        <v>0.10325421291232939</v>
      </c>
      <c r="BO21" s="9">
        <f t="shared" si="47"/>
        <v>210.93389590867403</v>
      </c>
    </row>
    <row r="22" spans="1:67">
      <c r="A22" s="5">
        <v>22</v>
      </c>
      <c r="B22" s="5" t="s">
        <v>28</v>
      </c>
      <c r="C22" s="5" t="s">
        <v>81</v>
      </c>
      <c r="D22" s="5" t="s">
        <v>86</v>
      </c>
      <c r="E22" s="5" t="s">
        <v>87</v>
      </c>
      <c r="F22" s="7">
        <v>43079</v>
      </c>
      <c r="G22" s="7">
        <v>43146</v>
      </c>
      <c r="H22" s="5" t="s">
        <v>19</v>
      </c>
      <c r="I22" s="6">
        <f t="shared" si="18"/>
        <v>67</v>
      </c>
      <c r="J22" s="6">
        <f t="shared" si="19"/>
        <v>234.5</v>
      </c>
      <c r="L22" s="9">
        <v>2142.414112994622</v>
      </c>
      <c r="M22" s="9">
        <v>996.57551043134811</v>
      </c>
      <c r="N22" s="9">
        <v>68.457693919796796</v>
      </c>
      <c r="O22" s="9">
        <v>3467.1817524190747</v>
      </c>
      <c r="P22" s="9">
        <v>31.423716943651083</v>
      </c>
      <c r="Q22" s="9">
        <v>14437.552341511138</v>
      </c>
      <c r="R22" s="9">
        <v>5973.2965469517812</v>
      </c>
      <c r="S22" s="9">
        <v>8754.3057218048671</v>
      </c>
      <c r="T22" s="9">
        <v>1039.6094980310124</v>
      </c>
      <c r="U22" s="9">
        <v>2501.0934510858965</v>
      </c>
      <c r="V22" s="9">
        <v>1151.4346705215621</v>
      </c>
      <c r="W22" s="9">
        <v>644.19605154650287</v>
      </c>
      <c r="X22" s="9">
        <v>692.89755823778773</v>
      </c>
      <c r="Y22" s="9">
        <v>17348.990133291776</v>
      </c>
      <c r="Z22" s="9">
        <v>6.5996400709729963</v>
      </c>
      <c r="AA22" s="9">
        <v>28.016399612340059</v>
      </c>
      <c r="AB22" s="9">
        <v>13.035419048100504</v>
      </c>
      <c r="AC22" s="9">
        <v>47.712190965600641</v>
      </c>
      <c r="AD22" s="9">
        <v>28.051955579422746</v>
      </c>
      <c r="AE22" s="9">
        <v>8023.4734737625513</v>
      </c>
      <c r="AF22" s="9">
        <v>1240.9528219952083</v>
      </c>
      <c r="AG22" s="9">
        <v>22.827902952054878</v>
      </c>
      <c r="AH22" s="9">
        <v>29.947059790826188</v>
      </c>
      <c r="AI22" s="9">
        <v>42.257778969261018</v>
      </c>
      <c r="AJ22" s="9">
        <v>67.573455393942922</v>
      </c>
      <c r="AK22" s="9">
        <v>6.3203023277684593</v>
      </c>
      <c r="AL22" s="9">
        <v>2.3185313620258032</v>
      </c>
      <c r="AM22" s="9"/>
      <c r="AN22" s="9">
        <f t="shared" si="48"/>
        <v>9.0743297720857665</v>
      </c>
      <c r="AO22" s="9">
        <f t="shared" si="49"/>
        <v>4.2461080021384801</v>
      </c>
      <c r="AP22" s="9">
        <f t="shared" si="50"/>
        <v>0.27645286727720136</v>
      </c>
      <c r="AQ22" s="9">
        <f t="shared" si="51"/>
        <v>14.782046616442896</v>
      </c>
      <c r="AR22" s="9">
        <f t="shared" si="52"/>
        <v>0.13130431021096189</v>
      </c>
      <c r="AS22" s="9">
        <f t="shared" si="53"/>
        <v>61.055839660028234</v>
      </c>
      <c r="AT22" s="9">
        <f t="shared" si="54"/>
        <v>25.292444921961629</v>
      </c>
      <c r="AU22" s="9">
        <f t="shared" si="55"/>
        <v>37.17173386402493</v>
      </c>
      <c r="AV22" s="9">
        <f t="shared" si="56"/>
        <v>4.4220024610277324</v>
      </c>
      <c r="AW22" s="9">
        <f t="shared" si="57"/>
        <v>10.601032697380179</v>
      </c>
      <c r="AX22" s="9">
        <f t="shared" si="58"/>
        <v>4.883098476436059</v>
      </c>
      <c r="AY22" s="9">
        <f t="shared" si="59"/>
        <v>2.4921273320466302</v>
      </c>
      <c r="AZ22" s="9">
        <f t="shared" si="60"/>
        <v>2.8990665878748811</v>
      </c>
      <c r="BA22" s="9">
        <f t="shared" si="61"/>
        <v>73.957832712265514</v>
      </c>
      <c r="BB22" s="9">
        <f t="shared" si="62"/>
        <v>1.920134802061596E-2</v>
      </c>
      <c r="BC22" s="9">
        <f t="shared" si="63"/>
        <v>0.10013536630571701</v>
      </c>
      <c r="BD22" s="9">
        <f t="shared" si="64"/>
        <v>5.0473108531507146E-2</v>
      </c>
      <c r="BE22" s="9">
        <f t="shared" si="65"/>
        <v>0.15803734876807907</v>
      </c>
      <c r="BF22" s="9">
        <f t="shared" si="66"/>
        <v>0.11379330843876048</v>
      </c>
      <c r="BG22" s="9">
        <f t="shared" si="67"/>
        <v>33.927524012492668</v>
      </c>
      <c r="BH22" s="9">
        <f t="shared" si="68"/>
        <v>5.1201101236216235</v>
      </c>
      <c r="BI22" s="9" t="str">
        <f t="shared" si="69"/>
        <v>&lt;MDL</v>
      </c>
      <c r="BJ22" s="9">
        <f t="shared" si="70"/>
        <v>9.6181622300716904E-2</v>
      </c>
      <c r="BK22" s="9">
        <f t="shared" si="71"/>
        <v>0.16379245364715406</v>
      </c>
      <c r="BL22" s="9">
        <f t="shared" si="72"/>
        <v>0.26801916832141959</v>
      </c>
      <c r="BM22" s="9" t="str">
        <f t="shared" si="73"/>
        <v>&lt;MDL</v>
      </c>
      <c r="BN22" s="9" t="str">
        <f t="shared" si="74"/>
        <v>&lt;MDL</v>
      </c>
      <c r="BO22" s="9">
        <f t="shared" si="47"/>
        <v>291.30268814164941</v>
      </c>
    </row>
    <row r="23" spans="1:67">
      <c r="A23" s="5">
        <v>23</v>
      </c>
      <c r="B23" s="5" t="s">
        <v>28</v>
      </c>
      <c r="C23" s="5" t="s">
        <v>81</v>
      </c>
      <c r="D23" s="5" t="s">
        <v>88</v>
      </c>
      <c r="E23" s="5" t="s">
        <v>89</v>
      </c>
      <c r="F23" s="7">
        <v>43079</v>
      </c>
      <c r="G23" s="7">
        <v>43146</v>
      </c>
      <c r="H23" s="5" t="s">
        <v>20</v>
      </c>
      <c r="I23" s="6">
        <f t="shared" si="18"/>
        <v>67</v>
      </c>
      <c r="J23" s="6">
        <f t="shared" si="19"/>
        <v>234.5</v>
      </c>
      <c r="L23" s="9">
        <v>1759.7964792079567</v>
      </c>
      <c r="M23" s="9">
        <v>781.98420330897386</v>
      </c>
      <c r="N23" s="9">
        <v>69.218126413168065</v>
      </c>
      <c r="O23" s="9">
        <v>3570.018608424718</v>
      </c>
      <c r="P23" s="9">
        <v>69.094500462843087</v>
      </c>
      <c r="Q23" s="9">
        <v>17810.404613417246</v>
      </c>
      <c r="R23" s="9">
        <v>6464.9464100581672</v>
      </c>
      <c r="S23" s="9">
        <v>9380.6112850763038</v>
      </c>
      <c r="T23" s="9">
        <v>1070.0225157384357</v>
      </c>
      <c r="U23" s="9">
        <v>2536.98875324456</v>
      </c>
      <c r="V23" s="9">
        <v>1160.2789507514831</v>
      </c>
      <c r="W23" s="9">
        <v>2931.4292795497854</v>
      </c>
      <c r="X23" s="9">
        <v>1112.0037407399648</v>
      </c>
      <c r="Y23" s="9">
        <v>1898.8367435083942</v>
      </c>
      <c r="Z23" s="9">
        <v>6.2520237983310905</v>
      </c>
      <c r="AA23" s="9">
        <v>38.414300196588414</v>
      </c>
      <c r="AB23" s="9">
        <v>2.0322441018926041</v>
      </c>
      <c r="AC23" s="9">
        <v>32.449223081570779</v>
      </c>
      <c r="AD23" s="9">
        <v>24.329137260096655</v>
      </c>
      <c r="AE23" s="9">
        <v>2177.3942154482179</v>
      </c>
      <c r="AF23" s="9">
        <v>664.10897170836461</v>
      </c>
      <c r="AG23" s="9">
        <v>58.454603423568592</v>
      </c>
      <c r="AH23" s="9">
        <v>30.602268447164843</v>
      </c>
      <c r="AI23" s="9">
        <v>22.83878786513905</v>
      </c>
      <c r="AJ23" s="9">
        <v>81.851413444898824</v>
      </c>
      <c r="AK23" s="9">
        <v>14.795541387293431</v>
      </c>
      <c r="AL23" s="9">
        <v>19.914470493133894</v>
      </c>
      <c r="AM23" s="9"/>
      <c r="AN23" s="9">
        <f t="shared" si="48"/>
        <v>7.4426980715029716</v>
      </c>
      <c r="AO23" s="9">
        <f t="shared" si="49"/>
        <v>3.3310064792285683</v>
      </c>
      <c r="AP23" s="9">
        <f t="shared" si="50"/>
        <v>0.27969564976492534</v>
      </c>
      <c r="AQ23" s="9">
        <f t="shared" si="51"/>
        <v>15.220583315827303</v>
      </c>
      <c r="AR23" s="9">
        <f t="shared" si="52"/>
        <v>0.29194731029280413</v>
      </c>
      <c r="AS23" s="9">
        <f t="shared" si="53"/>
        <v>75.439004998647036</v>
      </c>
      <c r="AT23" s="9">
        <f t="shared" si="54"/>
        <v>27.389032824334279</v>
      </c>
      <c r="AU23" s="9">
        <f t="shared" si="55"/>
        <v>39.842546500576894</v>
      </c>
      <c r="AV23" s="9">
        <f t="shared" si="56"/>
        <v>4.5516955002917969</v>
      </c>
      <c r="AW23" s="9">
        <f t="shared" si="57"/>
        <v>10.754104348376613</v>
      </c>
      <c r="AX23" s="9">
        <f t="shared" si="58"/>
        <v>4.9208139571606679</v>
      </c>
      <c r="AY23" s="9">
        <f t="shared" si="59"/>
        <v>12.245787152956151</v>
      </c>
      <c r="AZ23" s="9">
        <f t="shared" si="60"/>
        <v>4.6862997755174263</v>
      </c>
      <c r="BA23" s="9">
        <f t="shared" si="61"/>
        <v>8.0723171908011988</v>
      </c>
      <c r="BB23" s="9">
        <f t="shared" si="62"/>
        <v>1.7718975855831712E-2</v>
      </c>
      <c r="BC23" s="9">
        <f t="shared" si="63"/>
        <v>0.14447609374387629</v>
      </c>
      <c r="BD23" s="9" t="str">
        <f t="shared" si="64"/>
        <v>&lt;MDL</v>
      </c>
      <c r="BE23" s="9">
        <f t="shared" si="65"/>
        <v>9.2950065680531685E-2</v>
      </c>
      <c r="BF23" s="9">
        <f t="shared" si="66"/>
        <v>9.7917750573830453E-2</v>
      </c>
      <c r="BG23" s="9">
        <f t="shared" si="67"/>
        <v>8.9975484972929518</v>
      </c>
      <c r="BH23" s="9">
        <f t="shared" si="68"/>
        <v>2.6602216362576838</v>
      </c>
      <c r="BI23" s="9" t="str">
        <f t="shared" si="69"/>
        <v>&lt;MDL</v>
      </c>
      <c r="BJ23" s="9">
        <f t="shared" si="70"/>
        <v>9.8975689065487288E-2</v>
      </c>
      <c r="BK23" s="9">
        <f t="shared" si="71"/>
        <v>8.0982257041090216E-2</v>
      </c>
      <c r="BL23" s="9">
        <f t="shared" si="72"/>
        <v>0.32890598303764945</v>
      </c>
      <c r="BM23" s="9">
        <f t="shared" si="73"/>
        <v>4.7548617818863985E-2</v>
      </c>
      <c r="BN23" s="9">
        <f t="shared" si="74"/>
        <v>7.9626235997440648E-2</v>
      </c>
      <c r="BO23" s="9">
        <f t="shared" si="47"/>
        <v>227.11440487764389</v>
      </c>
    </row>
    <row r="24" spans="1:67">
      <c r="A24" s="5">
        <v>24</v>
      </c>
      <c r="B24" s="5" t="s">
        <v>28</v>
      </c>
      <c r="C24" s="5" t="s">
        <v>90</v>
      </c>
      <c r="D24" s="5" t="s">
        <v>91</v>
      </c>
      <c r="E24" s="5" t="s">
        <v>92</v>
      </c>
      <c r="F24" s="7">
        <v>43094</v>
      </c>
      <c r="G24" s="7">
        <v>43166</v>
      </c>
      <c r="H24" s="5" t="s">
        <v>21</v>
      </c>
      <c r="I24" s="6">
        <f t="shared" si="18"/>
        <v>72</v>
      </c>
      <c r="J24" s="6">
        <f t="shared" si="19"/>
        <v>252</v>
      </c>
      <c r="L24" s="9">
        <v>2771.7023898634029</v>
      </c>
      <c r="M24" s="9">
        <v>786.37146215008852</v>
      </c>
      <c r="N24" s="9">
        <v>95.620288820830368</v>
      </c>
      <c r="O24" s="9">
        <v>2791.5249621820085</v>
      </c>
      <c r="P24" s="9">
        <v>35.444840891042247</v>
      </c>
      <c r="Q24" s="9">
        <v>18521.914056499078</v>
      </c>
      <c r="R24" s="9">
        <v>7701.6684592598331</v>
      </c>
      <c r="S24" s="9">
        <v>8249.9514335608401</v>
      </c>
      <c r="T24" s="9">
        <v>1106.9147735073516</v>
      </c>
      <c r="U24" s="9">
        <v>2951.8580106511931</v>
      </c>
      <c r="V24" s="9">
        <v>1260.0830850748353</v>
      </c>
      <c r="W24" s="9">
        <v>932.43503682953838</v>
      </c>
      <c r="X24" s="9">
        <v>1012.778732329868</v>
      </c>
      <c r="Y24" s="9">
        <v>110.7263922665265</v>
      </c>
      <c r="Z24" s="9">
        <v>9.6455121367964676</v>
      </c>
      <c r="AA24" s="9">
        <v>13.641353876672895</v>
      </c>
      <c r="AB24" s="9">
        <v>3.0059607065250606</v>
      </c>
      <c r="AC24" s="9">
        <v>62.92499719903126</v>
      </c>
      <c r="AD24" s="9">
        <v>34.91262658225255</v>
      </c>
      <c r="AE24" s="9">
        <v>1233.7347681559954</v>
      </c>
      <c r="AF24" s="9">
        <v>518.35668617389592</v>
      </c>
      <c r="AG24" s="9">
        <v>22.445133545976422</v>
      </c>
      <c r="AH24" s="9">
        <v>13.747813308846254</v>
      </c>
      <c r="AI24" s="9">
        <v>33.222005218153015</v>
      </c>
      <c r="AJ24" s="9">
        <v>78.834596328994664</v>
      </c>
      <c r="AK24" s="9">
        <v>28.125485878081538</v>
      </c>
      <c r="AL24" s="9">
        <v>9.4995604576715351</v>
      </c>
      <c r="AM24" s="9"/>
      <c r="AN24" s="9">
        <f t="shared" si="48"/>
        <v>10.941343684217831</v>
      </c>
      <c r="AO24" s="9">
        <f t="shared" si="49"/>
        <v>3.1170963421437059</v>
      </c>
      <c r="AP24" s="9">
        <f t="shared" si="50"/>
        <v>0.36504282649816389</v>
      </c>
      <c r="AQ24" s="9">
        <f t="shared" si="51"/>
        <v>11.074337862376163</v>
      </c>
      <c r="AR24" s="9">
        <f t="shared" si="52"/>
        <v>0.13814279639627669</v>
      </c>
      <c r="AS24" s="9">
        <f t="shared" si="53"/>
        <v>73.023635378033973</v>
      </c>
      <c r="AT24" s="9">
        <f t="shared" si="54"/>
        <v>30.39464383534942</v>
      </c>
      <c r="AU24" s="9">
        <f t="shared" si="55"/>
        <v>32.588957551070706</v>
      </c>
      <c r="AV24" s="9">
        <f t="shared" si="56"/>
        <v>4.3820033832831049</v>
      </c>
      <c r="AW24" s="9">
        <f t="shared" si="57"/>
        <v>11.653598123416463</v>
      </c>
      <c r="AX24" s="9">
        <f t="shared" si="58"/>
        <v>4.9751389177679721</v>
      </c>
      <c r="AY24" s="9">
        <f t="shared" si="59"/>
        <v>3.4628684311427391</v>
      </c>
      <c r="AZ24" s="9">
        <f t="shared" si="60"/>
        <v>3.9671122577330951</v>
      </c>
      <c r="BA24" s="9">
        <f t="shared" si="61"/>
        <v>0.41606361111513224</v>
      </c>
      <c r="BB24" s="9">
        <f t="shared" si="62"/>
        <v>2.9954714986737754E-2</v>
      </c>
      <c r="BC24" s="9">
        <f t="shared" si="63"/>
        <v>3.6137689138982042E-2</v>
      </c>
      <c r="BD24" s="9" t="str">
        <f t="shared" si="64"/>
        <v>&lt;MDL</v>
      </c>
      <c r="BE24" s="9">
        <f t="shared" si="65"/>
        <v>0.20743081158549667</v>
      </c>
      <c r="BF24" s="9">
        <f t="shared" si="66"/>
        <v>0.13311588028459975</v>
      </c>
      <c r="BG24" s="9">
        <f t="shared" si="67"/>
        <v>4.6280383941387893</v>
      </c>
      <c r="BH24" s="9">
        <f t="shared" si="68"/>
        <v>1.8971019371744373</v>
      </c>
      <c r="BI24" s="9" t="str">
        <f t="shared" si="69"/>
        <v>&lt;MDL</v>
      </c>
      <c r="BJ24" s="9" t="str">
        <f t="shared" si="70"/>
        <v>&lt;MDL</v>
      </c>
      <c r="BK24" s="9">
        <f t="shared" si="71"/>
        <v>0.11656173265535566</v>
      </c>
      <c r="BL24" s="9">
        <f t="shared" si="72"/>
        <v>0.29409379327946283</v>
      </c>
      <c r="BM24" s="9">
        <f t="shared" si="73"/>
        <v>9.7143235592506788E-2</v>
      </c>
      <c r="BN24" s="9">
        <f t="shared" si="74"/>
        <v>3.2767628198164575E-2</v>
      </c>
      <c r="BO24" s="9">
        <f t="shared" si="47"/>
        <v>197.97233081757929</v>
      </c>
    </row>
    <row r="25" spans="1:67">
      <c r="A25" s="5">
        <v>25</v>
      </c>
      <c r="B25" s="5" t="s">
        <v>28</v>
      </c>
      <c r="C25" s="5" t="s">
        <v>93</v>
      </c>
      <c r="D25" s="5" t="s">
        <v>94</v>
      </c>
      <c r="E25" s="5" t="s">
        <v>95</v>
      </c>
      <c r="F25" s="7">
        <v>43094</v>
      </c>
      <c r="G25" s="7">
        <v>43166</v>
      </c>
      <c r="H25" s="5" t="s">
        <v>22</v>
      </c>
      <c r="I25" s="6">
        <f t="shared" si="18"/>
        <v>72</v>
      </c>
      <c r="J25" s="6">
        <f t="shared" si="19"/>
        <v>252</v>
      </c>
      <c r="L25" s="9">
        <v>2604.3303765368373</v>
      </c>
      <c r="M25" s="9">
        <v>953.99261933671494</v>
      </c>
      <c r="N25" s="9">
        <v>14.347603333390694</v>
      </c>
      <c r="O25" s="9">
        <v>3194.4906053012551</v>
      </c>
      <c r="P25" s="9">
        <v>29.799844994912906</v>
      </c>
      <c r="Q25" s="9">
        <v>27791.832350454122</v>
      </c>
      <c r="R25" s="9">
        <v>11638.126635832798</v>
      </c>
      <c r="S25" s="9">
        <v>10533.635036763948</v>
      </c>
      <c r="T25" s="9">
        <v>1401.3925202545288</v>
      </c>
      <c r="U25" s="9">
        <v>4403.8336951809679</v>
      </c>
      <c r="V25" s="9">
        <v>1799.5407719759332</v>
      </c>
      <c r="W25" s="9">
        <v>1370.883874345149</v>
      </c>
      <c r="X25" s="9">
        <v>2076.0020981389939</v>
      </c>
      <c r="Y25" s="9">
        <v>365.26757470242086</v>
      </c>
      <c r="Z25" s="9">
        <v>0.85710080508855313</v>
      </c>
      <c r="AA25" s="9">
        <v>32.150630029981762</v>
      </c>
      <c r="AB25" s="9">
        <v>3.0389926605274158</v>
      </c>
      <c r="AC25" s="9">
        <v>56.246638609891683</v>
      </c>
      <c r="AD25" s="9">
        <v>32.799965474471335</v>
      </c>
      <c r="AE25" s="9">
        <v>4693.3710269890289</v>
      </c>
      <c r="AF25" s="9">
        <v>1750.3002145213234</v>
      </c>
      <c r="AG25" s="9">
        <v>38.278746837143984</v>
      </c>
      <c r="AH25" s="9">
        <v>23.627451784741361</v>
      </c>
      <c r="AI25" s="9">
        <v>15.308360461392773</v>
      </c>
      <c r="AJ25" s="9">
        <v>25.252719961502137</v>
      </c>
      <c r="AK25" s="9">
        <v>24.401242386494957</v>
      </c>
      <c r="AL25" s="9">
        <v>44.442192054230446</v>
      </c>
      <c r="AM25" s="9"/>
      <c r="AN25" s="9">
        <f t="shared" si="48"/>
        <v>10.277169028160031</v>
      </c>
      <c r="AO25" s="9">
        <f t="shared" si="49"/>
        <v>3.7822596643128583</v>
      </c>
      <c r="AP25" s="9">
        <f t="shared" si="50"/>
        <v>4.2532169801974697E-2</v>
      </c>
      <c r="AQ25" s="9">
        <f t="shared" si="51"/>
        <v>12.673407874754126</v>
      </c>
      <c r="AR25" s="9">
        <f t="shared" si="52"/>
        <v>0.11574201903068407</v>
      </c>
      <c r="AS25" s="9">
        <f t="shared" si="53"/>
        <v>109.80902543341114</v>
      </c>
      <c r="AT25" s="9">
        <f t="shared" si="54"/>
        <v>46.015509615400866</v>
      </c>
      <c r="AU25" s="9">
        <f t="shared" si="55"/>
        <v>41.65119407171796</v>
      </c>
      <c r="AV25" s="9">
        <f t="shared" si="56"/>
        <v>5.5505658703750775</v>
      </c>
      <c r="AW25" s="9">
        <f t="shared" si="57"/>
        <v>17.415406395360012</v>
      </c>
      <c r="AX25" s="9">
        <f t="shared" si="58"/>
        <v>7.1158440245183607</v>
      </c>
      <c r="AY25" s="9">
        <f t="shared" si="59"/>
        <v>5.2027447704904013</v>
      </c>
      <c r="AZ25" s="9">
        <f t="shared" si="60"/>
        <v>8.186252598245499</v>
      </c>
      <c r="BA25" s="9">
        <f t="shared" si="61"/>
        <v>1.4261476684004273</v>
      </c>
      <c r="BB25" s="9" t="str">
        <f t="shared" si="62"/>
        <v>&lt;MDL</v>
      </c>
      <c r="BC25" s="9">
        <f t="shared" si="63"/>
        <v>0.10958719768385851</v>
      </c>
      <c r="BD25" s="9" t="str">
        <f t="shared" si="64"/>
        <v>&lt;MDL</v>
      </c>
      <c r="BE25" s="9">
        <f t="shared" si="65"/>
        <v>0.18092938861272059</v>
      </c>
      <c r="BF25" s="9">
        <f t="shared" si="66"/>
        <v>0.12473230446007112</v>
      </c>
      <c r="BG25" s="9">
        <f t="shared" si="67"/>
        <v>18.356753706968288</v>
      </c>
      <c r="BH25" s="9">
        <f t="shared" si="68"/>
        <v>6.7857667322039115</v>
      </c>
      <c r="BI25" s="9" t="str">
        <f t="shared" si="69"/>
        <v>&lt;MDL</v>
      </c>
      <c r="BJ25" s="9">
        <f t="shared" si="70"/>
        <v>6.4424533426322567E-2</v>
      </c>
      <c r="BK25" s="9">
        <f t="shared" si="71"/>
        <v>4.5475840763449932E-2</v>
      </c>
      <c r="BL25" s="9">
        <f t="shared" si="72"/>
        <v>8.146729975766713E-2</v>
      </c>
      <c r="BM25" s="9">
        <f t="shared" si="73"/>
        <v>8.2364491578274315E-2</v>
      </c>
      <c r="BN25" s="9">
        <f t="shared" si="74"/>
        <v>0.17142886469244598</v>
      </c>
      <c r="BO25" s="9">
        <f t="shared" si="47"/>
        <v>295.26673156412647</v>
      </c>
    </row>
    <row r="26" spans="1:67">
      <c r="A26" s="5">
        <v>26</v>
      </c>
      <c r="B26" s="5" t="s">
        <v>28</v>
      </c>
      <c r="C26" s="5" t="s">
        <v>96</v>
      </c>
      <c r="D26" s="5" t="s">
        <v>97</v>
      </c>
      <c r="E26" s="5" t="s">
        <v>98</v>
      </c>
      <c r="F26" s="7">
        <v>43171</v>
      </c>
      <c r="G26" s="7">
        <v>43271</v>
      </c>
      <c r="H26" s="5" t="s">
        <v>23</v>
      </c>
      <c r="I26" s="6">
        <f t="shared" si="18"/>
        <v>100</v>
      </c>
      <c r="J26" s="6">
        <f t="shared" si="19"/>
        <v>350</v>
      </c>
      <c r="L26" s="9">
        <v>829.77927746396813</v>
      </c>
      <c r="M26" s="9">
        <v>457.6284480154527</v>
      </c>
      <c r="N26" s="9">
        <v>44.386230361255826</v>
      </c>
      <c r="O26" s="9">
        <v>1583.870998695671</v>
      </c>
      <c r="P26" s="9">
        <v>49.676036500553259</v>
      </c>
      <c r="Q26" s="9">
        <v>79355.399613444824</v>
      </c>
      <c r="R26" s="9">
        <v>29316.277122051157</v>
      </c>
      <c r="S26" s="9">
        <v>29580.332207508862</v>
      </c>
      <c r="T26" s="9">
        <v>3227.1379661248593</v>
      </c>
      <c r="U26" s="9">
        <v>12899.149442502141</v>
      </c>
      <c r="V26" s="9">
        <v>4727.7770878472993</v>
      </c>
      <c r="W26" s="9">
        <v>4984.0587624428481</v>
      </c>
      <c r="X26" s="9">
        <v>5412.6977126402726</v>
      </c>
      <c r="Y26" s="9">
        <v>175.64068968366732</v>
      </c>
      <c r="Z26" s="9">
        <v>0.34615642346918396</v>
      </c>
      <c r="AA26" s="9">
        <v>27.311981675122119</v>
      </c>
      <c r="AB26" s="9">
        <v>1.9201200857005509</v>
      </c>
      <c r="AC26" s="9">
        <v>15.968560784373802</v>
      </c>
      <c r="AD26" s="9">
        <v>36.634210112197763</v>
      </c>
      <c r="AE26" s="9">
        <v>696.54333516091447</v>
      </c>
      <c r="AF26" s="9">
        <v>244.8104821313818</v>
      </c>
      <c r="AG26" s="9">
        <v>45.317414034224115</v>
      </c>
      <c r="AH26" s="9">
        <v>143.24117398045414</v>
      </c>
      <c r="AI26" s="9">
        <v>48.163730798498193</v>
      </c>
      <c r="AJ26" s="9">
        <v>15.483517722547642</v>
      </c>
      <c r="AK26" s="9">
        <v>19.464189876825081</v>
      </c>
      <c r="AL26" s="9">
        <v>5.8690361041690711</v>
      </c>
      <c r="AM26" s="9"/>
      <c r="AN26" s="9">
        <f t="shared" si="48"/>
        <v>2.3294157029241664</v>
      </c>
      <c r="AO26" s="9">
        <f t="shared" si="49"/>
        <v>1.3050436116730804</v>
      </c>
      <c r="AP26" s="9">
        <f t="shared" si="50"/>
        <v>0.11644781090846501</v>
      </c>
      <c r="AQ26" s="9">
        <f t="shared" si="51"/>
        <v>4.5230833652355882</v>
      </c>
      <c r="AR26" s="9">
        <f t="shared" si="52"/>
        <v>0.14012337228963639</v>
      </c>
      <c r="AS26" s="9">
        <f t="shared" si="53"/>
        <v>226.38697620631515</v>
      </c>
      <c r="AT26" s="9">
        <f t="shared" si="54"/>
        <v>83.640168312283933</v>
      </c>
      <c r="AU26" s="9">
        <f t="shared" si="55"/>
        <v>84.407994505193841</v>
      </c>
      <c r="AV26" s="9">
        <f t="shared" si="56"/>
        <v>9.212822986299571</v>
      </c>
      <c r="AW26" s="9">
        <f t="shared" si="57"/>
        <v>36.811423311291129</v>
      </c>
      <c r="AX26" s="9">
        <f t="shared" si="58"/>
        <v>13.489797171571409</v>
      </c>
      <c r="AY26" s="9">
        <f t="shared" si="59"/>
        <v>14.069333057889372</v>
      </c>
      <c r="AZ26" s="9">
        <f t="shared" si="60"/>
        <v>15.427517912168984</v>
      </c>
      <c r="BA26" s="9">
        <f t="shared" si="61"/>
        <v>0.48503522119472614</v>
      </c>
      <c r="BB26" s="9" t="str">
        <f t="shared" si="62"/>
        <v>&lt;MDL</v>
      </c>
      <c r="BC26" s="9">
        <f t="shared" si="63"/>
        <v>6.5078072747064855E-2</v>
      </c>
      <c r="BD26" s="9" t="str">
        <f t="shared" si="64"/>
        <v>&lt;MDL</v>
      </c>
      <c r="BE26" s="9" t="str">
        <f t="shared" si="65"/>
        <v>&lt;MDL</v>
      </c>
      <c r="BF26" s="9">
        <f t="shared" si="66"/>
        <v>0.10076224389046959</v>
      </c>
      <c r="BG26" s="9">
        <f t="shared" si="67"/>
        <v>1.7973549780796971</v>
      </c>
      <c r="BH26" s="9">
        <f t="shared" si="68"/>
        <v>0.58435281178698295</v>
      </c>
      <c r="BI26" s="9" t="str">
        <f t="shared" si="69"/>
        <v>&lt;MDL</v>
      </c>
      <c r="BJ26" s="9">
        <f t="shared" si="70"/>
        <v>0.38813915605470301</v>
      </c>
      <c r="BK26" s="9">
        <f t="shared" si="71"/>
        <v>0.12661509202712801</v>
      </c>
      <c r="BL26" s="9">
        <f t="shared" si="72"/>
        <v>3.0744449428507487E-2</v>
      </c>
      <c r="BM26" s="9">
        <f t="shared" si="73"/>
        <v>4.5196569623015014E-2</v>
      </c>
      <c r="BN26" s="9">
        <f t="shared" si="74"/>
        <v>1.3219765578385742E-2</v>
      </c>
      <c r="BO26" s="9">
        <f t="shared" si="47"/>
        <v>495.49664568645488</v>
      </c>
    </row>
    <row r="27" spans="1:67">
      <c r="A27" s="5">
        <v>27</v>
      </c>
      <c r="B27" s="5" t="s">
        <v>28</v>
      </c>
      <c r="C27" s="5" t="s">
        <v>96</v>
      </c>
      <c r="D27" s="5" t="s">
        <v>99</v>
      </c>
      <c r="E27" s="5" t="s">
        <v>100</v>
      </c>
      <c r="F27" s="7">
        <v>43171</v>
      </c>
      <c r="G27" s="7">
        <v>43264</v>
      </c>
      <c r="H27" s="5" t="s">
        <v>24</v>
      </c>
      <c r="I27" s="6">
        <f t="shared" si="18"/>
        <v>93</v>
      </c>
      <c r="J27" s="6">
        <f t="shared" si="19"/>
        <v>325.5</v>
      </c>
      <c r="L27" s="9">
        <v>1635.92380088399</v>
      </c>
      <c r="M27" s="9">
        <v>421.07189562168458</v>
      </c>
      <c r="N27" s="9">
        <v>68.721319105600259</v>
      </c>
      <c r="O27" s="9">
        <v>903.89038444848097</v>
      </c>
      <c r="P27" s="9">
        <v>38.77801186966078</v>
      </c>
      <c r="Q27" s="9">
        <v>39324.009484635055</v>
      </c>
      <c r="R27" s="9">
        <v>13130.276302912629</v>
      </c>
      <c r="S27" s="9">
        <v>14996.257061427599</v>
      </c>
      <c r="T27" s="9">
        <v>1715.0832950108952</v>
      </c>
      <c r="U27" s="9">
        <v>6543.2862369265367</v>
      </c>
      <c r="V27" s="9">
        <v>2371.4331047181986</v>
      </c>
      <c r="W27" s="9">
        <v>2228.2957402335178</v>
      </c>
      <c r="X27" s="9">
        <v>3083.7144537299982</v>
      </c>
      <c r="Y27" s="9">
        <v>102.62024682448332</v>
      </c>
      <c r="Z27" s="9">
        <v>7.4262002292158149</v>
      </c>
      <c r="AA27" s="9">
        <v>40.327756992182636</v>
      </c>
      <c r="AB27" s="9">
        <v>12.176661515225945</v>
      </c>
      <c r="AC27" s="9">
        <v>48.285953861316848</v>
      </c>
      <c r="AD27" s="9">
        <v>6.4190372199068655</v>
      </c>
      <c r="AE27" s="9">
        <v>920.30364625708114</v>
      </c>
      <c r="AF27" s="9">
        <v>224.82840119444032</v>
      </c>
      <c r="AG27" s="9">
        <v>11.633963057416619</v>
      </c>
      <c r="AH27" s="9">
        <v>83.281685502065088</v>
      </c>
      <c r="AI27" s="9">
        <v>84.871467414717358</v>
      </c>
      <c r="AJ27" s="9">
        <v>32.053801930145283</v>
      </c>
      <c r="AK27" s="9">
        <v>35.551197687155124</v>
      </c>
      <c r="AL27" s="9">
        <v>12.139470865970312</v>
      </c>
      <c r="AM27" s="9"/>
      <c r="AN27" s="9">
        <f t="shared" si="48"/>
        <v>4.9813825482134568</v>
      </c>
      <c r="AO27" s="9">
        <f t="shared" si="49"/>
        <v>1.2909637839994161</v>
      </c>
      <c r="AP27" s="9">
        <f t="shared" si="50"/>
        <v>0.19997487730355509</v>
      </c>
      <c r="AQ27" s="9">
        <f t="shared" si="51"/>
        <v>2.7744963551006627</v>
      </c>
      <c r="AR27" s="9">
        <f t="shared" si="52"/>
        <v>0.11718941834248926</v>
      </c>
      <c r="AS27" s="9">
        <f t="shared" si="53"/>
        <v>120.442554664825</v>
      </c>
      <c r="AT27" s="9">
        <f t="shared" si="54"/>
        <v>40.209087834595543</v>
      </c>
      <c r="AU27" s="9">
        <f t="shared" si="55"/>
        <v>45.956138036057077</v>
      </c>
      <c r="AV27" s="9">
        <f t="shared" si="56"/>
        <v>5.2609320248567926</v>
      </c>
      <c r="AW27" s="9">
        <f t="shared" si="57"/>
        <v>20.05571414247709</v>
      </c>
      <c r="AX27" s="9">
        <f t="shared" si="58"/>
        <v>7.2660062270995152</v>
      </c>
      <c r="AY27" s="9">
        <f t="shared" si="59"/>
        <v>6.662069272049</v>
      </c>
      <c r="AZ27" s="9">
        <f t="shared" si="60"/>
        <v>9.4336344403959149</v>
      </c>
      <c r="BA27" s="9">
        <f t="shared" si="61"/>
        <v>0.29721009081096816</v>
      </c>
      <c r="BB27" s="9">
        <f t="shared" si="62"/>
        <v>1.6372584544016165E-2</v>
      </c>
      <c r="BC27" s="9">
        <f t="shared" si="63"/>
        <v>0.10996344325202216</v>
      </c>
      <c r="BD27" s="9">
        <f t="shared" si="64"/>
        <v>3.3724075016171633E-2</v>
      </c>
      <c r="BE27" s="9">
        <f t="shared" si="65"/>
        <v>0.11561757659548617</v>
      </c>
      <c r="BF27" s="9">
        <f t="shared" si="66"/>
        <v>1.5519546756907691E-2</v>
      </c>
      <c r="BG27" s="9">
        <f t="shared" si="67"/>
        <v>2.6200754329464231</v>
      </c>
      <c r="BH27" s="9">
        <f t="shared" si="68"/>
        <v>0.56694747523349476</v>
      </c>
      <c r="BI27" s="9" t="str">
        <f t="shared" si="69"/>
        <v>&lt;MDL</v>
      </c>
      <c r="BJ27" s="9">
        <f t="shared" si="70"/>
        <v>0.23314659336638099</v>
      </c>
      <c r="BK27" s="9">
        <f t="shared" si="71"/>
        <v>0.24891864462584934</v>
      </c>
      <c r="BL27" s="9">
        <f t="shared" si="72"/>
        <v>8.3965718917281912E-2</v>
      </c>
      <c r="BM27" s="9">
        <f t="shared" si="73"/>
        <v>9.8020912990431017E-2</v>
      </c>
      <c r="BN27" s="9">
        <f t="shared" si="74"/>
        <v>3.3478810181985411E-2</v>
      </c>
      <c r="BO27" s="9">
        <f t="shared" si="47"/>
        <v>269.12310453055289</v>
      </c>
    </row>
    <row r="28" spans="1:67">
      <c r="A28" s="5">
        <v>28</v>
      </c>
      <c r="B28" s="5" t="s">
        <v>28</v>
      </c>
      <c r="C28" s="5" t="s">
        <v>96</v>
      </c>
      <c r="D28" s="5" t="s">
        <v>101</v>
      </c>
      <c r="E28" s="5" t="s">
        <v>102</v>
      </c>
      <c r="F28" s="7">
        <v>43176</v>
      </c>
      <c r="G28" s="7">
        <v>43284</v>
      </c>
      <c r="H28" s="5" t="s">
        <v>25</v>
      </c>
      <c r="I28" s="6">
        <f t="shared" si="18"/>
        <v>108</v>
      </c>
      <c r="J28" s="6">
        <f t="shared" si="19"/>
        <v>378</v>
      </c>
      <c r="L28" s="9">
        <v>3410.0161900858643</v>
      </c>
      <c r="M28" s="9">
        <v>2977.1474203394951</v>
      </c>
      <c r="N28" s="9">
        <v>1120.7239254657177</v>
      </c>
      <c r="O28" s="9">
        <v>2422.8321628295184</v>
      </c>
      <c r="P28" s="9">
        <v>192.49129966859138</v>
      </c>
      <c r="Q28" s="9">
        <v>151779.37263857512</v>
      </c>
      <c r="R28" s="9">
        <v>70545.281160871935</v>
      </c>
      <c r="S28" s="9">
        <v>65586.090834427829</v>
      </c>
      <c r="T28" s="9">
        <v>8037.7202331474737</v>
      </c>
      <c r="U28" s="9">
        <v>31754.342775978257</v>
      </c>
      <c r="V28" s="9">
        <v>11600.014539413525</v>
      </c>
      <c r="W28" s="9">
        <v>5729.9447789324495</v>
      </c>
      <c r="X28" s="9">
        <v>15210.032530457684</v>
      </c>
      <c r="Y28" s="9">
        <v>249.08584978747487</v>
      </c>
      <c r="Z28" s="9">
        <v>11.969604730810904</v>
      </c>
      <c r="AA28" s="9">
        <v>75.462626430664542</v>
      </c>
      <c r="AB28" s="9">
        <v>3.4913455802568212</v>
      </c>
      <c r="AC28" s="9">
        <v>45.18665066165979</v>
      </c>
      <c r="AD28" s="9">
        <v>44.960651230934111</v>
      </c>
      <c r="AE28" s="9">
        <v>1375.0213516078034</v>
      </c>
      <c r="AF28" s="9">
        <v>745.8017053982195</v>
      </c>
      <c r="AG28" s="9">
        <v>106.35602708614763</v>
      </c>
      <c r="AH28" s="9">
        <v>324.51232202415821</v>
      </c>
      <c r="AI28" s="9">
        <v>41.40235295323609</v>
      </c>
      <c r="AJ28" s="9">
        <v>46.721953336190097</v>
      </c>
      <c r="AK28" s="9">
        <v>49.395992423060221</v>
      </c>
      <c r="AL28" s="9">
        <v>126.42944225408262</v>
      </c>
      <c r="AM28" s="9"/>
      <c r="AN28" s="9">
        <f t="shared" si="48"/>
        <v>8.9828899699612563</v>
      </c>
      <c r="AO28" s="9">
        <f t="shared" si="49"/>
        <v>7.8737678211894719</v>
      </c>
      <c r="AP28" s="9">
        <f t="shared" si="50"/>
        <v>2.9552762669905412</v>
      </c>
      <c r="AQ28" s="9">
        <f t="shared" si="51"/>
        <v>6.4075141321859865</v>
      </c>
      <c r="AR28" s="9">
        <f t="shared" si="52"/>
        <v>0.50756201976034621</v>
      </c>
      <c r="AS28" s="9">
        <f t="shared" si="53"/>
        <v>401.21538279719738</v>
      </c>
      <c r="AT28" s="9">
        <f t="shared" si="54"/>
        <v>186.51603954529142</v>
      </c>
      <c r="AU28" s="9">
        <f t="shared" si="55"/>
        <v>173.40888016861587</v>
      </c>
      <c r="AV28" s="9">
        <f t="shared" si="56"/>
        <v>21.256799767797524</v>
      </c>
      <c r="AW28" s="9">
        <f t="shared" si="57"/>
        <v>83.966115059333376</v>
      </c>
      <c r="AX28" s="9">
        <f t="shared" si="58"/>
        <v>30.671075295281003</v>
      </c>
      <c r="AY28" s="9">
        <f t="shared" si="59"/>
        <v>15.000403668653126</v>
      </c>
      <c r="AZ28" s="9">
        <f t="shared" si="60"/>
        <v>40.203613986975014</v>
      </c>
      <c r="BA28" s="9">
        <f t="shared" si="61"/>
        <v>0.64340605164540132</v>
      </c>
      <c r="BB28" s="9">
        <f t="shared" si="62"/>
        <v>2.6118203097016797E-2</v>
      </c>
      <c r="BC28" s="9">
        <f t="shared" si="63"/>
        <v>0.18764013284924633</v>
      </c>
      <c r="BD28" s="9" t="str">
        <f t="shared" si="64"/>
        <v>&lt;MDL</v>
      </c>
      <c r="BE28" s="9">
        <f t="shared" si="65"/>
        <v>9.1360365032205543E-2</v>
      </c>
      <c r="BF28" s="9">
        <f t="shared" si="66"/>
        <v>0.11532599597989604</v>
      </c>
      <c r="BG28" s="9">
        <f t="shared" si="67"/>
        <v>3.4591329597216474</v>
      </c>
      <c r="BH28" s="9">
        <f t="shared" si="68"/>
        <v>1.866441024847306</v>
      </c>
      <c r="BI28" s="9">
        <f t="shared" si="69"/>
        <v>0.244179140804377</v>
      </c>
      <c r="BJ28" s="9">
        <f t="shared" si="70"/>
        <v>0.83894140916097915</v>
      </c>
      <c r="BK28" s="9">
        <f t="shared" si="71"/>
        <v>9.9348953344530949E-2</v>
      </c>
      <c r="BL28" s="9">
        <f t="shared" si="72"/>
        <v>0.11110844686142876</v>
      </c>
      <c r="BM28" s="9">
        <f t="shared" si="73"/>
        <v>0.12103333839759363</v>
      </c>
      <c r="BN28" s="9">
        <f t="shared" si="74"/>
        <v>0.33118339709616018</v>
      </c>
      <c r="BO28" s="9">
        <f t="shared" si="47"/>
        <v>987.10053991806979</v>
      </c>
    </row>
    <row r="29" spans="1:67">
      <c r="A29" s="5">
        <v>29</v>
      </c>
      <c r="B29" s="5" t="s">
        <v>28</v>
      </c>
      <c r="C29" s="5" t="s">
        <v>96</v>
      </c>
      <c r="D29" s="5" t="s">
        <v>103</v>
      </c>
      <c r="E29" s="5" t="s">
        <v>104</v>
      </c>
      <c r="F29" s="7">
        <v>43176</v>
      </c>
      <c r="G29" s="7">
        <v>43284</v>
      </c>
      <c r="H29" s="5" t="s">
        <v>26</v>
      </c>
      <c r="I29" s="6">
        <f t="shared" si="18"/>
        <v>108</v>
      </c>
      <c r="J29" s="6">
        <f t="shared" si="19"/>
        <v>378</v>
      </c>
      <c r="L29" s="9">
        <v>1554.9033986520392</v>
      </c>
      <c r="M29" s="9">
        <v>467.2766758910812</v>
      </c>
      <c r="N29" s="9">
        <v>110.30744270291112</v>
      </c>
      <c r="O29" s="9">
        <v>1477.352140556153</v>
      </c>
      <c r="P29" s="9">
        <v>50.448456638630397</v>
      </c>
      <c r="Q29" s="9">
        <v>187996.63795637042</v>
      </c>
      <c r="R29" s="9">
        <v>97295.869437945308</v>
      </c>
      <c r="S29" s="9">
        <v>71126.858397754841</v>
      </c>
      <c r="T29" s="9">
        <v>8791.7192748714224</v>
      </c>
      <c r="U29" s="9">
        <v>38468.563084005262</v>
      </c>
      <c r="V29" s="9">
        <v>12271.12416069943</v>
      </c>
      <c r="W29" s="9">
        <v>4655.5085521004103</v>
      </c>
      <c r="X29" s="9">
        <v>16416.004377181078</v>
      </c>
      <c r="Y29" s="9">
        <v>104.9727831023104</v>
      </c>
      <c r="Z29" s="9">
        <v>7.4154722090071505</v>
      </c>
      <c r="AA29" s="9">
        <v>31.642323343913379</v>
      </c>
      <c r="AB29" s="9">
        <v>6.4834755126878258</v>
      </c>
      <c r="AC29" s="9">
        <v>63.274331408339258</v>
      </c>
      <c r="AD29" s="9">
        <v>57.470655871306725</v>
      </c>
      <c r="AE29" s="9">
        <v>544.70351725279579</v>
      </c>
      <c r="AF29" s="9">
        <v>225.56320692136677</v>
      </c>
      <c r="AG29" s="9">
        <v>59.646388532377102</v>
      </c>
      <c r="AH29" s="9">
        <v>312.65862780635672</v>
      </c>
      <c r="AI29" s="9">
        <v>58.500758428910821</v>
      </c>
      <c r="AJ29" s="9">
        <v>19.606092518304823</v>
      </c>
      <c r="AK29" s="9">
        <v>17.780810336735456</v>
      </c>
      <c r="AL29" s="9">
        <v>45.692904933476086</v>
      </c>
      <c r="AM29" s="9"/>
      <c r="AN29" s="9">
        <f t="shared" si="48"/>
        <v>4.0751841725172735</v>
      </c>
      <c r="AO29" s="9">
        <f t="shared" si="49"/>
        <v>1.233898126881499</v>
      </c>
      <c r="AP29" s="9">
        <f t="shared" si="50"/>
        <v>0.2822167887820583</v>
      </c>
      <c r="AQ29" s="9">
        <f t="shared" si="51"/>
        <v>3.9062442319918991</v>
      </c>
      <c r="AR29" s="9">
        <f t="shared" si="52"/>
        <v>0.13178730274986739</v>
      </c>
      <c r="AS29" s="9">
        <f t="shared" si="53"/>
        <v>497.02825400829607</v>
      </c>
      <c r="AT29" s="9">
        <f t="shared" si="54"/>
        <v>257.28479160104109</v>
      </c>
      <c r="AU29" s="9">
        <f t="shared" si="55"/>
        <v>188.06699541551274</v>
      </c>
      <c r="AV29" s="9">
        <f t="shared" si="56"/>
        <v>23.251506227384695</v>
      </c>
      <c r="AW29" s="9">
        <f t="shared" si="57"/>
        <v>101.72860264670639</v>
      </c>
      <c r="AX29" s="9">
        <f t="shared" si="58"/>
        <v>32.446497573815144</v>
      </c>
      <c r="AY29" s="9">
        <f t="shared" si="59"/>
        <v>12.157979788145086</v>
      </c>
      <c r="AZ29" s="9">
        <f t="shared" si="60"/>
        <v>43.394015697883461</v>
      </c>
      <c r="BA29" s="9">
        <f t="shared" si="61"/>
        <v>0.26215455247829955</v>
      </c>
      <c r="BB29" s="9">
        <f t="shared" si="62"/>
        <v>1.4070233462615335E-2</v>
      </c>
      <c r="BC29" s="9">
        <f t="shared" si="63"/>
        <v>7.1713405106518413E-2</v>
      </c>
      <c r="BD29" s="9">
        <f t="shared" si="64"/>
        <v>1.3978837077316791E-2</v>
      </c>
      <c r="BE29" s="9">
        <f t="shared" si="65"/>
        <v>0.13921137229855335</v>
      </c>
      <c r="BF29" s="9">
        <f t="shared" si="66"/>
        <v>0.14842124635125215</v>
      </c>
      <c r="BG29" s="9">
        <f t="shared" si="67"/>
        <v>1.2625249323274479</v>
      </c>
      <c r="BH29" s="9">
        <f t="shared" si="68"/>
        <v>0.49014870083446826</v>
      </c>
      <c r="BI29" s="9" t="str">
        <f t="shared" si="69"/>
        <v>&lt;MDL</v>
      </c>
      <c r="BJ29" s="9">
        <f t="shared" si="70"/>
        <v>0.8075824297488059</v>
      </c>
      <c r="BK29" s="9">
        <f t="shared" si="71"/>
        <v>0.14458283026430538</v>
      </c>
      <c r="BL29" s="9">
        <f t="shared" si="72"/>
        <v>3.9373365332631749E-2</v>
      </c>
      <c r="BM29" s="9">
        <f t="shared" si="73"/>
        <v>3.739529055017362E-2</v>
      </c>
      <c r="BN29" s="9">
        <f t="shared" si="74"/>
        <v>0.11759467402577255</v>
      </c>
      <c r="BO29" s="9">
        <f t="shared" si="47"/>
        <v>1168.5367254515654</v>
      </c>
    </row>
    <row r="30" spans="1:67">
      <c r="A30" s="5">
        <v>30</v>
      </c>
      <c r="B30" s="5" t="s">
        <v>28</v>
      </c>
      <c r="C30" s="5" t="s">
        <v>96</v>
      </c>
      <c r="D30" s="5" t="s">
        <v>105</v>
      </c>
      <c r="E30" s="5" t="s">
        <v>106</v>
      </c>
      <c r="F30" s="7">
        <v>43179</v>
      </c>
      <c r="G30" s="7">
        <v>43269</v>
      </c>
      <c r="H30" s="5" t="s">
        <v>27</v>
      </c>
      <c r="I30" s="6">
        <f t="shared" si="18"/>
        <v>90</v>
      </c>
      <c r="J30" s="6">
        <f t="shared" si="19"/>
        <v>315</v>
      </c>
      <c r="L30" s="9">
        <v>891.9471504288656</v>
      </c>
      <c r="M30" s="9">
        <v>354.04180476633513</v>
      </c>
      <c r="N30" s="9">
        <v>151.76877492771507</v>
      </c>
      <c r="O30" s="9">
        <v>1347.3191679612107</v>
      </c>
      <c r="P30" s="9">
        <v>48.596253621918578</v>
      </c>
      <c r="Q30" s="9">
        <v>82244.308681017705</v>
      </c>
      <c r="R30" s="9">
        <v>31558.620099410356</v>
      </c>
      <c r="S30" s="9">
        <v>31247.248849490108</v>
      </c>
      <c r="T30" s="9">
        <v>3444.9632049610204</v>
      </c>
      <c r="U30" s="9">
        <v>13600.32929952156</v>
      </c>
      <c r="V30" s="9">
        <v>4852.489065576272</v>
      </c>
      <c r="W30" s="9">
        <v>4389.6852317191733</v>
      </c>
      <c r="X30" s="9">
        <v>6853.8421693092814</v>
      </c>
      <c r="Y30" s="9">
        <v>203.46026521915979</v>
      </c>
      <c r="Z30" s="9">
        <v>4.7449058511835815</v>
      </c>
      <c r="AA30" s="9">
        <v>22.875457276239295</v>
      </c>
      <c r="AB30" s="9">
        <v>3.2516754339304592</v>
      </c>
      <c r="AC30" s="9">
        <v>36.245557564882127</v>
      </c>
      <c r="AD30" s="9">
        <v>16.738768609772556</v>
      </c>
      <c r="AE30" s="9">
        <v>2103.228430637279</v>
      </c>
      <c r="AF30" s="9">
        <v>801.96270908352972</v>
      </c>
      <c r="AG30" s="9">
        <v>27.344449104502623</v>
      </c>
      <c r="AH30" s="9">
        <v>33.616009926853131</v>
      </c>
      <c r="AI30" s="9">
        <v>43.437326106210925</v>
      </c>
      <c r="AJ30" s="9">
        <v>19.086413495066878</v>
      </c>
      <c r="AK30" s="9">
        <v>18.327766880831863</v>
      </c>
      <c r="AL30" s="9">
        <v>5.9353095362191439</v>
      </c>
      <c r="AM30" s="9"/>
      <c r="AN30" s="9">
        <f t="shared" si="48"/>
        <v>2.785597996788431</v>
      </c>
      <c r="AO30" s="9">
        <f t="shared" si="49"/>
        <v>1.1212019709093985</v>
      </c>
      <c r="AP30" s="9">
        <f t="shared" si="50"/>
        <v>0.47028342344260954</v>
      </c>
      <c r="AQ30" s="9">
        <f t="shared" si="51"/>
        <v>4.2746899907872873</v>
      </c>
      <c r="AR30" s="9">
        <f t="shared" si="52"/>
        <v>0.15226475372297796</v>
      </c>
      <c r="AS30" s="9">
        <f t="shared" si="53"/>
        <v>260.71222457074026</v>
      </c>
      <c r="AT30" s="9">
        <f t="shared" si="54"/>
        <v>100.0520694814558</v>
      </c>
      <c r="AU30" s="9">
        <f t="shared" si="55"/>
        <v>99.078459424759018</v>
      </c>
      <c r="AV30" s="9">
        <f t="shared" si="56"/>
        <v>10.927978679495274</v>
      </c>
      <c r="AW30" s="9">
        <f t="shared" si="57"/>
        <v>43.12754925705179</v>
      </c>
      <c r="AX30" s="9">
        <f t="shared" si="58"/>
        <v>15.384574564377669</v>
      </c>
      <c r="AY30" s="9">
        <f t="shared" si="59"/>
        <v>13.745692189008272</v>
      </c>
      <c r="AZ30" s="9">
        <f t="shared" si="60"/>
        <v>21.716748336279853</v>
      </c>
      <c r="BA30" s="9">
        <f t="shared" si="61"/>
        <v>0.62724413636078291</v>
      </c>
      <c r="BB30" s="9">
        <f t="shared" si="62"/>
        <v>8.406291717603263E-3</v>
      </c>
      <c r="BC30" s="9">
        <f t="shared" si="63"/>
        <v>5.8224765278063098E-2</v>
      </c>
      <c r="BD30" s="9" t="str">
        <f t="shared" si="64"/>
        <v>&lt;MDL</v>
      </c>
      <c r="BE30" s="9">
        <f t="shared" si="65"/>
        <v>8.1248015509193749E-2</v>
      </c>
      <c r="BF30" s="9">
        <f t="shared" si="66"/>
        <v>4.8797917013457599E-2</v>
      </c>
      <c r="BG30" s="9">
        <f t="shared" si="67"/>
        <v>6.4627280565214553</v>
      </c>
      <c r="BH30" s="9">
        <f t="shared" si="68"/>
        <v>2.4180181304050539</v>
      </c>
      <c r="BI30" s="9" t="str">
        <f t="shared" si="69"/>
        <v>&lt;MDL</v>
      </c>
      <c r="BJ30" s="9">
        <f t="shared" si="70"/>
        <v>8.3249335128714463E-2</v>
      </c>
      <c r="BK30" s="9">
        <f t="shared" si="71"/>
        <v>0.1256789762451033</v>
      </c>
      <c r="BL30" s="9">
        <f t="shared" si="72"/>
        <v>4.5598263722212241E-2</v>
      </c>
      <c r="BM30" s="9">
        <f t="shared" si="73"/>
        <v>4.6610718641466778E-2</v>
      </c>
      <c r="BN30" s="9">
        <f t="shared" si="74"/>
        <v>1.4899020268206612E-2</v>
      </c>
      <c r="BO30" s="9">
        <f t="shared" si="47"/>
        <v>583.57003826562993</v>
      </c>
    </row>
    <row r="31" spans="1:67">
      <c r="A31" s="5">
        <v>31</v>
      </c>
      <c r="B31" s="5" t="s">
        <v>28</v>
      </c>
      <c r="C31" s="5" t="s">
        <v>96</v>
      </c>
      <c r="D31" s="5" t="s">
        <v>107</v>
      </c>
      <c r="E31" s="5" t="s">
        <v>108</v>
      </c>
      <c r="F31" s="7">
        <v>43176</v>
      </c>
      <c r="G31" s="7">
        <v>43270</v>
      </c>
      <c r="H31" s="5" t="s">
        <v>29</v>
      </c>
      <c r="I31" s="6">
        <f t="shared" si="18"/>
        <v>94</v>
      </c>
      <c r="J31" s="6">
        <f t="shared" si="19"/>
        <v>329</v>
      </c>
      <c r="L31" s="9">
        <v>672.58991261446363</v>
      </c>
      <c r="M31" s="9">
        <v>249.88623166347571</v>
      </c>
      <c r="N31" s="9">
        <v>52.950738048371811</v>
      </c>
      <c r="O31" s="9">
        <v>674.83863928954713</v>
      </c>
      <c r="P31" s="9">
        <v>12.492909705514341</v>
      </c>
      <c r="Q31" s="9">
        <v>810153.17535038234</v>
      </c>
      <c r="R31" s="9">
        <v>389943.4997662704</v>
      </c>
      <c r="S31" s="9">
        <v>367617.68575247243</v>
      </c>
      <c r="T31" s="9">
        <v>92543.042461208621</v>
      </c>
      <c r="U31" s="9">
        <v>135606.13404452306</v>
      </c>
      <c r="V31" s="9">
        <v>38171.680005693968</v>
      </c>
      <c r="W31" s="9">
        <v>11412.340460966097</v>
      </c>
      <c r="X31" s="9">
        <v>27073.523702494196</v>
      </c>
      <c r="Y31" s="9">
        <v>150.32739767786106</v>
      </c>
      <c r="Z31" s="9">
        <v>12.027908349560771</v>
      </c>
      <c r="AA31" s="9">
        <v>61.398045148161934</v>
      </c>
      <c r="AB31" s="9">
        <v>1.8457503495634202</v>
      </c>
      <c r="AC31" s="9">
        <v>29.27471148080404</v>
      </c>
      <c r="AD31" s="9">
        <v>30.143004377547502</v>
      </c>
      <c r="AE31" s="9">
        <v>1338.5109748908949</v>
      </c>
      <c r="AF31" s="9">
        <v>622.29636921295571</v>
      </c>
      <c r="AG31" s="9">
        <v>7.7629780032382874</v>
      </c>
      <c r="AH31" s="9">
        <v>167.08592563978502</v>
      </c>
      <c r="AI31" s="9">
        <v>20.472046097199591</v>
      </c>
      <c r="AJ31" s="9">
        <v>14.804269815599001</v>
      </c>
      <c r="AK31" s="9">
        <v>242.17729936919037</v>
      </c>
      <c r="AL31" s="9">
        <v>41.209087310251235</v>
      </c>
      <c r="AM31" s="9"/>
      <c r="AN31" s="9">
        <f t="shared" si="48"/>
        <v>2.0003225871548747</v>
      </c>
      <c r="AO31" s="9">
        <f t="shared" si="49"/>
        <v>0.7569089596765991</v>
      </c>
      <c r="AP31" s="9">
        <f t="shared" si="50"/>
        <v>0.14991258816133354</v>
      </c>
      <c r="AQ31" s="9">
        <f t="shared" si="51"/>
        <v>2.048774524092194</v>
      </c>
      <c r="AR31" s="9">
        <f t="shared" si="52"/>
        <v>3.6048794852078479E-2</v>
      </c>
      <c r="AS31" s="9">
        <f t="shared" si="53"/>
        <v>2462.1070437968019</v>
      </c>
      <c r="AT31" s="9">
        <f t="shared" si="54"/>
        <v>1185.110278278172</v>
      </c>
      <c r="AU31" s="9">
        <f t="shared" si="55"/>
        <v>1117.264898546448</v>
      </c>
      <c r="AV31" s="9">
        <f t="shared" si="56"/>
        <v>281.27778887625715</v>
      </c>
      <c r="AW31" s="9">
        <f t="shared" si="57"/>
        <v>412.13064668988693</v>
      </c>
      <c r="AX31" s="9">
        <f t="shared" si="58"/>
        <v>116.00404841305975</v>
      </c>
      <c r="AY31" s="9">
        <f t="shared" si="59"/>
        <v>34.506225740986409</v>
      </c>
      <c r="AZ31" s="9">
        <f t="shared" si="60"/>
        <v>82.250629966909017</v>
      </c>
      <c r="BA31" s="9">
        <f t="shared" si="61"/>
        <v>0.43905481888251635</v>
      </c>
      <c r="BB31" s="9">
        <f t="shared" si="62"/>
        <v>3.0185362885781816E-2</v>
      </c>
      <c r="BC31" s="9">
        <f t="shared" si="63"/>
        <v>0.17283704843316874</v>
      </c>
      <c r="BD31" s="9" t="str">
        <f t="shared" si="64"/>
        <v>&lt;MDL</v>
      </c>
      <c r="BE31" s="9">
        <f t="shared" si="65"/>
        <v>5.6602671128625957E-2</v>
      </c>
      <c r="BF31" s="9">
        <f t="shared" si="66"/>
        <v>8.7463767863264708E-2</v>
      </c>
      <c r="BG31" s="9">
        <f t="shared" si="67"/>
        <v>3.8633491855862441</v>
      </c>
      <c r="BH31" s="9">
        <f t="shared" si="68"/>
        <v>1.7690254443982307</v>
      </c>
      <c r="BI31" s="9" t="str">
        <f t="shared" si="69"/>
        <v>&lt;MDL</v>
      </c>
      <c r="BJ31" s="9">
        <f t="shared" si="70"/>
        <v>0.4853904446154314</v>
      </c>
      <c r="BK31" s="9">
        <f t="shared" si="71"/>
        <v>5.0527652000596349E-2</v>
      </c>
      <c r="BL31" s="9">
        <f t="shared" si="72"/>
        <v>3.0642277790361633E-2</v>
      </c>
      <c r="BM31" s="9">
        <f t="shared" si="73"/>
        <v>0.72502099957574628</v>
      </c>
      <c r="BN31" s="9">
        <f t="shared" si="74"/>
        <v>0.12148014941798532</v>
      </c>
      <c r="BO31" s="9">
        <f t="shared" si="47"/>
        <v>5703.4751075850363</v>
      </c>
    </row>
    <row r="32" spans="1:67">
      <c r="A32" s="5">
        <v>32</v>
      </c>
      <c r="B32" s="5" t="s">
        <v>28</v>
      </c>
      <c r="C32" s="5" t="s">
        <v>96</v>
      </c>
      <c r="D32" s="5" t="s">
        <v>109</v>
      </c>
      <c r="E32" s="5" t="s">
        <v>110</v>
      </c>
      <c r="F32" s="7">
        <v>43186</v>
      </c>
      <c r="G32" s="7">
        <v>43264</v>
      </c>
      <c r="H32" s="5" t="s">
        <v>30</v>
      </c>
      <c r="I32" s="6">
        <f t="shared" si="18"/>
        <v>78</v>
      </c>
      <c r="J32" s="6">
        <f t="shared" si="19"/>
        <v>273</v>
      </c>
      <c r="L32" s="9">
        <v>458.42348691511205</v>
      </c>
      <c r="M32" s="9">
        <v>134.40694408549069</v>
      </c>
      <c r="N32" s="9">
        <v>10.018644543101209</v>
      </c>
      <c r="O32" s="9">
        <v>334.47056808684266</v>
      </c>
      <c r="P32" s="9">
        <v>4.5741895578902998</v>
      </c>
      <c r="Q32" s="9">
        <v>32659.650298618424</v>
      </c>
      <c r="R32" s="9">
        <v>13757.471950265828</v>
      </c>
      <c r="S32" s="9">
        <v>12767.314456254409</v>
      </c>
      <c r="T32" s="9">
        <v>1225.8202445492682</v>
      </c>
      <c r="U32" s="9">
        <v>5078.7246867164813</v>
      </c>
      <c r="V32" s="9">
        <v>1971.580598450686</v>
      </c>
      <c r="W32" s="9">
        <v>1757.6339160889222</v>
      </c>
      <c r="X32" s="9">
        <v>2008.5565290601189</v>
      </c>
      <c r="Y32" s="9">
        <v>70.449966684653262</v>
      </c>
      <c r="Z32" s="9">
        <v>12385.354061889007</v>
      </c>
      <c r="AA32" s="9">
        <v>26.177735958693209</v>
      </c>
      <c r="AB32" s="9">
        <v>1.5182290092489938</v>
      </c>
      <c r="AC32" s="9">
        <v>31.063106927738442</v>
      </c>
      <c r="AD32" s="9">
        <v>33.396276833805359</v>
      </c>
      <c r="AE32" s="9">
        <v>1338.6418633068317</v>
      </c>
      <c r="AF32" s="9">
        <v>481.194522433202</v>
      </c>
      <c r="AG32" s="9">
        <v>29.331544874920034</v>
      </c>
      <c r="AH32" s="9">
        <v>6.3635507218612508</v>
      </c>
      <c r="AI32" s="9">
        <v>12.029314050425148</v>
      </c>
      <c r="AJ32" s="9">
        <v>23.79179025156175</v>
      </c>
      <c r="AK32" s="9">
        <v>109.36080680770243</v>
      </c>
      <c r="AL32" s="9">
        <v>17.46892125330719</v>
      </c>
      <c r="AM32" s="9"/>
      <c r="AN32" s="9">
        <f t="shared" si="48"/>
        <v>1.6261527673062355</v>
      </c>
      <c r="AO32" s="9">
        <f t="shared" si="49"/>
        <v>0.48917128262130438</v>
      </c>
      <c r="AP32" s="9" t="str">
        <f t="shared" si="50"/>
        <v>&lt;MDL</v>
      </c>
      <c r="AQ32" s="9">
        <f t="shared" si="51"/>
        <v>1.2222664733466204</v>
      </c>
      <c r="AR32" s="9">
        <f t="shared" si="52"/>
        <v>1.4437118530072452E-2</v>
      </c>
      <c r="AS32" s="9">
        <f t="shared" si="53"/>
        <v>119.19301229810955</v>
      </c>
      <c r="AT32" s="9">
        <f t="shared" si="54"/>
        <v>50.239024679538645</v>
      </c>
      <c r="AU32" s="9">
        <f t="shared" si="55"/>
        <v>46.62923196177065</v>
      </c>
      <c r="AV32" s="9">
        <f t="shared" si="56"/>
        <v>4.4804773759313514</v>
      </c>
      <c r="AW32" s="9">
        <f t="shared" si="57"/>
        <v>18.547887923685849</v>
      </c>
      <c r="AX32" s="9">
        <f t="shared" si="58"/>
        <v>7.1986539218072512</v>
      </c>
      <c r="AY32" s="9">
        <f t="shared" si="59"/>
        <v>6.2192004538730927</v>
      </c>
      <c r="AZ32" s="9">
        <f t="shared" si="60"/>
        <v>7.3094874933296365</v>
      </c>
      <c r="BA32" s="9">
        <f t="shared" si="61"/>
        <v>0.23652602351333366</v>
      </c>
      <c r="BB32" s="9">
        <f t="shared" si="62"/>
        <v>45.359916256149702</v>
      </c>
      <c r="BC32" s="9">
        <f t="shared" si="63"/>
        <v>7.9278680384775785E-2</v>
      </c>
      <c r="BD32" s="9" t="str">
        <f t="shared" si="64"/>
        <v>&lt;MDL</v>
      </c>
      <c r="BE32" s="9">
        <f t="shared" si="65"/>
        <v>7.4764374535722863E-2</v>
      </c>
      <c r="BF32" s="9">
        <f t="shared" si="66"/>
        <v>0.11732180250282766</v>
      </c>
      <c r="BG32" s="9">
        <f t="shared" si="67"/>
        <v>4.6563105145560852</v>
      </c>
      <c r="BH32" s="9">
        <f t="shared" si="68"/>
        <v>1.6150458770229461</v>
      </c>
      <c r="BI32" s="9" t="str">
        <f t="shared" si="69"/>
        <v>&lt;MDL</v>
      </c>
      <c r="BJ32" s="9" t="str">
        <f t="shared" si="70"/>
        <v>&lt;MDL</v>
      </c>
      <c r="BK32" s="9">
        <f t="shared" si="71"/>
        <v>2.9966540151728047E-2</v>
      </c>
      <c r="BL32" s="9">
        <f t="shared" si="72"/>
        <v>6.9849193512790217E-2</v>
      </c>
      <c r="BM32" s="9">
        <f t="shared" si="73"/>
        <v>0.38723595713894726</v>
      </c>
      <c r="BN32" s="9">
        <f t="shared" si="74"/>
        <v>5.9438839199901568E-2</v>
      </c>
      <c r="BO32" s="9">
        <f t="shared" si="47"/>
        <v>315.85465780851899</v>
      </c>
    </row>
    <row r="33" spans="1:67">
      <c r="A33" s="5">
        <v>33</v>
      </c>
      <c r="B33" s="5" t="s">
        <v>28</v>
      </c>
      <c r="C33" s="5" t="s">
        <v>96</v>
      </c>
      <c r="D33" s="5" t="s">
        <v>111</v>
      </c>
      <c r="E33" s="5" t="s">
        <v>112</v>
      </c>
      <c r="F33" s="7">
        <v>43183</v>
      </c>
      <c r="G33" s="7">
        <v>43301</v>
      </c>
      <c r="H33" s="5" t="s">
        <v>31</v>
      </c>
      <c r="I33" s="6">
        <f t="shared" si="18"/>
        <v>118</v>
      </c>
      <c r="J33" s="6">
        <f t="shared" si="19"/>
        <v>413</v>
      </c>
      <c r="L33" s="9">
        <v>415.21549038363548</v>
      </c>
      <c r="M33" s="9">
        <v>151.85912385479045</v>
      </c>
      <c r="N33" s="9">
        <v>31.827014659100495</v>
      </c>
      <c r="O33" s="9">
        <v>376.58518516743788</v>
      </c>
      <c r="P33" s="9">
        <v>11.753624511875078</v>
      </c>
      <c r="Q33" s="9">
        <v>69992.139692358061</v>
      </c>
      <c r="R33" s="9">
        <v>30775.692986901468</v>
      </c>
      <c r="S33" s="9">
        <v>18762.077862124253</v>
      </c>
      <c r="T33" s="9">
        <v>1842.3856170858633</v>
      </c>
      <c r="U33" s="9">
        <v>8731.3359678657089</v>
      </c>
      <c r="V33" s="9">
        <v>3267.62153027864</v>
      </c>
      <c r="W33" s="9">
        <v>2537.0094933658411</v>
      </c>
      <c r="X33" s="9">
        <v>2201.7723131608254</v>
      </c>
      <c r="Y33" s="9">
        <v>63.606702068262081</v>
      </c>
      <c r="Z33" s="9">
        <v>6.4622535904050471</v>
      </c>
      <c r="AA33" s="9">
        <v>41.463950410551185</v>
      </c>
      <c r="AB33" s="9">
        <v>2.6981608487800681</v>
      </c>
      <c r="AC33" s="9">
        <v>12.580215424933677</v>
      </c>
      <c r="AD33" s="9">
        <v>3.9024143314135014</v>
      </c>
      <c r="AE33" s="9">
        <v>778.92916605341259</v>
      </c>
      <c r="AF33" s="9">
        <v>412.0083204081966</v>
      </c>
      <c r="AG33" s="9">
        <v>19.703316367850054</v>
      </c>
      <c r="AH33" s="9">
        <v>22.709354917453343</v>
      </c>
      <c r="AI33" s="9">
        <v>5.4159086598041108</v>
      </c>
      <c r="AJ33" s="9">
        <v>13.396454450091671</v>
      </c>
      <c r="AK33" s="9">
        <v>59.224389363514895</v>
      </c>
      <c r="AL33" s="9">
        <v>37.957401185948946</v>
      </c>
      <c r="AM33" s="9"/>
      <c r="AN33" s="9">
        <f t="shared" si="48"/>
        <v>0.97029469477754415</v>
      </c>
      <c r="AO33" s="9">
        <f t="shared" si="49"/>
        <v>0.36560760272376719</v>
      </c>
      <c r="AP33" s="9">
        <f t="shared" si="50"/>
        <v>6.8274862265877548E-2</v>
      </c>
      <c r="AQ33" s="9">
        <f t="shared" si="51"/>
        <v>0.90991129371482471</v>
      </c>
      <c r="AR33" s="9">
        <f t="shared" si="52"/>
        <v>2.6926799788606674E-2</v>
      </c>
      <c r="AS33" s="9">
        <f t="shared" si="53"/>
        <v>169.18203813831366</v>
      </c>
      <c r="AT33" s="9">
        <f t="shared" si="54"/>
        <v>74.415193157747424</v>
      </c>
      <c r="AU33" s="9">
        <f t="shared" si="55"/>
        <v>45.337878284341969</v>
      </c>
      <c r="AV33" s="9">
        <f t="shared" si="56"/>
        <v>4.4545658502805185</v>
      </c>
      <c r="AW33" s="9">
        <f t="shared" si="57"/>
        <v>21.104563400279574</v>
      </c>
      <c r="AX33" s="9">
        <f t="shared" si="58"/>
        <v>7.8965458897853118</v>
      </c>
      <c r="AY33" s="9">
        <f t="shared" si="59"/>
        <v>5.9981048454825006</v>
      </c>
      <c r="AZ33" s="9">
        <f t="shared" si="60"/>
        <v>5.2995299510404292</v>
      </c>
      <c r="BA33" s="9">
        <f t="shared" si="61"/>
        <v>0.1397780624763896</v>
      </c>
      <c r="BB33" s="9">
        <f t="shared" si="62"/>
        <v>1.0569805400161001E-2</v>
      </c>
      <c r="BC33" s="9">
        <f t="shared" si="63"/>
        <v>8.9417177232207656E-2</v>
      </c>
      <c r="BD33" s="9" t="str">
        <f t="shared" si="64"/>
        <v>&lt;MDL</v>
      </c>
      <c r="BE33" s="9" t="str">
        <f t="shared" si="65"/>
        <v>&lt;MDL</v>
      </c>
      <c r="BF33" s="9">
        <f t="shared" si="66"/>
        <v>6.1379892999517899E-3</v>
      </c>
      <c r="BG33" s="9">
        <f t="shared" si="67"/>
        <v>1.7226636155457438</v>
      </c>
      <c r="BH33" s="9">
        <f t="shared" si="68"/>
        <v>0.9000516280926365</v>
      </c>
      <c r="BI33" s="9" t="str">
        <f t="shared" si="69"/>
        <v>&lt;MDL</v>
      </c>
      <c r="BJ33" s="9">
        <f t="shared" si="70"/>
        <v>3.7086889966453436E-2</v>
      </c>
      <c r="BK33" s="9" t="str">
        <f t="shared" si="71"/>
        <v>&lt;MDL</v>
      </c>
      <c r="BL33" s="9">
        <f t="shared" si="72"/>
        <v>2.1001196192546364E-2</v>
      </c>
      <c r="BM33" s="9">
        <f t="shared" si="73"/>
        <v>0.13457384710592027</v>
      </c>
      <c r="BN33" s="9">
        <f t="shared" si="74"/>
        <v>8.889899039761473E-2</v>
      </c>
      <c r="BO33" s="9">
        <f t="shared" si="47"/>
        <v>339.17961397225173</v>
      </c>
    </row>
    <row r="34" spans="1:67">
      <c r="A34" s="5">
        <v>34</v>
      </c>
      <c r="B34" s="5" t="s">
        <v>28</v>
      </c>
      <c r="C34" s="5" t="s">
        <v>113</v>
      </c>
      <c r="D34" s="5" t="s">
        <v>114</v>
      </c>
      <c r="E34" s="5" t="s">
        <v>115</v>
      </c>
      <c r="F34" s="7">
        <v>43182</v>
      </c>
      <c r="G34" s="7">
        <v>43295</v>
      </c>
      <c r="H34" s="5" t="s">
        <v>32</v>
      </c>
      <c r="I34" s="6">
        <f t="shared" si="18"/>
        <v>113</v>
      </c>
      <c r="J34" s="6">
        <f t="shared" si="19"/>
        <v>395.5</v>
      </c>
      <c r="L34" s="9">
        <v>852.06355690864541</v>
      </c>
      <c r="M34" s="9">
        <v>340.36410491839547</v>
      </c>
      <c r="N34" s="9">
        <v>62.320154688887712</v>
      </c>
      <c r="O34" s="9">
        <v>458.08206851558913</v>
      </c>
      <c r="P34" s="9">
        <v>41.376741482554472</v>
      </c>
      <c r="Q34" s="9">
        <v>29232.647670029481</v>
      </c>
      <c r="R34" s="9">
        <v>11854.813504975698</v>
      </c>
      <c r="S34" s="9">
        <v>9310.9035068005396</v>
      </c>
      <c r="T34" s="9">
        <v>775.78704999333058</v>
      </c>
      <c r="U34" s="9">
        <v>3370.3095744935513</v>
      </c>
      <c r="V34" s="9">
        <v>1337.4330426725628</v>
      </c>
      <c r="W34" s="9">
        <v>961.12514079100481</v>
      </c>
      <c r="X34" s="9">
        <v>800.5543848951595</v>
      </c>
      <c r="Y34" s="9">
        <v>101.60100805765894</v>
      </c>
      <c r="Z34" s="9">
        <v>1.4146437856004841</v>
      </c>
      <c r="AA34" s="9">
        <v>30.675527053827334</v>
      </c>
      <c r="AB34" s="9">
        <v>1.5360937070210805</v>
      </c>
      <c r="AC34" s="9">
        <v>22.641949406824814</v>
      </c>
      <c r="AD34" s="9">
        <v>7.6252570614684068</v>
      </c>
      <c r="AE34" s="9">
        <v>3961.0615902854888</v>
      </c>
      <c r="AF34" s="9">
        <v>1822.7150853915989</v>
      </c>
      <c r="AG34" s="9">
        <v>68.096999062412166</v>
      </c>
      <c r="AH34" s="9">
        <v>185.94721600042607</v>
      </c>
      <c r="AI34" s="9">
        <v>11.77052529338075</v>
      </c>
      <c r="AJ34" s="9">
        <v>14.681489000589332</v>
      </c>
      <c r="AK34" s="9">
        <v>368.48624945781762</v>
      </c>
      <c r="AL34" s="9">
        <v>104.31296686507946</v>
      </c>
      <c r="AM34" s="9"/>
      <c r="AN34" s="9">
        <f t="shared" si="48"/>
        <v>2.1177744006779662</v>
      </c>
      <c r="AO34" s="9">
        <f t="shared" si="49"/>
        <v>0.85840940831484414</v>
      </c>
      <c r="AP34" s="9">
        <f t="shared" si="50"/>
        <v>0.1483961015059283</v>
      </c>
      <c r="AQ34" s="9">
        <f t="shared" si="51"/>
        <v>1.1562332431159896</v>
      </c>
      <c r="AR34" s="9">
        <f t="shared" si="52"/>
        <v>0.10301867328286712</v>
      </c>
      <c r="AS34" s="9">
        <f t="shared" si="53"/>
        <v>73.609834965347574</v>
      </c>
      <c r="AT34" s="9">
        <f t="shared" si="54"/>
        <v>29.867497578315852</v>
      </c>
      <c r="AU34" s="9">
        <f t="shared" si="55"/>
        <v>23.447204490795244</v>
      </c>
      <c r="AV34" s="9">
        <f t="shared" si="56"/>
        <v>1.9548347132068808</v>
      </c>
      <c r="AW34" s="9">
        <f t="shared" si="57"/>
        <v>8.4833332261524816</v>
      </c>
      <c r="AX34" s="9">
        <f t="shared" si="58"/>
        <v>3.3655751324279555</v>
      </c>
      <c r="AY34" s="9">
        <f t="shared" si="59"/>
        <v>2.278970792944214</v>
      </c>
      <c r="AZ34" s="9">
        <f t="shared" si="60"/>
        <v>1.991119953259245</v>
      </c>
      <c r="BA34" s="9">
        <f t="shared" si="61"/>
        <v>0.24202944574499563</v>
      </c>
      <c r="BB34" s="9" t="str">
        <f t="shared" si="62"/>
        <v>&lt;MDL</v>
      </c>
      <c r="BC34" s="9">
        <f t="shared" si="63"/>
        <v>6.6095754336733037E-2</v>
      </c>
      <c r="BD34" s="9" t="str">
        <f t="shared" si="64"/>
        <v>&lt;MDL</v>
      </c>
      <c r="BE34" s="9">
        <f t="shared" si="65"/>
        <v>3.0314833697443023E-2</v>
      </c>
      <c r="BF34" s="9">
        <f t="shared" si="66"/>
        <v>1.5822584856978496E-2</v>
      </c>
      <c r="BG34" s="9">
        <f t="shared" si="67"/>
        <v>9.8447345068330421</v>
      </c>
      <c r="BH34" s="9">
        <f t="shared" si="68"/>
        <v>4.5067713966767666</v>
      </c>
      <c r="BI34" s="9">
        <f t="shared" si="69"/>
        <v>0.13663890568980794</v>
      </c>
      <c r="BJ34" s="9">
        <f t="shared" si="70"/>
        <v>0.45146585749460932</v>
      </c>
      <c r="BK34" s="9">
        <f t="shared" si="71"/>
        <v>2.0030535282875749E-2</v>
      </c>
      <c r="BL34" s="9">
        <f t="shared" si="72"/>
        <v>2.5179591853399009E-2</v>
      </c>
      <c r="BM34" s="9">
        <f t="shared" si="73"/>
        <v>0.9224800479116253</v>
      </c>
      <c r="BN34" s="9">
        <f t="shared" si="74"/>
        <v>0.26060897272653705</v>
      </c>
      <c r="BO34" s="9">
        <f t="shared" si="47"/>
        <v>165.90437511245185</v>
      </c>
    </row>
    <row r="35" spans="1:67">
      <c r="A35" s="5">
        <v>35</v>
      </c>
      <c r="B35" s="5" t="s">
        <v>28</v>
      </c>
      <c r="C35" s="5" t="s">
        <v>113</v>
      </c>
      <c r="D35" s="5" t="s">
        <v>116</v>
      </c>
      <c r="E35" s="5" t="s">
        <v>117</v>
      </c>
      <c r="F35" s="7">
        <v>43182</v>
      </c>
      <c r="G35" s="7">
        <v>43295</v>
      </c>
      <c r="H35" s="5" t="s">
        <v>33</v>
      </c>
      <c r="I35" s="6">
        <f t="shared" si="18"/>
        <v>113</v>
      </c>
      <c r="J35" s="6">
        <f t="shared" si="19"/>
        <v>395.5</v>
      </c>
      <c r="L35" s="9">
        <v>765.5824420342301</v>
      </c>
      <c r="M35" s="9">
        <v>698.27504509151424</v>
      </c>
      <c r="N35" s="9">
        <v>98.21667581432304</v>
      </c>
      <c r="O35" s="9">
        <v>497.42987972364398</v>
      </c>
      <c r="P35" s="9">
        <v>93.589391715366517</v>
      </c>
      <c r="Q35" s="9">
        <v>29223.173268681312</v>
      </c>
      <c r="R35" s="9">
        <v>11309.500764397393</v>
      </c>
      <c r="S35" s="9">
        <v>9183.1563264887682</v>
      </c>
      <c r="T35" s="9">
        <v>739.20400296468267</v>
      </c>
      <c r="U35" s="9">
        <v>3404.5865831348528</v>
      </c>
      <c r="V35" s="9">
        <v>1288.820482359987</v>
      </c>
      <c r="W35" s="9">
        <v>2018.216557188648</v>
      </c>
      <c r="X35" s="9">
        <v>647.20479745470584</v>
      </c>
      <c r="Y35" s="9">
        <v>88.37139831656998</v>
      </c>
      <c r="Z35" s="9">
        <v>4.9851753596406958</v>
      </c>
      <c r="AA35" s="9">
        <v>14.030124064884399</v>
      </c>
      <c r="AB35" s="9">
        <v>1.7639857566936337</v>
      </c>
      <c r="AC35" s="9">
        <v>17.465317078655847</v>
      </c>
      <c r="AD35" s="9">
        <v>15.59890310883155</v>
      </c>
      <c r="AE35" s="9">
        <v>6586.9707361511646</v>
      </c>
      <c r="AF35" s="9">
        <v>2595.2284874343077</v>
      </c>
      <c r="AG35" s="9">
        <v>27.490428681288851</v>
      </c>
      <c r="AH35" s="9">
        <v>138.65578077452909</v>
      </c>
      <c r="AI35" s="9">
        <v>9.3712919260909544</v>
      </c>
      <c r="AJ35" s="9">
        <v>11.341087713029271</v>
      </c>
      <c r="AK35" s="9">
        <v>226.58783365432234</v>
      </c>
      <c r="AL35" s="9">
        <v>160.0805084071356</v>
      </c>
      <c r="AM35" s="9"/>
      <c r="AN35" s="9">
        <f t="shared" si="48"/>
        <v>1.8991116576326683</v>
      </c>
      <c r="AO35" s="9">
        <f t="shared" si="49"/>
        <v>1.7633675377032607</v>
      </c>
      <c r="AP35" s="9">
        <f t="shared" si="50"/>
        <v>0.23915848108983556</v>
      </c>
      <c r="AQ35" s="9">
        <f t="shared" si="51"/>
        <v>1.2557220198746617</v>
      </c>
      <c r="AR35" s="9">
        <f t="shared" si="52"/>
        <v>0.23503548803081162</v>
      </c>
      <c r="AS35" s="9">
        <f t="shared" si="53"/>
        <v>73.585879462570915</v>
      </c>
      <c r="AT35" s="9">
        <f t="shared" si="54"/>
        <v>28.488704302517355</v>
      </c>
      <c r="AU35" s="9">
        <f t="shared" si="55"/>
        <v>23.12420277066434</v>
      </c>
      <c r="AV35" s="9">
        <f t="shared" si="56"/>
        <v>1.8623364906312856</v>
      </c>
      <c r="AW35" s="9">
        <f t="shared" si="57"/>
        <v>8.5700007574832071</v>
      </c>
      <c r="AX35" s="9">
        <f t="shared" si="58"/>
        <v>3.2426609470611392</v>
      </c>
      <c r="AY35" s="9">
        <f t="shared" si="59"/>
        <v>4.9517683059597468</v>
      </c>
      <c r="AZ35" s="9">
        <f t="shared" si="60"/>
        <v>1.6033839546740272</v>
      </c>
      <c r="BA35" s="9">
        <f t="shared" si="61"/>
        <v>0.20857910505956209</v>
      </c>
      <c r="BB35" s="9">
        <f t="shared" si="62"/>
        <v>7.3027848280711556E-3</v>
      </c>
      <c r="BC35" s="9">
        <f t="shared" si="63"/>
        <v>2.4008768271137747E-2</v>
      </c>
      <c r="BD35" s="9" t="str">
        <f t="shared" si="64"/>
        <v>&lt;MDL</v>
      </c>
      <c r="BE35" s="9">
        <f t="shared" si="65"/>
        <v>1.7226003537723761E-2</v>
      </c>
      <c r="BF35" s="9">
        <f t="shared" si="66"/>
        <v>3.5983510387605909E-2</v>
      </c>
      <c r="BG35" s="9">
        <f t="shared" si="67"/>
        <v>16.48420137375005</v>
      </c>
      <c r="BH35" s="9">
        <f t="shared" si="68"/>
        <v>6.4600290503877877</v>
      </c>
      <c r="BI35" s="9" t="str">
        <f t="shared" si="69"/>
        <v>&lt;MDL</v>
      </c>
      <c r="BJ35" s="9">
        <f t="shared" si="70"/>
        <v>0.33189206425593176</v>
      </c>
      <c r="BK35" s="9">
        <f t="shared" si="71"/>
        <v>1.3964205656352877E-2</v>
      </c>
      <c r="BL35" s="9" t="str">
        <f t="shared" si="72"/>
        <v>&lt;MDL</v>
      </c>
      <c r="BM35" s="9">
        <f t="shared" si="73"/>
        <v>0.56369770706840083</v>
      </c>
      <c r="BN35" s="9">
        <f t="shared" si="74"/>
        <v>0.40161413465335405</v>
      </c>
      <c r="BO35" s="9">
        <f t="shared" si="47"/>
        <v>175.36983088374922</v>
      </c>
    </row>
    <row r="36" spans="1:67">
      <c r="A36" s="5">
        <v>36</v>
      </c>
      <c r="B36" s="5" t="s">
        <v>28</v>
      </c>
      <c r="C36" s="5" t="s">
        <v>113</v>
      </c>
      <c r="D36" s="5" t="s">
        <v>118</v>
      </c>
      <c r="E36" s="5" t="s">
        <v>119</v>
      </c>
      <c r="F36" s="7">
        <v>43182</v>
      </c>
      <c r="G36" s="7">
        <v>43295</v>
      </c>
      <c r="H36" s="5" t="s">
        <v>34</v>
      </c>
      <c r="I36" s="6">
        <f t="shared" si="18"/>
        <v>113</v>
      </c>
      <c r="J36" s="6">
        <f t="shared" si="19"/>
        <v>395.5</v>
      </c>
      <c r="L36" s="9">
        <v>987.79349344126251</v>
      </c>
      <c r="M36" s="9">
        <v>188.23401734244439</v>
      </c>
      <c r="N36" s="9">
        <v>84.523650248234148</v>
      </c>
      <c r="O36" s="9">
        <v>240.70230191730568</v>
      </c>
      <c r="P36" s="9">
        <v>28.624847129052103</v>
      </c>
      <c r="Q36" s="9">
        <v>116103.4514015764</v>
      </c>
      <c r="R36" s="9">
        <v>133526.69799148091</v>
      </c>
      <c r="S36" s="9">
        <v>69362.919622719914</v>
      </c>
      <c r="T36" s="9">
        <v>20539.494256379861</v>
      </c>
      <c r="U36" s="9">
        <v>20173.872503827602</v>
      </c>
      <c r="V36" s="9">
        <v>23047.193305679855</v>
      </c>
      <c r="W36" s="9">
        <v>1648.9979622649005</v>
      </c>
      <c r="X36" s="9">
        <v>4057.5075456905552</v>
      </c>
      <c r="Y36" s="9">
        <v>30.807774958277129</v>
      </c>
      <c r="Z36" s="9">
        <v>1.6207544853445068</v>
      </c>
      <c r="AA36" s="9">
        <v>36.244886562986053</v>
      </c>
      <c r="AB36" s="9">
        <v>2.6488225718757339</v>
      </c>
      <c r="AC36" s="9">
        <v>16.229789375719335</v>
      </c>
      <c r="AD36" s="9">
        <v>7.7459123626195847</v>
      </c>
      <c r="AE36" s="9">
        <v>699.64760907461994</v>
      </c>
      <c r="AF36" s="9">
        <v>330.7689129655223</v>
      </c>
      <c r="AG36" s="9">
        <v>0.36683419678341178</v>
      </c>
      <c r="AH36" s="9">
        <v>32.668463986079608</v>
      </c>
      <c r="AI36" s="9">
        <v>41.017495466300545</v>
      </c>
      <c r="AJ36" s="9">
        <v>5.5360407369457088</v>
      </c>
      <c r="AK36" s="9">
        <v>173.70191475578233</v>
      </c>
      <c r="AL36" s="9">
        <v>30.507300153289712</v>
      </c>
      <c r="AM36" s="9"/>
      <c r="AN36" s="9">
        <f t="shared" si="48"/>
        <v>2.4609600809121432</v>
      </c>
      <c r="AO36" s="9">
        <f t="shared" si="49"/>
        <v>0.47375684807223717</v>
      </c>
      <c r="AP36" s="9">
        <f t="shared" si="50"/>
        <v>0.20453641897583077</v>
      </c>
      <c r="AQ36" s="9">
        <f t="shared" si="51"/>
        <v>0.6066004577853108</v>
      </c>
      <c r="AR36" s="9">
        <f t="shared" si="52"/>
        <v>7.0776209683619681E-2</v>
      </c>
      <c r="AS36" s="9">
        <f t="shared" si="53"/>
        <v>293.25788485547884</v>
      </c>
      <c r="AT36" s="9">
        <f t="shared" si="54"/>
        <v>337.50816631789917</v>
      </c>
      <c r="AU36" s="9">
        <f t="shared" si="55"/>
        <v>175.28542475860655</v>
      </c>
      <c r="AV36" s="9">
        <f t="shared" si="56"/>
        <v>51.92628150558749</v>
      </c>
      <c r="AW36" s="9">
        <f t="shared" si="57"/>
        <v>50.970218003229732</v>
      </c>
      <c r="AX36" s="9">
        <f t="shared" si="58"/>
        <v>58.257510057857267</v>
      </c>
      <c r="AY36" s="9">
        <f t="shared" si="59"/>
        <v>4.0182193933838999</v>
      </c>
      <c r="AZ36" s="9">
        <f t="shared" si="60"/>
        <v>10.226146908494126</v>
      </c>
      <c r="BA36" s="9">
        <f t="shared" si="61"/>
        <v>6.3032649033537183E-2</v>
      </c>
      <c r="BB36" s="9" t="str">
        <f t="shared" si="62"/>
        <v>&lt;MDL</v>
      </c>
      <c r="BC36" s="9">
        <f t="shared" si="63"/>
        <v>8.01775735760724E-2</v>
      </c>
      <c r="BD36" s="9" t="str">
        <f t="shared" si="64"/>
        <v>&lt;MDL</v>
      </c>
      <c r="BE36" s="9" t="str">
        <f t="shared" si="65"/>
        <v>&lt;MDL</v>
      </c>
      <c r="BF36" s="9">
        <f t="shared" si="66"/>
        <v>1.612765515066036E-2</v>
      </c>
      <c r="BG36" s="9">
        <f t="shared" si="67"/>
        <v>1.5984286124945626</v>
      </c>
      <c r="BH36" s="9">
        <f t="shared" si="68"/>
        <v>0.73446754730615571</v>
      </c>
      <c r="BI36" s="9" t="str">
        <f t="shared" si="69"/>
        <v>&lt;MDL</v>
      </c>
      <c r="BJ36" s="9">
        <f t="shared" si="70"/>
        <v>6.3908962388802865E-2</v>
      </c>
      <c r="BK36" s="9">
        <f t="shared" si="71"/>
        <v>9.3979890966617338E-2</v>
      </c>
      <c r="BL36" s="9" t="str">
        <f t="shared" si="72"/>
        <v>&lt;MDL</v>
      </c>
      <c r="BM36" s="9">
        <f t="shared" si="73"/>
        <v>0.42997856952468394</v>
      </c>
      <c r="BN36" s="9">
        <f t="shared" si="74"/>
        <v>7.3995403290911893E-2</v>
      </c>
      <c r="BO36" s="9">
        <f t="shared" si="47"/>
        <v>988.42057867969811</v>
      </c>
    </row>
    <row r="37" spans="1:67">
      <c r="A37" s="5">
        <v>37</v>
      </c>
      <c r="B37" s="5" t="s">
        <v>28</v>
      </c>
      <c r="C37" s="5" t="s">
        <v>113</v>
      </c>
      <c r="D37" s="5" t="s">
        <v>120</v>
      </c>
      <c r="E37" s="5" t="s">
        <v>121</v>
      </c>
      <c r="F37" s="7">
        <v>43182</v>
      </c>
      <c r="G37" s="7">
        <v>43295</v>
      </c>
      <c r="H37" s="5" t="s">
        <v>35</v>
      </c>
      <c r="I37" s="6">
        <f t="shared" si="18"/>
        <v>113</v>
      </c>
      <c r="J37" s="6">
        <f t="shared" si="19"/>
        <v>395.5</v>
      </c>
      <c r="L37" s="9">
        <v>355.43915986354295</v>
      </c>
      <c r="M37" s="9">
        <v>109.23512408811894</v>
      </c>
      <c r="N37" s="9">
        <v>30.432226324018796</v>
      </c>
      <c r="O37" s="9">
        <v>310.87883998094628</v>
      </c>
      <c r="P37" s="9">
        <v>10.619481930393812</v>
      </c>
      <c r="Q37" s="9">
        <v>15200.008967960734</v>
      </c>
      <c r="R37" s="9">
        <v>6138.9242728199824</v>
      </c>
      <c r="S37" s="9">
        <v>6834.8453390398827</v>
      </c>
      <c r="T37" s="9">
        <v>447.32846993508753</v>
      </c>
      <c r="U37" s="9">
        <v>2342.4284629559525</v>
      </c>
      <c r="V37" s="9">
        <v>978.40749089216513</v>
      </c>
      <c r="W37" s="9">
        <v>863.23810294738814</v>
      </c>
      <c r="X37" s="9">
        <v>612.4949543794761</v>
      </c>
      <c r="Y37" s="9">
        <v>35.149251569990376</v>
      </c>
      <c r="Z37" s="9">
        <v>14.723422909538561</v>
      </c>
      <c r="AA37" s="9">
        <v>20.870687231127906</v>
      </c>
      <c r="AB37" s="9">
        <v>4.0568267509541922</v>
      </c>
      <c r="AC37" s="9">
        <v>11.078975957118649</v>
      </c>
      <c r="AD37" s="9">
        <v>3.0529731082965852</v>
      </c>
      <c r="AE37" s="9">
        <v>472.39732193463868</v>
      </c>
      <c r="AF37" s="9">
        <v>265.5137458366533</v>
      </c>
      <c r="AG37" s="9">
        <v>10.575377454331548</v>
      </c>
      <c r="AH37" s="9">
        <v>12.29733784540989</v>
      </c>
      <c r="AI37" s="9">
        <v>3.4919094646957967</v>
      </c>
      <c r="AJ37" s="9">
        <v>20.124898450011546</v>
      </c>
      <c r="AK37" s="9">
        <v>42.283932602107086</v>
      </c>
      <c r="AL37" s="9">
        <v>26.190906054577226</v>
      </c>
      <c r="AM37" s="9"/>
      <c r="AN37" s="9">
        <f t="shared" si="48"/>
        <v>0.86208692395204356</v>
      </c>
      <c r="AO37" s="9">
        <f t="shared" si="49"/>
        <v>0.27401249091844337</v>
      </c>
      <c r="AP37" s="9">
        <f t="shared" si="50"/>
        <v>6.7769228269850129E-2</v>
      </c>
      <c r="AQ37" s="9">
        <f t="shared" si="51"/>
        <v>0.78403797501322636</v>
      </c>
      <c r="AR37" s="9">
        <f t="shared" si="52"/>
        <v>2.5250633960084173E-2</v>
      </c>
      <c r="AS37" s="9">
        <f t="shared" si="53"/>
        <v>38.12907971359347</v>
      </c>
      <c r="AT37" s="9">
        <f t="shared" si="54"/>
        <v>15.415185992587114</v>
      </c>
      <c r="AU37" s="9">
        <f t="shared" si="55"/>
        <v>17.186627581160206</v>
      </c>
      <c r="AV37" s="9">
        <f t="shared" si="56"/>
        <v>1.1243452566752929</v>
      </c>
      <c r="AW37" s="9">
        <f t="shared" si="57"/>
        <v>5.884392362593446</v>
      </c>
      <c r="AX37" s="9">
        <f t="shared" si="58"/>
        <v>2.4577987688871272</v>
      </c>
      <c r="AY37" s="9">
        <f t="shared" si="59"/>
        <v>2.031468800924956</v>
      </c>
      <c r="AZ37" s="9">
        <f t="shared" si="60"/>
        <v>1.515622025280273</v>
      </c>
      <c r="BA37" s="9">
        <f t="shared" si="61"/>
        <v>7.4009833892483445E-2</v>
      </c>
      <c r="BB37" s="9">
        <f t="shared" si="62"/>
        <v>3.1925408215929221E-2</v>
      </c>
      <c r="BC37" s="9">
        <f t="shared" si="63"/>
        <v>4.1304756049250282E-2</v>
      </c>
      <c r="BD37" s="9" t="str">
        <f t="shared" si="64"/>
        <v>&lt;MDL</v>
      </c>
      <c r="BE37" s="9" t="str">
        <f t="shared" si="65"/>
        <v>&lt;MDL</v>
      </c>
      <c r="BF37" s="9" t="str">
        <f t="shared" si="66"/>
        <v>&lt;MDL</v>
      </c>
      <c r="BG37" s="9">
        <f t="shared" si="67"/>
        <v>1.0238387587904381</v>
      </c>
      <c r="BH37" s="9">
        <f t="shared" si="68"/>
        <v>0.56947344584251713</v>
      </c>
      <c r="BI37" s="9" t="str">
        <f t="shared" si="69"/>
        <v>&lt;MDL</v>
      </c>
      <c r="BJ37" s="9" t="str">
        <f t="shared" si="70"/>
        <v>&lt;MDL</v>
      </c>
      <c r="BK37" s="9" t="str">
        <f t="shared" si="71"/>
        <v>&lt;MDL</v>
      </c>
      <c r="BL37" s="9">
        <f t="shared" si="72"/>
        <v>3.8942953293151769E-2</v>
      </c>
      <c r="BM37" s="9">
        <f t="shared" si="73"/>
        <v>9.7695428807426696E-2</v>
      </c>
      <c r="BN37" s="9">
        <f t="shared" si="74"/>
        <v>6.308163818670838E-2</v>
      </c>
      <c r="BO37" s="9">
        <f t="shared" si="47"/>
        <v>87.697949976893455</v>
      </c>
    </row>
    <row r="38" spans="1:67">
      <c r="A38" s="5">
        <v>38</v>
      </c>
      <c r="B38" s="5" t="s">
        <v>28</v>
      </c>
      <c r="C38" s="5" t="s">
        <v>113</v>
      </c>
      <c r="D38" s="5" t="s">
        <v>122</v>
      </c>
      <c r="E38" s="5" t="s">
        <v>123</v>
      </c>
      <c r="F38" s="7">
        <v>43182</v>
      </c>
      <c r="G38" s="7">
        <v>43295</v>
      </c>
      <c r="H38" s="5" t="s">
        <v>36</v>
      </c>
      <c r="I38" s="6">
        <f t="shared" si="18"/>
        <v>113</v>
      </c>
      <c r="J38" s="6">
        <f t="shared" si="19"/>
        <v>395.5</v>
      </c>
      <c r="L38" s="9">
        <v>495.20839255900313</v>
      </c>
      <c r="M38" s="9">
        <v>152.10687042766094</v>
      </c>
      <c r="N38" s="9">
        <v>57.907883388830207</v>
      </c>
      <c r="O38" s="9">
        <v>509.50068640399968</v>
      </c>
      <c r="P38" s="9">
        <v>67.15731289639352</v>
      </c>
      <c r="Q38" s="9">
        <v>36636.397256488242</v>
      </c>
      <c r="R38" s="9">
        <v>14490.960669759368</v>
      </c>
      <c r="S38" s="9">
        <v>14825.271898341958</v>
      </c>
      <c r="T38" s="9">
        <v>1134.4650157799433</v>
      </c>
      <c r="U38" s="9">
        <v>4574.6436511273978</v>
      </c>
      <c r="V38" s="9">
        <v>1951.7754724009649</v>
      </c>
      <c r="W38" s="9">
        <v>5767.6365585074573</v>
      </c>
      <c r="X38" s="9">
        <v>1459.723198297766</v>
      </c>
      <c r="Y38" s="9">
        <v>55.882903395788965</v>
      </c>
      <c r="Z38" s="9">
        <v>1.6855321446956264</v>
      </c>
      <c r="AA38" s="9">
        <v>64.08277580419508</v>
      </c>
      <c r="AB38" s="9">
        <v>4.1328739422118099</v>
      </c>
      <c r="AC38" s="9">
        <v>23.877926315767454</v>
      </c>
      <c r="AD38" s="9">
        <v>32.774100631400074</v>
      </c>
      <c r="AE38" s="9">
        <v>879.94217571809452</v>
      </c>
      <c r="AF38" s="9">
        <v>423.16841032257599</v>
      </c>
      <c r="AG38" s="9">
        <v>44.33041118163321</v>
      </c>
      <c r="AH38" s="9">
        <v>82.525824399378365</v>
      </c>
      <c r="AI38" s="9">
        <v>20.85147065003391</v>
      </c>
      <c r="AJ38" s="9">
        <v>30.71120012548414</v>
      </c>
      <c r="AK38" s="9">
        <v>297.47751764896481</v>
      </c>
      <c r="AL38" s="9">
        <v>57.387118018082745</v>
      </c>
      <c r="AM38" s="9"/>
      <c r="AN38" s="9">
        <f t="shared" si="48"/>
        <v>1.2154857423982133</v>
      </c>
      <c r="AO38" s="9">
        <f t="shared" si="49"/>
        <v>0.38241134386292375</v>
      </c>
      <c r="AP38" s="9">
        <f t="shared" si="50"/>
        <v>0.13723991617076392</v>
      </c>
      <c r="AQ38" s="9">
        <f t="shared" si="51"/>
        <v>1.2862423907478746</v>
      </c>
      <c r="AR38" s="9">
        <f t="shared" si="52"/>
        <v>0.1682034303342933</v>
      </c>
      <c r="AS38" s="9">
        <f t="shared" si="53"/>
        <v>92.329808635281225</v>
      </c>
      <c r="AT38" s="9">
        <f t="shared" si="54"/>
        <v>36.532850713040681</v>
      </c>
      <c r="AU38" s="9">
        <f t="shared" si="55"/>
        <v>37.389981713403124</v>
      </c>
      <c r="AV38" s="9">
        <f t="shared" si="56"/>
        <v>2.8617322246774566</v>
      </c>
      <c r="AW38" s="9">
        <f t="shared" si="57"/>
        <v>11.528425708159681</v>
      </c>
      <c r="AX38" s="9">
        <f t="shared" si="58"/>
        <v>4.9189061810459132</v>
      </c>
      <c r="AY38" s="9">
        <f t="shared" si="59"/>
        <v>14.43197058489479</v>
      </c>
      <c r="AZ38" s="9">
        <f t="shared" si="60"/>
        <v>3.6577920478296782</v>
      </c>
      <c r="BA38" s="9">
        <f t="shared" si="61"/>
        <v>0.1264337323142245</v>
      </c>
      <c r="BB38" s="9" t="str">
        <f t="shared" si="62"/>
        <v>&lt;MDL</v>
      </c>
      <c r="BC38" s="9">
        <f t="shared" si="63"/>
        <v>0.15056414561452758</v>
      </c>
      <c r="BD38" s="9" t="str">
        <f t="shared" si="64"/>
        <v>&lt;MDL</v>
      </c>
      <c r="BE38" s="9">
        <f t="shared" si="65"/>
        <v>3.3439933340787244E-2</v>
      </c>
      <c r="BF38" s="9">
        <f t="shared" si="66"/>
        <v>7.9410052796123037E-2</v>
      </c>
      <c r="BG38" s="9">
        <f t="shared" si="67"/>
        <v>2.0542935091910848</v>
      </c>
      <c r="BH38" s="9">
        <f t="shared" si="68"/>
        <v>0.96809459498517891</v>
      </c>
      <c r="BI38" s="9" t="str">
        <f t="shared" si="69"/>
        <v>&lt;MDL</v>
      </c>
      <c r="BJ38" s="9">
        <f t="shared" si="70"/>
        <v>0.18997055635416002</v>
      </c>
      <c r="BK38" s="9">
        <f t="shared" si="71"/>
        <v>4.2991206222580333E-2</v>
      </c>
      <c r="BL38" s="9">
        <f t="shared" si="72"/>
        <v>6.5709834899909281E-2</v>
      </c>
      <c r="BM38" s="9">
        <f t="shared" si="73"/>
        <v>0.7429383745643362</v>
      </c>
      <c r="BN38" s="9">
        <f t="shared" si="74"/>
        <v>0.14195954454196885</v>
      </c>
      <c r="BO38" s="9">
        <f t="shared" si="47"/>
        <v>211.43685611667158</v>
      </c>
    </row>
    <row r="39" spans="1:67">
      <c r="A39" s="5">
        <v>39</v>
      </c>
      <c r="B39" s="5" t="s">
        <v>28</v>
      </c>
      <c r="C39" s="5" t="s">
        <v>124</v>
      </c>
      <c r="D39" s="5" t="s">
        <v>125</v>
      </c>
      <c r="E39" s="8" t="s">
        <v>126</v>
      </c>
      <c r="F39" s="7">
        <v>43203</v>
      </c>
      <c r="G39" s="7">
        <v>43280</v>
      </c>
      <c r="H39" s="5" t="s">
        <v>37</v>
      </c>
      <c r="I39" s="6">
        <f t="shared" si="18"/>
        <v>77</v>
      </c>
      <c r="J39" s="6">
        <f t="shared" si="19"/>
        <v>269.5</v>
      </c>
      <c r="L39" s="9">
        <v>459.168981713981</v>
      </c>
      <c r="M39" s="9">
        <v>183.40347272852742</v>
      </c>
      <c r="N39" s="9">
        <v>43.880779635701217</v>
      </c>
      <c r="O39" s="9">
        <v>350.61842277295455</v>
      </c>
      <c r="P39" s="9">
        <v>17.302353172187114</v>
      </c>
      <c r="Q39" s="9">
        <v>23549.715913616437</v>
      </c>
      <c r="R39" s="9">
        <v>8841.0574179043706</v>
      </c>
      <c r="S39" s="9">
        <v>9062.0094622161487</v>
      </c>
      <c r="T39" s="9">
        <v>782.41695175322707</v>
      </c>
      <c r="U39" s="9">
        <v>3214.5706222028357</v>
      </c>
      <c r="V39" s="9">
        <v>1184.0165099274539</v>
      </c>
      <c r="W39" s="9">
        <v>1640.0630158917099</v>
      </c>
      <c r="X39" s="9">
        <v>1637.6826918112688</v>
      </c>
      <c r="Y39" s="9">
        <v>77.466558988254505</v>
      </c>
      <c r="Z39" s="9">
        <v>3988.6197290492482</v>
      </c>
      <c r="AA39" s="9">
        <v>40.229323281492121</v>
      </c>
      <c r="AB39" s="9">
        <v>2.3217976917890413</v>
      </c>
      <c r="AC39" s="9">
        <v>19.76034243348661</v>
      </c>
      <c r="AD39" s="9">
        <v>3.477480218323119</v>
      </c>
      <c r="AE39" s="9">
        <v>1053.0020859941685</v>
      </c>
      <c r="AF39" s="9">
        <v>485.67031603654988</v>
      </c>
      <c r="AG39" s="9">
        <v>7.9350163451343239</v>
      </c>
      <c r="AH39" s="9">
        <v>34.048099457787906</v>
      </c>
      <c r="AI39" s="9">
        <v>18.343631661264141</v>
      </c>
      <c r="AJ39" s="9">
        <v>1.6194067950724431</v>
      </c>
      <c r="AK39" s="9">
        <v>65.857411659590625</v>
      </c>
      <c r="AL39" s="9">
        <v>53.945429751549639</v>
      </c>
      <c r="AM39" s="9"/>
      <c r="AN39" s="9">
        <f t="shared" si="48"/>
        <v>1.6500378488811549</v>
      </c>
      <c r="AO39" s="9">
        <f t="shared" si="49"/>
        <v>0.67732945750891582</v>
      </c>
      <c r="AP39" s="9">
        <f t="shared" si="50"/>
        <v>0.14935541036144023</v>
      </c>
      <c r="AQ39" s="9">
        <f t="shared" si="51"/>
        <v>1.2980578920584018</v>
      </c>
      <c r="AR39" s="9">
        <f t="shared" si="52"/>
        <v>6.1853421050117235E-2</v>
      </c>
      <c r="AS39" s="9">
        <f t="shared" si="53"/>
        <v>86.937877448541457</v>
      </c>
      <c r="AT39" s="9">
        <f t="shared" si="54"/>
        <v>32.64875400798735</v>
      </c>
      <c r="AU39" s="9">
        <f t="shared" si="55"/>
        <v>33.485993808998614</v>
      </c>
      <c r="AV39" s="9">
        <f t="shared" si="56"/>
        <v>2.8933841589358735</v>
      </c>
      <c r="AW39" s="9">
        <f t="shared" si="57"/>
        <v>11.871685857709059</v>
      </c>
      <c r="AX39" s="9">
        <f t="shared" si="58"/>
        <v>4.369827206419842</v>
      </c>
      <c r="AY39" s="9">
        <f t="shared" si="59"/>
        <v>5.8637136315775207</v>
      </c>
      <c r="AZ39" s="9">
        <f t="shared" si="60"/>
        <v>6.028260662078444</v>
      </c>
      <c r="BA39" s="9">
        <f t="shared" si="61"/>
        <v>0.2656333830157378</v>
      </c>
      <c r="BB39" s="9">
        <f t="shared" si="62"/>
        <v>14.792292412204489</v>
      </c>
      <c r="BC39" s="9">
        <f t="shared" si="63"/>
        <v>0.13244774422205083</v>
      </c>
      <c r="BD39" s="9" t="str">
        <f t="shared" si="64"/>
        <v>&lt;MDL</v>
      </c>
      <c r="BE39" s="9">
        <f t="shared" si="65"/>
        <v>3.3795583502784825E-2</v>
      </c>
      <c r="BF39" s="9" t="str">
        <f t="shared" si="66"/>
        <v>&lt;MDL</v>
      </c>
      <c r="BG39" s="9">
        <f t="shared" si="67"/>
        <v>3.6568942232324604</v>
      </c>
      <c r="BH39" s="9">
        <f t="shared" si="68"/>
        <v>1.6526282672749988</v>
      </c>
      <c r="BI39" s="9" t="str">
        <f t="shared" si="69"/>
        <v>&lt;MDL</v>
      </c>
      <c r="BJ39" s="9">
        <f t="shared" si="70"/>
        <v>9.8907718354285093E-2</v>
      </c>
      <c r="BK39" s="9">
        <f t="shared" si="71"/>
        <v>5.3785465945308905E-2</v>
      </c>
      <c r="BL39" s="9" t="str">
        <f t="shared" si="72"/>
        <v>&lt;MDL</v>
      </c>
      <c r="BM39" s="9">
        <f t="shared" si="73"/>
        <v>0.23084237903829607</v>
      </c>
      <c r="BN39" s="9">
        <f t="shared" si="74"/>
        <v>0.19555959777297061</v>
      </c>
      <c r="BO39" s="9">
        <f t="shared" si="47"/>
        <v>209.04891758667162</v>
      </c>
    </row>
    <row r="40" spans="1:67">
      <c r="A40" s="5">
        <v>40</v>
      </c>
      <c r="B40" s="5" t="s">
        <v>28</v>
      </c>
      <c r="C40" s="5" t="s">
        <v>124</v>
      </c>
      <c r="D40" s="5" t="s">
        <v>127</v>
      </c>
      <c r="E40" s="8" t="s">
        <v>128</v>
      </c>
      <c r="F40" s="7">
        <v>43203</v>
      </c>
      <c r="G40" s="7">
        <v>43280</v>
      </c>
      <c r="H40" s="5" t="s">
        <v>38</v>
      </c>
      <c r="I40" s="6">
        <f t="shared" si="18"/>
        <v>77</v>
      </c>
      <c r="J40" s="6">
        <f t="shared" si="19"/>
        <v>269.5</v>
      </c>
      <c r="L40" s="9">
        <v>334.20323084333182</v>
      </c>
      <c r="M40" s="9">
        <v>112.29691345825249</v>
      </c>
      <c r="N40" s="9">
        <v>36.895418428992166</v>
      </c>
      <c r="O40" s="9">
        <v>270.08065988365325</v>
      </c>
      <c r="P40" s="9">
        <v>11.234418572818377</v>
      </c>
      <c r="Q40" s="9">
        <v>82820.536793017629</v>
      </c>
      <c r="R40" s="9">
        <v>27826.913838508048</v>
      </c>
      <c r="S40" s="9">
        <v>30895.707860228322</v>
      </c>
      <c r="T40" s="9">
        <v>2736.9573183664556</v>
      </c>
      <c r="U40" s="9">
        <v>12916.981473634845</v>
      </c>
      <c r="V40" s="9">
        <v>4118.4985134206036</v>
      </c>
      <c r="W40" s="9">
        <v>2289.8358525766575</v>
      </c>
      <c r="X40" s="9">
        <v>6972.5606215838015</v>
      </c>
      <c r="Y40" s="9">
        <v>31.934987643120316</v>
      </c>
      <c r="Z40" s="9">
        <v>2.8551192167114996</v>
      </c>
      <c r="AA40" s="9">
        <v>31.529677774220087</v>
      </c>
      <c r="AB40" s="9">
        <v>1.5398447616808162</v>
      </c>
      <c r="AC40" s="9">
        <v>30.402971140374181</v>
      </c>
      <c r="AD40" s="9">
        <v>19.897096416667974</v>
      </c>
      <c r="AE40" s="9">
        <v>1634.2069179883945</v>
      </c>
      <c r="AF40" s="9">
        <v>700.18514765051191</v>
      </c>
      <c r="AG40" s="9">
        <v>24.717304694804906</v>
      </c>
      <c r="AH40" s="9">
        <v>55.310227549029371</v>
      </c>
      <c r="AI40" s="9">
        <v>5.1133579155873301</v>
      </c>
      <c r="AJ40" s="9">
        <v>9.8165668151679935</v>
      </c>
      <c r="AK40" s="9">
        <v>76.584158113419406</v>
      </c>
      <c r="AL40" s="9">
        <v>21.527180128928553</v>
      </c>
      <c r="AM40" s="9"/>
      <c r="AN40" s="9">
        <f t="shared" si="48"/>
        <v>1.1863430404557405</v>
      </c>
      <c r="AO40" s="9">
        <f t="shared" si="49"/>
        <v>0.41348322645038188</v>
      </c>
      <c r="AP40" s="9">
        <f t="shared" si="50"/>
        <v>0.12343570272986676</v>
      </c>
      <c r="AQ40" s="9">
        <f t="shared" si="51"/>
        <v>0.99921647131887936</v>
      </c>
      <c r="AR40" s="9">
        <f t="shared" si="52"/>
        <v>3.9337893779732305E-2</v>
      </c>
      <c r="AS40" s="9">
        <f t="shared" si="53"/>
        <v>306.86671188045682</v>
      </c>
      <c r="AT40" s="9">
        <f t="shared" si="54"/>
        <v>103.09720083768559</v>
      </c>
      <c r="AU40" s="9">
        <f t="shared" si="55"/>
        <v>114.50157228028684</v>
      </c>
      <c r="AV40" s="9">
        <f t="shared" si="56"/>
        <v>10.145853051749338</v>
      </c>
      <c r="AW40" s="9">
        <f t="shared" si="57"/>
        <v>47.873210352818553</v>
      </c>
      <c r="AX40" s="9">
        <f t="shared" si="58"/>
        <v>15.258443174854536</v>
      </c>
      <c r="AY40" s="9">
        <f t="shared" si="59"/>
        <v>8.27474456547343</v>
      </c>
      <c r="AZ40" s="9">
        <f t="shared" si="60"/>
        <v>25.823726078674113</v>
      </c>
      <c r="BA40" s="9">
        <f t="shared" si="61"/>
        <v>9.6685066336204606E-2</v>
      </c>
      <c r="BB40" s="9" t="str">
        <f t="shared" si="62"/>
        <v>&lt;MDL</v>
      </c>
      <c r="BC40" s="9">
        <f t="shared" si="63"/>
        <v>0.1001670558833791</v>
      </c>
      <c r="BD40" s="9" t="str">
        <f t="shared" si="64"/>
        <v>&lt;MDL</v>
      </c>
      <c r="BE40" s="9">
        <f t="shared" si="65"/>
        <v>7.3285856997729423E-2</v>
      </c>
      <c r="BF40" s="9">
        <f t="shared" si="66"/>
        <v>6.8755739020907466E-2</v>
      </c>
      <c r="BG40" s="9">
        <f t="shared" si="67"/>
        <v>5.8134984235820921</v>
      </c>
      <c r="BH40" s="9">
        <f t="shared" si="68"/>
        <v>2.4486016684399781</v>
      </c>
      <c r="BI40" s="9" t="str">
        <f t="shared" si="69"/>
        <v>&lt;MDL</v>
      </c>
      <c r="BJ40" s="9">
        <f t="shared" si="70"/>
        <v>0.17780244225499553</v>
      </c>
      <c r="BK40" s="9" t="str">
        <f t="shared" si="71"/>
        <v>&lt;MDL</v>
      </c>
      <c r="BL40" s="9" t="str">
        <f t="shared" si="72"/>
        <v>&lt;MDL</v>
      </c>
      <c r="BM40" s="9">
        <f t="shared" si="73"/>
        <v>0.2706447777538018</v>
      </c>
      <c r="BN40" s="9">
        <f t="shared" si="74"/>
        <v>7.5269246668625195E-2</v>
      </c>
      <c r="BO40" s="9">
        <f t="shared" si="47"/>
        <v>643.72798883367159</v>
      </c>
    </row>
    <row r="41" spans="1:67">
      <c r="A41" s="5">
        <v>41</v>
      </c>
      <c r="B41" s="5" t="s">
        <v>28</v>
      </c>
      <c r="C41" s="5" t="s">
        <v>75</v>
      </c>
      <c r="D41" s="5" t="s">
        <v>129</v>
      </c>
      <c r="E41" s="5" t="s">
        <v>130</v>
      </c>
      <c r="F41" s="7">
        <v>43203</v>
      </c>
      <c r="G41" s="7">
        <v>43280</v>
      </c>
      <c r="H41" s="5" t="s">
        <v>39</v>
      </c>
      <c r="I41" s="6">
        <f t="shared" si="18"/>
        <v>77</v>
      </c>
      <c r="J41" s="6">
        <f t="shared" si="19"/>
        <v>269.5</v>
      </c>
      <c r="L41" s="9">
        <v>358.7779156394638</v>
      </c>
      <c r="M41" s="9">
        <v>159.20941255269761</v>
      </c>
      <c r="N41" s="9">
        <v>23.15052065128846</v>
      </c>
      <c r="O41" s="9">
        <v>369.20444962896289</v>
      </c>
      <c r="P41" s="9">
        <v>11.905623704188153</v>
      </c>
      <c r="Q41" s="9">
        <v>38498.852880654544</v>
      </c>
      <c r="R41" s="9">
        <v>13181.20717577162</v>
      </c>
      <c r="S41" s="9">
        <v>13141.98573188185</v>
      </c>
      <c r="T41" s="9">
        <v>1156.7238543697706</v>
      </c>
      <c r="U41" s="9">
        <v>5383.5608079352196</v>
      </c>
      <c r="V41" s="9">
        <v>1862.295786783737</v>
      </c>
      <c r="W41" s="9">
        <v>1227.0368906960612</v>
      </c>
      <c r="X41" s="9">
        <v>2517.0351733188804</v>
      </c>
      <c r="Y41" s="9">
        <v>30.891930024422688</v>
      </c>
      <c r="Z41" s="9">
        <v>19.50647522794949</v>
      </c>
      <c r="AA41" s="9">
        <v>23.423757975301982</v>
      </c>
      <c r="AB41" s="9">
        <v>1.6219735780783562</v>
      </c>
      <c r="AC41" s="9">
        <v>30.643236623421917</v>
      </c>
      <c r="AD41" s="9">
        <v>15.892717790265747</v>
      </c>
      <c r="AE41" s="9">
        <v>1174.3794793375346</v>
      </c>
      <c r="AF41" s="9">
        <v>575.18958614825351</v>
      </c>
      <c r="AG41" s="9">
        <v>6.6106808945684428</v>
      </c>
      <c r="AH41" s="9">
        <v>118.06223149284969</v>
      </c>
      <c r="AI41" s="9">
        <v>11.627725682431874</v>
      </c>
      <c r="AJ41" s="9">
        <v>18.258417010023585</v>
      </c>
      <c r="AK41" s="9">
        <v>110.40747139376134</v>
      </c>
      <c r="AL41" s="9">
        <v>27.948852553750775</v>
      </c>
      <c r="AM41" s="9"/>
      <c r="AN41" s="9">
        <f t="shared" si="48"/>
        <v>1.2775292549126309</v>
      </c>
      <c r="AO41" s="9">
        <f t="shared" si="49"/>
        <v>0.58755557930546576</v>
      </c>
      <c r="AP41" s="9">
        <f t="shared" si="50"/>
        <v>7.2434226745808489E-2</v>
      </c>
      <c r="AQ41" s="9">
        <f t="shared" si="51"/>
        <v>1.3670227412458169</v>
      </c>
      <c r="AR41" s="9">
        <f t="shared" si="52"/>
        <v>4.1828450853460604E-2</v>
      </c>
      <c r="AS41" s="9">
        <f t="shared" si="53"/>
        <v>142.40777343012996</v>
      </c>
      <c r="AT41" s="9">
        <f t="shared" si="54"/>
        <v>48.753205799702563</v>
      </c>
      <c r="AU41" s="9">
        <f t="shared" si="55"/>
        <v>48.625052323528124</v>
      </c>
      <c r="AV41" s="9">
        <f t="shared" si="56"/>
        <v>4.282278046195775</v>
      </c>
      <c r="AW41" s="9">
        <f t="shared" si="57"/>
        <v>19.919886917940538</v>
      </c>
      <c r="AX41" s="9">
        <f t="shared" si="58"/>
        <v>6.886633428521078</v>
      </c>
      <c r="AY41" s="9">
        <f t="shared" si="59"/>
        <v>4.3311491596085085</v>
      </c>
      <c r="AZ41" s="9">
        <f t="shared" si="60"/>
        <v>9.2911641185074298</v>
      </c>
      <c r="BA41" s="9">
        <f t="shared" si="61"/>
        <v>9.2814722667567767E-2</v>
      </c>
      <c r="BB41" s="9">
        <f t="shared" si="62"/>
        <v>6.4599448118036876E-2</v>
      </c>
      <c r="BC41" s="9">
        <f t="shared" si="63"/>
        <v>7.0089431397597629E-2</v>
      </c>
      <c r="BD41" s="9" t="str">
        <f t="shared" si="64"/>
        <v>&lt;MDL</v>
      </c>
      <c r="BE41" s="9">
        <f t="shared" si="65"/>
        <v>7.4177380125921399E-2</v>
      </c>
      <c r="BF41" s="9">
        <f t="shared" si="66"/>
        <v>5.3897191242049475E-2</v>
      </c>
      <c r="BG41" s="9">
        <f t="shared" si="67"/>
        <v>4.1072741614267683</v>
      </c>
      <c r="BH41" s="9">
        <f t="shared" si="68"/>
        <v>1.9847962454260324</v>
      </c>
      <c r="BI41" s="9" t="str">
        <f t="shared" si="69"/>
        <v>&lt;MDL</v>
      </c>
      <c r="BJ41" s="9">
        <f t="shared" si="70"/>
        <v>0.4106484680205626</v>
      </c>
      <c r="BK41" s="9">
        <f t="shared" si="71"/>
        <v>2.88655921834081E-2</v>
      </c>
      <c r="BL41" s="9">
        <f t="shared" si="72"/>
        <v>5.0224328710402832E-2</v>
      </c>
      <c r="BM41" s="9">
        <f t="shared" si="73"/>
        <v>0.3961487231354045</v>
      </c>
      <c r="BN41" s="9">
        <f t="shared" si="74"/>
        <v>9.9097344719913591E-2</v>
      </c>
      <c r="BO41" s="9">
        <f t="shared" si="47"/>
        <v>295.27614651437085</v>
      </c>
    </row>
    <row r="42" spans="1:67">
      <c r="A42" s="5">
        <v>42</v>
      </c>
      <c r="B42" s="5" t="s">
        <v>28</v>
      </c>
      <c r="C42" s="5" t="s">
        <v>75</v>
      </c>
      <c r="D42" s="5" t="s">
        <v>76</v>
      </c>
      <c r="E42" s="5" t="s">
        <v>131</v>
      </c>
      <c r="F42" s="7">
        <v>43203</v>
      </c>
      <c r="G42" s="7">
        <v>43280</v>
      </c>
      <c r="H42" s="5" t="s">
        <v>40</v>
      </c>
      <c r="I42" s="6">
        <f t="shared" si="18"/>
        <v>77</v>
      </c>
      <c r="J42" s="6">
        <f t="shared" si="19"/>
        <v>269.5</v>
      </c>
      <c r="L42" s="9">
        <v>477.09174659181559</v>
      </c>
      <c r="M42" s="9">
        <v>148.14394682774727</v>
      </c>
      <c r="N42" s="9">
        <v>47.674354159756298</v>
      </c>
      <c r="O42" s="9">
        <v>419.21688893693869</v>
      </c>
      <c r="P42" s="9">
        <v>15.614209993655772</v>
      </c>
      <c r="Q42" s="9">
        <v>19855.017927177276</v>
      </c>
      <c r="R42" s="9">
        <v>7784.9015181015347</v>
      </c>
      <c r="S42" s="9">
        <v>8290.1667414234416</v>
      </c>
      <c r="T42" s="9">
        <v>683.15483276389693</v>
      </c>
      <c r="U42" s="9">
        <v>2492.0723412526354</v>
      </c>
      <c r="V42" s="9">
        <v>1059.8224560336309</v>
      </c>
      <c r="W42" s="9">
        <v>1511.6342592388662</v>
      </c>
      <c r="X42" s="9">
        <v>1158.2657476796687</v>
      </c>
      <c r="Y42" s="9">
        <v>41.719542985063441</v>
      </c>
      <c r="Z42" s="9">
        <v>2.5205970166254401</v>
      </c>
      <c r="AA42" s="9">
        <v>17.775621067861035</v>
      </c>
      <c r="AB42" s="9">
        <v>2.0441123741336664</v>
      </c>
      <c r="AC42" s="9">
        <v>32.589787574579987</v>
      </c>
      <c r="AD42" s="9">
        <v>11.188426202711712</v>
      </c>
      <c r="AE42" s="9">
        <v>833.23690712962468</v>
      </c>
      <c r="AF42" s="9">
        <v>322.61934914339218</v>
      </c>
      <c r="AG42" s="9">
        <v>21.965081541569575</v>
      </c>
      <c r="AH42" s="9">
        <v>77.281363738440803</v>
      </c>
      <c r="AI42" s="9">
        <v>10.251762345227256</v>
      </c>
      <c r="AJ42" s="9">
        <v>13.09977449512939</v>
      </c>
      <c r="AK42" s="9">
        <v>53.299221793279564</v>
      </c>
      <c r="AL42" s="9">
        <v>21.530748966179726</v>
      </c>
      <c r="AM42" s="9"/>
      <c r="AN42" s="9">
        <f t="shared" si="48"/>
        <v>1.7165416146616173</v>
      </c>
      <c r="AO42" s="9">
        <f t="shared" si="49"/>
        <v>0.54649633728338654</v>
      </c>
      <c r="AP42" s="9">
        <f t="shared" si="50"/>
        <v>0.16343175367889878</v>
      </c>
      <c r="AQ42" s="9">
        <f t="shared" si="51"/>
        <v>1.5525976551900684</v>
      </c>
      <c r="AR42" s="9">
        <f t="shared" si="52"/>
        <v>5.5589438940538964E-2</v>
      </c>
      <c r="AS42" s="9">
        <f t="shared" si="53"/>
        <v>73.228422953405413</v>
      </c>
      <c r="AT42" s="9">
        <f t="shared" si="54"/>
        <v>28.729808183115978</v>
      </c>
      <c r="AU42" s="9">
        <f t="shared" si="55"/>
        <v>30.622013397893951</v>
      </c>
      <c r="AV42" s="9">
        <f t="shared" si="56"/>
        <v>2.5250646079550565</v>
      </c>
      <c r="AW42" s="9">
        <f t="shared" si="57"/>
        <v>9.1908016983391132</v>
      </c>
      <c r="AX42" s="9">
        <f t="shared" si="58"/>
        <v>3.9089958376115939</v>
      </c>
      <c r="AY42" s="9">
        <f t="shared" si="59"/>
        <v>5.3871690799899747</v>
      </c>
      <c r="AZ42" s="9">
        <f t="shared" si="60"/>
        <v>4.2493480678981097</v>
      </c>
      <c r="BA42" s="9">
        <f t="shared" si="61"/>
        <v>0.1329913941356225</v>
      </c>
      <c r="BB42" s="9" t="str">
        <f t="shared" si="62"/>
        <v>&lt;MDL</v>
      </c>
      <c r="BC42" s="9">
        <f t="shared" si="63"/>
        <v>4.913159500635108E-2</v>
      </c>
      <c r="BD42" s="9" t="str">
        <f t="shared" si="64"/>
        <v>&lt;MDL</v>
      </c>
      <c r="BE42" s="9">
        <f t="shared" si="65"/>
        <v>8.1400203692370651E-2</v>
      </c>
      <c r="BF42" s="9">
        <f t="shared" si="66"/>
        <v>3.6441563829975133E-2</v>
      </c>
      <c r="BG42" s="9">
        <f t="shared" si="67"/>
        <v>2.8414390140875851</v>
      </c>
      <c r="BH42" s="9">
        <f t="shared" si="68"/>
        <v>1.0476154031074376</v>
      </c>
      <c r="BI42" s="9" t="str">
        <f t="shared" si="69"/>
        <v>&lt;MDL</v>
      </c>
      <c r="BJ42" s="9">
        <f t="shared" si="70"/>
        <v>0.25932799397822903</v>
      </c>
      <c r="BK42" s="9">
        <f t="shared" si="71"/>
        <v>2.3759976831999499E-2</v>
      </c>
      <c r="BL42" s="9">
        <f t="shared" si="72"/>
        <v>3.1082798042891897E-2</v>
      </c>
      <c r="BM42" s="9">
        <f t="shared" si="73"/>
        <v>0.18424427192767992</v>
      </c>
      <c r="BN42" s="9">
        <f t="shared" si="74"/>
        <v>7.5282489107405065E-2</v>
      </c>
      <c r="BO42" s="9">
        <f t="shared" si="47"/>
        <v>166.6389973297112</v>
      </c>
    </row>
    <row r="43" spans="1:67">
      <c r="A43" s="5">
        <v>43</v>
      </c>
      <c r="B43" s="5" t="s">
        <v>28</v>
      </c>
      <c r="C43" s="5" t="s">
        <v>78</v>
      </c>
      <c r="D43" s="5" t="s">
        <v>79</v>
      </c>
      <c r="E43" s="5" t="s">
        <v>80</v>
      </c>
      <c r="F43" s="7">
        <v>43205</v>
      </c>
      <c r="G43" s="7">
        <v>43271</v>
      </c>
      <c r="H43" s="5" t="s">
        <v>41</v>
      </c>
      <c r="I43" s="6">
        <f t="shared" si="18"/>
        <v>66</v>
      </c>
      <c r="J43" s="6">
        <f t="shared" si="19"/>
        <v>231</v>
      </c>
      <c r="L43" s="9">
        <v>473.89010765983664</v>
      </c>
      <c r="M43" s="9">
        <v>236.18403097163608</v>
      </c>
      <c r="N43" s="9">
        <v>24.406747144821857</v>
      </c>
      <c r="O43" s="9">
        <v>804.41124480334702</v>
      </c>
      <c r="P43" s="9">
        <v>52.483357241578517</v>
      </c>
      <c r="Q43" s="9">
        <v>24387.51886289848</v>
      </c>
      <c r="R43" s="9">
        <v>14867.147271647402</v>
      </c>
      <c r="S43" s="9">
        <v>9243.1334402816847</v>
      </c>
      <c r="T43" s="9">
        <v>819.25350466597399</v>
      </c>
      <c r="U43" s="9">
        <v>4196.9616175417978</v>
      </c>
      <c r="V43" s="9">
        <v>2114.4427184619053</v>
      </c>
      <c r="W43" s="9">
        <v>1235.0935592397757</v>
      </c>
      <c r="X43" s="9">
        <v>945.94099251722878</v>
      </c>
      <c r="Y43" s="9">
        <v>51.742565527914699</v>
      </c>
      <c r="Z43" s="9">
        <v>263.2576236436974</v>
      </c>
      <c r="AA43" s="9">
        <v>7.2911628227738241</v>
      </c>
      <c r="AB43" s="9">
        <v>2.5219885815429235</v>
      </c>
      <c r="AC43" s="9">
        <v>22.100156126664267</v>
      </c>
      <c r="AD43" s="9">
        <v>5.9549360506761424</v>
      </c>
      <c r="AE43" s="9">
        <v>1531.1373021798395</v>
      </c>
      <c r="AF43" s="9">
        <v>452.26427442887774</v>
      </c>
      <c r="AG43" s="9">
        <v>2.3204889768900396</v>
      </c>
      <c r="AH43" s="9">
        <v>132.06853069181361</v>
      </c>
      <c r="AI43" s="9">
        <v>54.84309769077602</v>
      </c>
      <c r="AJ43" s="9">
        <v>11.484351189665414</v>
      </c>
      <c r="AK43" s="9">
        <v>67.967359964870454</v>
      </c>
      <c r="AL43" s="9">
        <v>10.426656698658023</v>
      </c>
      <c r="AM43" s="9"/>
      <c r="AN43" s="9">
        <f t="shared" si="48"/>
        <v>1.9887719749754411</v>
      </c>
      <c r="AO43" s="9">
        <f t="shared" si="49"/>
        <v>1.018704965548751</v>
      </c>
      <c r="AP43" s="9">
        <f t="shared" si="50"/>
        <v>8.994480779882591E-2</v>
      </c>
      <c r="AQ43" s="9">
        <f t="shared" si="51"/>
        <v>3.4788719651087954</v>
      </c>
      <c r="AR43" s="9">
        <f t="shared" si="52"/>
        <v>0.22446104347358439</v>
      </c>
      <c r="AS43" s="9">
        <f t="shared" si="53"/>
        <v>105.05437628425959</v>
      </c>
      <c r="AT43" s="9">
        <f t="shared" si="54"/>
        <v>64.177182073141225</v>
      </c>
      <c r="AU43" s="9">
        <f t="shared" si="55"/>
        <v>39.85107926229724</v>
      </c>
      <c r="AV43" s="9">
        <f t="shared" si="56"/>
        <v>3.5350804491167307</v>
      </c>
      <c r="AW43" s="9">
        <f t="shared" si="57"/>
        <v>18.103075038924473</v>
      </c>
      <c r="AX43" s="9">
        <f t="shared" si="58"/>
        <v>9.1259508253878749</v>
      </c>
      <c r="AY43" s="9">
        <f t="shared" si="59"/>
        <v>5.087884705879687</v>
      </c>
      <c r="AZ43" s="9">
        <f t="shared" si="60"/>
        <v>4.0384179616281415</v>
      </c>
      <c r="BA43" s="9">
        <f t="shared" si="61"/>
        <v>0.19854633446927067</v>
      </c>
      <c r="BB43" s="9">
        <f t="shared" si="62"/>
        <v>1.1305657994959257</v>
      </c>
      <c r="BC43" s="9">
        <f t="shared" si="63"/>
        <v>1.193292904382859E-2</v>
      </c>
      <c r="BD43" s="9" t="str">
        <f t="shared" si="64"/>
        <v>&lt;MDL</v>
      </c>
      <c r="BE43" s="9">
        <f t="shared" si="65"/>
        <v>4.9557244360078648E-2</v>
      </c>
      <c r="BF43" s="9">
        <f t="shared" si="66"/>
        <v>1.9859356277674156E-2</v>
      </c>
      <c r="BG43" s="9">
        <f t="shared" si="67"/>
        <v>6.3362260144883935</v>
      </c>
      <c r="BH43" s="9">
        <f t="shared" si="68"/>
        <v>1.7834514130863204</v>
      </c>
      <c r="BI43" s="9" t="str">
        <f t="shared" si="69"/>
        <v>&lt;MDL</v>
      </c>
      <c r="BJ43" s="9">
        <f t="shared" si="70"/>
        <v>0.53972320922296768</v>
      </c>
      <c r="BK43" s="9">
        <f t="shared" si="71"/>
        <v>0.22075605671763043</v>
      </c>
      <c r="BL43" s="9" t="str">
        <f t="shared" si="72"/>
        <v>&lt;MDL</v>
      </c>
      <c r="BM43" s="9">
        <f t="shared" si="73"/>
        <v>0.27845008422554385</v>
      </c>
      <c r="BN43" s="9">
        <f t="shared" si="74"/>
        <v>3.9759907129540958E-2</v>
      </c>
      <c r="BO43" s="9">
        <f t="shared" si="47"/>
        <v>266.38262970605746</v>
      </c>
    </row>
    <row r="44" spans="1:67">
      <c r="A44" s="5">
        <v>44</v>
      </c>
      <c r="B44" s="5" t="s">
        <v>28</v>
      </c>
      <c r="C44" s="5" t="s">
        <v>81</v>
      </c>
      <c r="D44" s="5" t="s">
        <v>82</v>
      </c>
      <c r="E44" s="5" t="s">
        <v>132</v>
      </c>
      <c r="F44" s="7">
        <v>43146</v>
      </c>
      <c r="G44" s="7">
        <v>43228</v>
      </c>
      <c r="H44" s="5" t="s">
        <v>42</v>
      </c>
      <c r="I44" s="6">
        <f t="shared" si="18"/>
        <v>82</v>
      </c>
      <c r="J44" s="6">
        <f t="shared" si="19"/>
        <v>287</v>
      </c>
      <c r="L44" s="9">
        <v>521.17653960837913</v>
      </c>
      <c r="M44" s="9">
        <v>311.0098610812222</v>
      </c>
      <c r="N44" s="9">
        <v>94.060407098415709</v>
      </c>
      <c r="O44" s="9">
        <v>1013.1530642866323</v>
      </c>
      <c r="P44" s="9">
        <v>59.503722212866279</v>
      </c>
      <c r="Q44" s="9">
        <v>21569.771741708511</v>
      </c>
      <c r="R44" s="9">
        <v>11078.294973954611</v>
      </c>
      <c r="S44" s="9">
        <v>6223.2502646835828</v>
      </c>
      <c r="T44" s="9">
        <v>680.26938888793018</v>
      </c>
      <c r="U44" s="9">
        <v>1783.8869641189744</v>
      </c>
      <c r="V44" s="9">
        <v>814.00543535093743</v>
      </c>
      <c r="W44" s="9">
        <v>2032.4709519704218</v>
      </c>
      <c r="X44" s="9">
        <v>425.76758530517401</v>
      </c>
      <c r="Y44" s="9">
        <v>188.60748058176338</v>
      </c>
      <c r="Z44" s="9">
        <v>5647.2496410743443</v>
      </c>
      <c r="AA44" s="9">
        <v>28.594609140952262</v>
      </c>
      <c r="AB44" s="9">
        <v>1.446924156089668</v>
      </c>
      <c r="AC44" s="9">
        <v>19.487881177015606</v>
      </c>
      <c r="AD44" s="9">
        <v>5.1617053545399463</v>
      </c>
      <c r="AE44" s="9">
        <v>823.03920396942726</v>
      </c>
      <c r="AF44" s="9">
        <v>464.19456974293695</v>
      </c>
      <c r="AG44" s="9">
        <v>14.025846385465174</v>
      </c>
      <c r="AH44" s="9">
        <v>56.585165084223092</v>
      </c>
      <c r="AI44" s="9">
        <v>24.605639321366844</v>
      </c>
      <c r="AJ44" s="9">
        <v>27.034779020585439</v>
      </c>
      <c r="AK44" s="9">
        <v>74.121640057857874</v>
      </c>
      <c r="AL44" s="9">
        <v>22.684786936524631</v>
      </c>
      <c r="AM44" s="9"/>
      <c r="AN44" s="9">
        <f t="shared" si="48"/>
        <v>1.7654799936162697</v>
      </c>
      <c r="AO44" s="9">
        <f t="shared" si="49"/>
        <v>1.0806504430360544</v>
      </c>
      <c r="AP44" s="9">
        <f t="shared" si="50"/>
        <v>0.31509028067986983</v>
      </c>
      <c r="AQ44" s="9">
        <f t="shared" si="51"/>
        <v>3.527391092067655</v>
      </c>
      <c r="AR44" s="9">
        <f t="shared" si="52"/>
        <v>0.20512496868880054</v>
      </c>
      <c r="AS44" s="9">
        <f t="shared" si="53"/>
        <v>74.738027179351903</v>
      </c>
      <c r="AT44" s="9">
        <f t="shared" si="54"/>
        <v>38.453229133110916</v>
      </c>
      <c r="AU44" s="9">
        <f t="shared" si="55"/>
        <v>21.553017888475825</v>
      </c>
      <c r="AV44" s="9">
        <f t="shared" si="56"/>
        <v>2.3610434423969373</v>
      </c>
      <c r="AW44" s="9">
        <f t="shared" si="57"/>
        <v>6.1628420925739711</v>
      </c>
      <c r="AX44" s="9">
        <f t="shared" si="58"/>
        <v>2.8141371343332091</v>
      </c>
      <c r="AY44" s="9">
        <f t="shared" si="59"/>
        <v>6.8734451560587235</v>
      </c>
      <c r="AZ44" s="9">
        <f t="shared" si="60"/>
        <v>1.4379830729060832</v>
      </c>
      <c r="BA44" s="9">
        <f t="shared" si="61"/>
        <v>0.63668682340156868</v>
      </c>
      <c r="BB44" s="9">
        <f t="shared" si="62"/>
        <v>19.669521662418838</v>
      </c>
      <c r="BC44" s="9">
        <f t="shared" si="63"/>
        <v>8.3832588596874008E-2</v>
      </c>
      <c r="BD44" s="9" t="str">
        <f t="shared" si="64"/>
        <v>&lt;MDL</v>
      </c>
      <c r="BE44" s="9">
        <f t="shared" si="65"/>
        <v>3.0785534834597585E-2</v>
      </c>
      <c r="BF44" s="9">
        <f t="shared" si="66"/>
        <v>1.3220489909430432E-2</v>
      </c>
      <c r="BG44" s="9">
        <f t="shared" si="67"/>
        <v>2.6326484708585602</v>
      </c>
      <c r="BH44" s="9">
        <f t="shared" si="68"/>
        <v>1.4770298666794397</v>
      </c>
      <c r="BI44" s="9" t="str">
        <f t="shared" si="69"/>
        <v>&lt;MDL</v>
      </c>
      <c r="BJ44" s="9">
        <f t="shared" si="70"/>
        <v>0.17140312098576663</v>
      </c>
      <c r="BK44" s="9">
        <f t="shared" si="71"/>
        <v>7.2324706384541651E-2</v>
      </c>
      <c r="BL44" s="9">
        <f t="shared" si="72"/>
        <v>7.7741528216081587E-2</v>
      </c>
      <c r="BM44" s="9">
        <f t="shared" si="73"/>
        <v>0.24556184511877371</v>
      </c>
      <c r="BN44" s="9">
        <f t="shared" si="74"/>
        <v>7.4713131654322543E-2</v>
      </c>
      <c r="BO44" s="9">
        <f t="shared" si="47"/>
        <v>186.47293164635502</v>
      </c>
    </row>
    <row r="45" spans="1:67">
      <c r="A45" s="5">
        <v>45</v>
      </c>
      <c r="B45" s="5" t="s">
        <v>28</v>
      </c>
      <c r="C45" s="5" t="s">
        <v>81</v>
      </c>
      <c r="D45" s="5" t="s">
        <v>84</v>
      </c>
      <c r="E45" s="5" t="s">
        <v>85</v>
      </c>
      <c r="F45" s="7">
        <v>43146</v>
      </c>
      <c r="G45" s="7">
        <v>43228</v>
      </c>
      <c r="H45" s="5" t="s">
        <v>43</v>
      </c>
      <c r="I45" s="6">
        <f t="shared" si="18"/>
        <v>82</v>
      </c>
      <c r="J45" s="6">
        <f t="shared" si="19"/>
        <v>287</v>
      </c>
      <c r="L45" s="9">
        <v>454.05962812953499</v>
      </c>
      <c r="M45" s="9">
        <v>285.45696597315543</v>
      </c>
      <c r="N45" s="9">
        <v>68.565994071516968</v>
      </c>
      <c r="O45" s="9">
        <v>980.41567440703284</v>
      </c>
      <c r="P45" s="9">
        <v>29.998848961447692</v>
      </c>
      <c r="Q45" s="9">
        <v>44159.558226411726</v>
      </c>
      <c r="R45" s="9">
        <v>19173.351567231872</v>
      </c>
      <c r="S45" s="9">
        <v>15832.740799556859</v>
      </c>
      <c r="T45" s="9">
        <v>1527.4882324352923</v>
      </c>
      <c r="U45" s="9">
        <v>3866.4986003997174</v>
      </c>
      <c r="V45" s="9">
        <v>1684.6446269907249</v>
      </c>
      <c r="W45" s="9">
        <v>3108.2867203760215</v>
      </c>
      <c r="X45" s="9">
        <v>1916.5245818270935</v>
      </c>
      <c r="Y45" s="9">
        <v>126.56971891750989</v>
      </c>
      <c r="Z45" s="9">
        <v>9176.0643363510026</v>
      </c>
      <c r="AA45" s="9">
        <v>37.341702114820144</v>
      </c>
      <c r="AB45" s="9">
        <v>2.0208804293478262</v>
      </c>
      <c r="AC45" s="9">
        <v>17.22859505770213</v>
      </c>
      <c r="AD45" s="9">
        <v>23.514549610715612</v>
      </c>
      <c r="AE45" s="9">
        <v>651.32394884964435</v>
      </c>
      <c r="AF45" s="9">
        <v>411.95759345414257</v>
      </c>
      <c r="AG45" s="9">
        <v>19.79422221045569</v>
      </c>
      <c r="AH45" s="9">
        <v>44.671192758827061</v>
      </c>
      <c r="AI45" s="9">
        <v>32.515161798255718</v>
      </c>
      <c r="AJ45" s="9">
        <v>15.162922509267718</v>
      </c>
      <c r="AK45" s="9">
        <v>98.374264075980122</v>
      </c>
      <c r="AL45" s="9">
        <v>19.531638307465464</v>
      </c>
      <c r="AM45" s="9"/>
      <c r="AN45" s="9">
        <f t="shared" si="48"/>
        <v>1.5316231591952099</v>
      </c>
      <c r="AO45" s="9">
        <f t="shared" si="49"/>
        <v>0.99161596530759877</v>
      </c>
      <c r="AP45" s="9">
        <f t="shared" si="50"/>
        <v>0.22625957326907281</v>
      </c>
      <c r="AQ45" s="9">
        <f t="shared" si="51"/>
        <v>3.4133235315115593</v>
      </c>
      <c r="AR45" s="9">
        <f t="shared" si="52"/>
        <v>0.10232053227270792</v>
      </c>
      <c r="AS45" s="9">
        <f t="shared" si="53"/>
        <v>153.44808461734218</v>
      </c>
      <c r="AT45" s="9">
        <f t="shared" si="54"/>
        <v>66.659001235122261</v>
      </c>
      <c r="AU45" s="9">
        <f t="shared" si="55"/>
        <v>55.035563306152746</v>
      </c>
      <c r="AV45" s="9">
        <f t="shared" si="56"/>
        <v>5.3130254756630073</v>
      </c>
      <c r="AW45" s="9">
        <f t="shared" si="57"/>
        <v>13.419328630137537</v>
      </c>
      <c r="AX45" s="9">
        <f t="shared" si="58"/>
        <v>5.8477231679213189</v>
      </c>
      <c r="AY45" s="9">
        <f t="shared" si="59"/>
        <v>10.621932153987641</v>
      </c>
      <c r="AZ45" s="9">
        <f t="shared" si="60"/>
        <v>6.6322583221113769</v>
      </c>
      <c r="BA45" s="9">
        <f t="shared" si="61"/>
        <v>0.42052737509406518</v>
      </c>
      <c r="BB45" s="9">
        <f t="shared" si="62"/>
        <v>31.965043248748657</v>
      </c>
      <c r="BC45" s="9">
        <f t="shared" si="63"/>
        <v>0.11431026446400949</v>
      </c>
      <c r="BD45" s="9" t="str">
        <f t="shared" si="64"/>
        <v>&lt;MDL</v>
      </c>
      <c r="BE45" s="9">
        <f t="shared" si="65"/>
        <v>2.2913457763818923E-2</v>
      </c>
      <c r="BF45" s="9">
        <f t="shared" si="66"/>
        <v>7.7167682439659227E-2</v>
      </c>
      <c r="BG45" s="9">
        <f t="shared" si="67"/>
        <v>2.0343374774098395</v>
      </c>
      <c r="BH45" s="9">
        <f t="shared" si="68"/>
        <v>1.2950194963352084</v>
      </c>
      <c r="BI45" s="9" t="str">
        <f t="shared" si="69"/>
        <v>&lt;MDL</v>
      </c>
      <c r="BJ45" s="9">
        <f t="shared" si="70"/>
        <v>0.12989102229100694</v>
      </c>
      <c r="BK45" s="9">
        <f t="shared" si="71"/>
        <v>9.9884018150704981E-2</v>
      </c>
      <c r="BL45" s="9">
        <f t="shared" si="72"/>
        <v>3.6376174518110434E-2</v>
      </c>
      <c r="BM45" s="9">
        <f t="shared" si="73"/>
        <v>0.33006576155822404</v>
      </c>
      <c r="BN45" s="9">
        <f t="shared" si="74"/>
        <v>6.3726551065266215E-2</v>
      </c>
      <c r="BO45" s="9">
        <f t="shared" si="47"/>
        <v>359.83132219983287</v>
      </c>
    </row>
    <row r="46" spans="1:67">
      <c r="A46" s="5">
        <v>46</v>
      </c>
      <c r="B46" s="5" t="s">
        <v>28</v>
      </c>
      <c r="C46" s="5" t="s">
        <v>81</v>
      </c>
      <c r="D46" s="5" t="s">
        <v>86</v>
      </c>
      <c r="E46" s="5" t="s">
        <v>87</v>
      </c>
      <c r="F46" s="7">
        <v>43146</v>
      </c>
      <c r="G46" s="7">
        <v>43228</v>
      </c>
      <c r="H46" s="5" t="s">
        <v>44</v>
      </c>
      <c r="I46" s="6">
        <f t="shared" si="18"/>
        <v>82</v>
      </c>
      <c r="J46" s="6">
        <f t="shared" si="19"/>
        <v>287</v>
      </c>
      <c r="L46" s="9">
        <v>442.09510451718199</v>
      </c>
      <c r="M46" s="9">
        <v>319.34569974100145</v>
      </c>
      <c r="N46" s="9">
        <v>65.04170085199334</v>
      </c>
      <c r="O46" s="9">
        <v>1142.5757603766608</v>
      </c>
      <c r="P46" s="9">
        <v>38.318561074403775</v>
      </c>
      <c r="Q46" s="9">
        <v>20458.007910501401</v>
      </c>
      <c r="R46" s="9">
        <v>10478.736139388122</v>
      </c>
      <c r="S46" s="9">
        <v>11381.632346450184</v>
      </c>
      <c r="T46" s="9">
        <v>1587.7204483565763</v>
      </c>
      <c r="U46" s="9">
        <v>2161.3299809656351</v>
      </c>
      <c r="V46" s="9">
        <v>1196.9893996965768</v>
      </c>
      <c r="W46" s="9">
        <v>1703.6263591412696</v>
      </c>
      <c r="X46" s="9">
        <v>794.15229180778954</v>
      </c>
      <c r="Y46" s="9">
        <v>167.96089010872106</v>
      </c>
      <c r="Z46" s="9">
        <v>2313.506674421817</v>
      </c>
      <c r="AA46" s="9">
        <v>3.8850978212019989</v>
      </c>
      <c r="AB46" s="9">
        <v>2.1172066349604983</v>
      </c>
      <c r="AC46" s="9">
        <v>15.400202055059566</v>
      </c>
      <c r="AD46" s="9">
        <v>14.170382802061242</v>
      </c>
      <c r="AE46" s="9">
        <v>944.90028441819834</v>
      </c>
      <c r="AF46" s="9">
        <v>290.67094813004945</v>
      </c>
      <c r="AG46" s="9">
        <v>3.4134652370481788</v>
      </c>
      <c r="AH46" s="9">
        <v>61.805933925370553</v>
      </c>
      <c r="AI46" s="9">
        <v>12.531243431701743</v>
      </c>
      <c r="AJ46" s="9">
        <v>39.36683630405512</v>
      </c>
      <c r="AK46" s="9">
        <v>81.080929042889125</v>
      </c>
      <c r="AL46" s="9">
        <v>16.525304103347246</v>
      </c>
      <c r="AM46" s="9"/>
      <c r="AN46" s="9">
        <f t="shared" si="48"/>
        <v>1.4899349236120984</v>
      </c>
      <c r="AO46" s="9">
        <f t="shared" si="49"/>
        <v>1.1096951770422538</v>
      </c>
      <c r="AP46" s="9">
        <f t="shared" si="50"/>
        <v>0.21397980595365948</v>
      </c>
      <c r="AQ46" s="9">
        <f t="shared" si="51"/>
        <v>3.9783412526600892</v>
      </c>
      <c r="AR46" s="9">
        <f t="shared" si="52"/>
        <v>0.13130907622029009</v>
      </c>
      <c r="AS46" s="9">
        <f t="shared" si="53"/>
        <v>70.864285607201694</v>
      </c>
      <c r="AT46" s="9">
        <f t="shared" si="54"/>
        <v>36.364173960405374</v>
      </c>
      <c r="AU46" s="9">
        <f t="shared" si="55"/>
        <v>39.526474619369907</v>
      </c>
      <c r="AV46" s="9">
        <f t="shared" si="56"/>
        <v>5.522893823820791</v>
      </c>
      <c r="AW46" s="9">
        <f t="shared" si="57"/>
        <v>7.4779745554543231</v>
      </c>
      <c r="AX46" s="9">
        <f t="shared" si="58"/>
        <v>4.1485760344922316</v>
      </c>
      <c r="AY46" s="9">
        <f t="shared" si="59"/>
        <v>5.7276451810442568</v>
      </c>
      <c r="AZ46" s="9">
        <f t="shared" si="60"/>
        <v>2.7215534788385414</v>
      </c>
      <c r="BA46" s="9">
        <f t="shared" si="61"/>
        <v>0.56474748377424355</v>
      </c>
      <c r="BB46" s="9">
        <f t="shared" si="62"/>
        <v>8.0536925103194363</v>
      </c>
      <c r="BC46" s="9" t="str">
        <f t="shared" si="63"/>
        <v>&lt;MDL</v>
      </c>
      <c r="BD46" s="9" t="str">
        <f t="shared" si="64"/>
        <v>&lt;MDL</v>
      </c>
      <c r="BE46" s="9" t="str">
        <f t="shared" si="65"/>
        <v>&lt;MDL</v>
      </c>
      <c r="BF46" s="9">
        <f t="shared" si="66"/>
        <v>4.4609609935637035E-2</v>
      </c>
      <c r="BG46" s="9">
        <f t="shared" si="67"/>
        <v>3.0572515386243131</v>
      </c>
      <c r="BH46" s="9">
        <f t="shared" si="68"/>
        <v>0.87241794468331602</v>
      </c>
      <c r="BI46" s="9" t="str">
        <f t="shared" si="69"/>
        <v>&lt;MDL</v>
      </c>
      <c r="BJ46" s="9">
        <f t="shared" si="70"/>
        <v>0.1895939531848867</v>
      </c>
      <c r="BK46" s="9">
        <f t="shared" si="71"/>
        <v>3.0253640566893211E-2</v>
      </c>
      <c r="BL46" s="9">
        <f t="shared" si="72"/>
        <v>0.12071036892503517</v>
      </c>
      <c r="BM46" s="9">
        <f t="shared" si="73"/>
        <v>0.26981023879484078</v>
      </c>
      <c r="BN46" s="9">
        <f t="shared" si="74"/>
        <v>5.325151899516789E-2</v>
      </c>
      <c r="BO46" s="9">
        <f t="shared" si="47"/>
        <v>192.53317630391928</v>
      </c>
    </row>
    <row r="47" spans="1:67">
      <c r="A47" s="5">
        <v>47</v>
      </c>
      <c r="B47" s="5" t="s">
        <v>28</v>
      </c>
      <c r="C47" s="5" t="s">
        <v>81</v>
      </c>
      <c r="D47" s="5" t="s">
        <v>88</v>
      </c>
      <c r="E47" s="5" t="s">
        <v>133</v>
      </c>
      <c r="F47" s="7">
        <v>43146</v>
      </c>
      <c r="G47" s="7">
        <v>43228</v>
      </c>
      <c r="H47" s="5" t="s">
        <v>45</v>
      </c>
      <c r="I47" s="6">
        <f t="shared" si="18"/>
        <v>82</v>
      </c>
      <c r="J47" s="6">
        <f t="shared" si="19"/>
        <v>287</v>
      </c>
      <c r="L47" s="9">
        <v>623.25561993284157</v>
      </c>
      <c r="M47" s="9">
        <v>407.20158365947788</v>
      </c>
      <c r="N47" s="9">
        <v>63.192722388726651</v>
      </c>
      <c r="O47" s="9">
        <v>1402.1474692631864</v>
      </c>
      <c r="P47" s="9">
        <v>28.299968623615172</v>
      </c>
      <c r="Q47" s="9">
        <v>37875.536390186586</v>
      </c>
      <c r="R47" s="9">
        <v>16569.113446009058</v>
      </c>
      <c r="S47" s="9">
        <v>12317.816669540964</v>
      </c>
      <c r="T47" s="9">
        <v>1196.5015284729006</v>
      </c>
      <c r="U47" s="9">
        <v>3600.9685186644656</v>
      </c>
      <c r="V47" s="9">
        <v>1555.6652857177189</v>
      </c>
      <c r="W47" s="9">
        <v>1844.2969733002124</v>
      </c>
      <c r="X47" s="9">
        <v>1110.9178000462427</v>
      </c>
      <c r="Y47" s="9">
        <v>132.33346669899547</v>
      </c>
      <c r="Z47" s="9">
        <v>305.35736155204535</v>
      </c>
      <c r="AA47" s="9">
        <v>10.089015373291923</v>
      </c>
      <c r="AB47" s="9">
        <v>2.1639709607672359</v>
      </c>
      <c r="AC47" s="9">
        <v>12.774346791180625</v>
      </c>
      <c r="AD47" s="9">
        <v>8.7432525678846922</v>
      </c>
      <c r="AE47" s="9">
        <v>1343.9928771625428</v>
      </c>
      <c r="AF47" s="9">
        <v>611.11700157883251</v>
      </c>
      <c r="AG47" s="9">
        <v>11.201970780309496</v>
      </c>
      <c r="AH47" s="9">
        <v>26.176354744723088</v>
      </c>
      <c r="AI47" s="9">
        <v>19.890899476997639</v>
      </c>
      <c r="AJ47" s="9">
        <v>12.12301600325322</v>
      </c>
      <c r="AK47" s="9">
        <v>56.15190657195857</v>
      </c>
      <c r="AL47" s="9">
        <v>21.656470784456335</v>
      </c>
      <c r="AM47" s="9"/>
      <c r="AN47" s="9">
        <f t="shared" si="48"/>
        <v>2.1211562316805983</v>
      </c>
      <c r="AO47" s="9">
        <f t="shared" si="49"/>
        <v>1.4158132394759697</v>
      </c>
      <c r="AP47" s="9">
        <f t="shared" si="50"/>
        <v>0.2075373722837407</v>
      </c>
      <c r="AQ47" s="9">
        <f t="shared" si="51"/>
        <v>4.8827722940765543</v>
      </c>
      <c r="AR47" s="9">
        <f t="shared" si="52"/>
        <v>9.6401088586880318E-2</v>
      </c>
      <c r="AS47" s="9">
        <f t="shared" si="53"/>
        <v>131.55253814965877</v>
      </c>
      <c r="AT47" s="9">
        <f t="shared" si="54"/>
        <v>57.585000812743125</v>
      </c>
      <c r="AU47" s="9">
        <f t="shared" si="55"/>
        <v>42.788440901916175</v>
      </c>
      <c r="AV47" s="9">
        <f t="shared" si="56"/>
        <v>4.1597616987905628</v>
      </c>
      <c r="AW47" s="9">
        <f t="shared" si="57"/>
        <v>12.494136707715056</v>
      </c>
      <c r="AX47" s="9">
        <f t="shared" si="58"/>
        <v>5.3983177976320995</v>
      </c>
      <c r="AY47" s="9">
        <f t="shared" si="59"/>
        <v>6.2177866937931858</v>
      </c>
      <c r="AZ47" s="9">
        <f t="shared" si="60"/>
        <v>3.8252660510979601</v>
      </c>
      <c r="BA47" s="9">
        <f t="shared" si="61"/>
        <v>0.44061011997729022</v>
      </c>
      <c r="BB47" s="9">
        <f t="shared" si="62"/>
        <v>1.0566565769752849</v>
      </c>
      <c r="BC47" s="9">
        <f t="shared" si="63"/>
        <v>1.9353167803632415E-2</v>
      </c>
      <c r="BD47" s="9" t="str">
        <f t="shared" si="64"/>
        <v>&lt;MDL</v>
      </c>
      <c r="BE47" s="9" t="str">
        <f t="shared" si="65"/>
        <v>&lt;MDL</v>
      </c>
      <c r="BF47" s="9">
        <f t="shared" si="66"/>
        <v>2.5699748492513171E-2</v>
      </c>
      <c r="BG47" s="9">
        <f t="shared" si="67"/>
        <v>4.447818063865931</v>
      </c>
      <c r="BH47" s="9">
        <f t="shared" si="68"/>
        <v>1.988954716281863</v>
      </c>
      <c r="BI47" s="9" t="str">
        <f t="shared" si="69"/>
        <v>&lt;MDL</v>
      </c>
      <c r="BJ47" s="9">
        <f t="shared" si="70"/>
        <v>6.5449077990993088E-2</v>
      </c>
      <c r="BK47" s="9">
        <f t="shared" si="71"/>
        <v>5.5897041421582749E-2</v>
      </c>
      <c r="BL47" s="9" t="str">
        <f t="shared" si="72"/>
        <v>&lt;MDL</v>
      </c>
      <c r="BM47" s="9">
        <f t="shared" si="73"/>
        <v>0.18294953332121514</v>
      </c>
      <c r="BN47" s="9">
        <f t="shared" si="74"/>
        <v>7.1130148546070637E-2</v>
      </c>
      <c r="BO47" s="9">
        <f t="shared" si="47"/>
        <v>281.09944723412701</v>
      </c>
    </row>
    <row r="48" spans="1:67">
      <c r="A48" s="5">
        <v>48</v>
      </c>
      <c r="B48" s="5" t="s">
        <v>28</v>
      </c>
      <c r="C48" s="5" t="s">
        <v>96</v>
      </c>
      <c r="D48" s="5" t="s">
        <v>97</v>
      </c>
      <c r="E48" s="5" t="s">
        <v>134</v>
      </c>
      <c r="F48" s="7">
        <v>43263</v>
      </c>
      <c r="G48" s="7">
        <v>43342</v>
      </c>
      <c r="H48" s="5" t="s">
        <v>46</v>
      </c>
      <c r="I48" s="6">
        <f t="shared" si="18"/>
        <v>79</v>
      </c>
      <c r="J48" s="6">
        <f t="shared" si="19"/>
        <v>276.5</v>
      </c>
      <c r="L48" s="9">
        <v>1313.4300020240435</v>
      </c>
      <c r="M48" s="9">
        <v>620.47921256245638</v>
      </c>
      <c r="N48" s="9">
        <v>130.16902830514212</v>
      </c>
      <c r="O48" s="9">
        <v>1812.6232602220985</v>
      </c>
      <c r="P48" s="9">
        <v>71.093383995488381</v>
      </c>
      <c r="Q48" s="9">
        <v>99452.598067076702</v>
      </c>
      <c r="R48" s="9">
        <v>44963.000364098007</v>
      </c>
      <c r="S48" s="9">
        <v>41039.437178481545</v>
      </c>
      <c r="T48" s="9">
        <v>4492.6762886117558</v>
      </c>
      <c r="U48" s="9">
        <v>14832.066905803156</v>
      </c>
      <c r="V48" s="9">
        <v>5984.3218138173379</v>
      </c>
      <c r="W48" s="9">
        <v>5712.9499626576726</v>
      </c>
      <c r="X48" s="9">
        <v>7398.6731601472584</v>
      </c>
      <c r="Y48" s="9">
        <v>138.47406541735305</v>
      </c>
      <c r="Z48" s="9">
        <v>398.97272676630286</v>
      </c>
      <c r="AA48" s="9">
        <v>34.521978538519974</v>
      </c>
      <c r="AB48" s="9">
        <v>1.7897027418429332</v>
      </c>
      <c r="AC48" s="9">
        <v>31.061730339572581</v>
      </c>
      <c r="AD48" s="9">
        <v>29.514891857834744</v>
      </c>
      <c r="AE48" s="9">
        <v>689.5239373068581</v>
      </c>
      <c r="AF48" s="9">
        <v>266.59661838844511</v>
      </c>
      <c r="AG48" s="9">
        <v>83.373819354013975</v>
      </c>
      <c r="AH48" s="9">
        <v>27.624585908216826</v>
      </c>
      <c r="AI48" s="9">
        <v>26.466166717660187</v>
      </c>
      <c r="AJ48" s="9">
        <v>27.300740606610777</v>
      </c>
      <c r="AK48" s="9">
        <v>27.247341436853208</v>
      </c>
      <c r="AL48" s="9">
        <v>54.957111279634411</v>
      </c>
      <c r="AM48" s="9"/>
      <c r="AN48" s="9">
        <f t="shared" si="48"/>
        <v>4.6978163493075362</v>
      </c>
      <c r="AO48" s="9">
        <f t="shared" si="49"/>
        <v>2.2409259625048166</v>
      </c>
      <c r="AP48" s="9">
        <f t="shared" si="50"/>
        <v>0.45764749280958067</v>
      </c>
      <c r="AQ48" s="9">
        <f t="shared" si="51"/>
        <v>6.5527357662165757</v>
      </c>
      <c r="AR48" s="9">
        <f t="shared" si="52"/>
        <v>0.25483011861232496</v>
      </c>
      <c r="AS48" s="9">
        <f t="shared" si="53"/>
        <v>359.25005470467335</v>
      </c>
      <c r="AT48" s="9">
        <f t="shared" si="54"/>
        <v>162.46214159618887</v>
      </c>
      <c r="AU48" s="9">
        <f t="shared" si="55"/>
        <v>148.28898028134006</v>
      </c>
      <c r="AV48" s="9">
        <f t="shared" si="56"/>
        <v>16.238793373207042</v>
      </c>
      <c r="AW48" s="9">
        <f t="shared" si="57"/>
        <v>53.587398272162424</v>
      </c>
      <c r="AX48" s="9">
        <f t="shared" si="58"/>
        <v>21.620158177287635</v>
      </c>
      <c r="AY48" s="9">
        <f t="shared" si="59"/>
        <v>20.445416891414485</v>
      </c>
      <c r="AZ48" s="9">
        <f t="shared" si="60"/>
        <v>26.711055033512224</v>
      </c>
      <c r="BA48" s="9">
        <f t="shared" si="61"/>
        <v>0.47955046347862523</v>
      </c>
      <c r="BB48" s="9">
        <f t="shared" si="62"/>
        <v>1.4353555255195816</v>
      </c>
      <c r="BC48" s="9">
        <f t="shared" si="63"/>
        <v>0.10845324529790436</v>
      </c>
      <c r="BD48" s="9" t="str">
        <f t="shared" si="64"/>
        <v>&lt;MDL</v>
      </c>
      <c r="BE48" s="9">
        <f t="shared" si="65"/>
        <v>7.381301142888419E-2</v>
      </c>
      <c r="BF48" s="9">
        <f t="shared" si="66"/>
        <v>0.10179915771175889</v>
      </c>
      <c r="BG48" s="9">
        <f t="shared" si="67"/>
        <v>2.2497462729614384</v>
      </c>
      <c r="BH48" s="9">
        <f t="shared" si="68"/>
        <v>0.81847963971973725</v>
      </c>
      <c r="BI48" s="9">
        <f t="shared" si="69"/>
        <v>0.25069622962720017</v>
      </c>
      <c r="BJ48" s="9">
        <f t="shared" si="70"/>
        <v>7.3172211742888793E-2</v>
      </c>
      <c r="BK48" s="9">
        <f t="shared" si="71"/>
        <v>8.1800065564762381E-2</v>
      </c>
      <c r="BL48" s="9">
        <f t="shared" si="72"/>
        <v>8.1655624535409602E-2</v>
      </c>
      <c r="BM48" s="9">
        <f t="shared" si="73"/>
        <v>8.5359677859252747E-2</v>
      </c>
      <c r="BN48" s="9">
        <f t="shared" si="74"/>
        <v>0.19426760624918751</v>
      </c>
      <c r="BO48" s="9">
        <f t="shared" si="47"/>
        <v>828.84210275093369</v>
      </c>
    </row>
    <row r="49" spans="1:67">
      <c r="A49" s="5">
        <v>49</v>
      </c>
      <c r="B49" s="5" t="s">
        <v>28</v>
      </c>
      <c r="C49" s="5" t="s">
        <v>96</v>
      </c>
      <c r="D49" s="5" t="s">
        <v>99</v>
      </c>
      <c r="E49" s="5" t="s">
        <v>135</v>
      </c>
      <c r="F49" s="7">
        <v>43264</v>
      </c>
      <c r="G49" s="7">
        <v>43342</v>
      </c>
      <c r="H49" s="5" t="s">
        <v>47</v>
      </c>
      <c r="I49" s="6">
        <f t="shared" si="18"/>
        <v>78</v>
      </c>
      <c r="J49" s="6">
        <f t="shared" si="19"/>
        <v>273</v>
      </c>
      <c r="L49" s="9">
        <v>3464.2461979814325</v>
      </c>
      <c r="M49" s="9">
        <v>511.94143327717973</v>
      </c>
      <c r="N49" s="9">
        <v>134.78343455721819</v>
      </c>
      <c r="O49" s="9">
        <v>1358.6542679564789</v>
      </c>
      <c r="P49" s="9">
        <v>42.045089188429593</v>
      </c>
      <c r="Q49" s="9">
        <v>64042.163015722603</v>
      </c>
      <c r="R49" s="9">
        <v>26774.04913289137</v>
      </c>
      <c r="S49" s="9">
        <v>24707.056363491221</v>
      </c>
      <c r="T49" s="9">
        <v>2621.9499757944363</v>
      </c>
      <c r="U49" s="9">
        <v>11587.492872506864</v>
      </c>
      <c r="V49" s="9">
        <v>4269.5167324818603</v>
      </c>
      <c r="W49" s="9">
        <v>4398.9680926072979</v>
      </c>
      <c r="X49" s="9">
        <v>4537.7019313784358</v>
      </c>
      <c r="Y49" s="9">
        <v>110.22407751761256</v>
      </c>
      <c r="Z49" s="9">
        <v>458.23504073285653</v>
      </c>
      <c r="AA49" s="9">
        <v>90.005241282295643</v>
      </c>
      <c r="AB49" s="9">
        <v>1.6232526874643447</v>
      </c>
      <c r="AC49" s="9">
        <v>20.978759739086122</v>
      </c>
      <c r="AD49" s="9">
        <v>14.541359040524744</v>
      </c>
      <c r="AE49" s="9">
        <v>783.15559352210767</v>
      </c>
      <c r="AF49" s="9">
        <v>144.4975794875555</v>
      </c>
      <c r="AG49" s="9">
        <v>72.478425181291328</v>
      </c>
      <c r="AH49" s="9">
        <v>58.848638685494535</v>
      </c>
      <c r="AI49" s="9">
        <v>41.516624035008022</v>
      </c>
      <c r="AJ49" s="9">
        <v>126.08669536046216</v>
      </c>
      <c r="AK49" s="9">
        <v>210.9289367935917</v>
      </c>
      <c r="AL49" s="9">
        <v>30.054002181319561</v>
      </c>
      <c r="AM49" s="9"/>
      <c r="AN49" s="9">
        <f t="shared" si="48"/>
        <v>12.636492368281768</v>
      </c>
      <c r="AO49" s="9">
        <f t="shared" si="49"/>
        <v>1.872081499440678</v>
      </c>
      <c r="AP49" s="9">
        <f t="shared" si="50"/>
        <v>0.48041735536236307</v>
      </c>
      <c r="AQ49" s="9">
        <f t="shared" si="51"/>
        <v>4.9738551175577426</v>
      </c>
      <c r="AR49" s="9">
        <f t="shared" si="52"/>
        <v>0.15169316113278047</v>
      </c>
      <c r="AS49" s="9">
        <f t="shared" si="53"/>
        <v>234.14727133512119</v>
      </c>
      <c r="AT49" s="9">
        <f t="shared" si="54"/>
        <v>97.918794579265892</v>
      </c>
      <c r="AU49" s="9">
        <f t="shared" si="55"/>
        <v>90.364550303297449</v>
      </c>
      <c r="AV49" s="9">
        <f t="shared" si="56"/>
        <v>9.5945056955107226</v>
      </c>
      <c r="AW49" s="9">
        <f t="shared" si="57"/>
        <v>42.389529629877721</v>
      </c>
      <c r="AX49" s="9">
        <f t="shared" si="58"/>
        <v>15.616002398111918</v>
      </c>
      <c r="AY49" s="9">
        <f t="shared" si="59"/>
        <v>15.894417217676667</v>
      </c>
      <c r="AZ49" s="9">
        <f t="shared" si="60"/>
        <v>16.573756366290503</v>
      </c>
      <c r="BA49" s="9">
        <f t="shared" si="61"/>
        <v>0.38221873718717725</v>
      </c>
      <c r="BB49" s="9">
        <f t="shared" si="62"/>
        <v>1.6708355925740586</v>
      </c>
      <c r="BC49" s="9">
        <f t="shared" si="63"/>
        <v>0.31307906618551729</v>
      </c>
      <c r="BD49" s="9" t="str">
        <f t="shared" si="64"/>
        <v>&lt;MDL</v>
      </c>
      <c r="BE49" s="9">
        <f t="shared" si="65"/>
        <v>3.7825373844688731E-2</v>
      </c>
      <c r="BF49" s="9">
        <f t="shared" si="66"/>
        <v>4.8256169560407805E-2</v>
      </c>
      <c r="BG49" s="9">
        <f t="shared" si="67"/>
        <v>2.6215622735864001</v>
      </c>
      <c r="BH49" s="9">
        <f t="shared" si="68"/>
        <v>0.38172374169090745</v>
      </c>
      <c r="BI49" s="9">
        <f t="shared" si="69"/>
        <v>0.2140004150886381</v>
      </c>
      <c r="BJ49" s="9">
        <f t="shared" si="70"/>
        <v>0.18848413671863173</v>
      </c>
      <c r="BK49" s="9">
        <f t="shared" si="71"/>
        <v>0.13797866463737959</v>
      </c>
      <c r="BL49" s="9">
        <f t="shared" si="72"/>
        <v>0.44455580563330449</v>
      </c>
      <c r="BM49" s="9">
        <f t="shared" si="73"/>
        <v>0.75928038932169184</v>
      </c>
      <c r="BN49" s="9">
        <f t="shared" si="74"/>
        <v>0.10553803673840842</v>
      </c>
      <c r="BO49" s="9">
        <f t="shared" si="47"/>
        <v>549.91870542969457</v>
      </c>
    </row>
    <row r="50" spans="1:67">
      <c r="A50" s="5">
        <v>50</v>
      </c>
      <c r="B50" s="5" t="s">
        <v>28</v>
      </c>
      <c r="C50" s="5" t="s">
        <v>96</v>
      </c>
      <c r="D50" s="5" t="s">
        <v>101</v>
      </c>
      <c r="E50" s="5" t="s">
        <v>136</v>
      </c>
      <c r="F50" s="7">
        <v>43284</v>
      </c>
      <c r="G50" s="7">
        <v>43358</v>
      </c>
      <c r="H50" s="5" t="s">
        <v>48</v>
      </c>
      <c r="I50" s="6">
        <f t="shared" si="18"/>
        <v>74</v>
      </c>
      <c r="J50" s="6">
        <f t="shared" si="19"/>
        <v>259</v>
      </c>
      <c r="L50" s="9">
        <v>3398.0159703115501</v>
      </c>
      <c r="M50" s="9">
        <v>536.02407127259119</v>
      </c>
      <c r="N50" s="9">
        <v>247.597531730047</v>
      </c>
      <c r="O50" s="9">
        <v>1280.2177462962159</v>
      </c>
      <c r="P50" s="9">
        <v>36.417274029907922</v>
      </c>
      <c r="Q50" s="9">
        <v>207304.53949236774</v>
      </c>
      <c r="R50" s="9">
        <v>119885.37373534311</v>
      </c>
      <c r="S50" s="9">
        <v>66050.153038661374</v>
      </c>
      <c r="T50" s="9">
        <v>8148.9234213023447</v>
      </c>
      <c r="U50" s="9">
        <v>32856.547742280796</v>
      </c>
      <c r="V50" s="9">
        <v>10387.438706976995</v>
      </c>
      <c r="W50" s="9">
        <v>4808.7874395742656</v>
      </c>
      <c r="X50" s="9">
        <v>11460.442195572114</v>
      </c>
      <c r="Y50" s="9">
        <v>123.61283552632027</v>
      </c>
      <c r="Z50" s="9">
        <v>712.97448399955363</v>
      </c>
      <c r="AA50" s="9">
        <v>82.787383889014279</v>
      </c>
      <c r="AB50" s="9">
        <v>2.0750002776796106</v>
      </c>
      <c r="AC50" s="9">
        <v>17.12795554059052</v>
      </c>
      <c r="AD50" s="9">
        <v>48.990794013787664</v>
      </c>
      <c r="AE50" s="9">
        <v>1187.4343395108165</v>
      </c>
      <c r="AF50" s="9">
        <v>334.65410377974104</v>
      </c>
      <c r="AG50" s="9">
        <v>41.313355732301453</v>
      </c>
      <c r="AH50" s="9">
        <v>117.22794609595873</v>
      </c>
      <c r="AI50" s="9">
        <v>58.370393712717721</v>
      </c>
      <c r="AJ50" s="9">
        <v>38.200158713749346</v>
      </c>
      <c r="AK50" s="9">
        <v>88.6340872881877</v>
      </c>
      <c r="AL50" s="9">
        <v>73.21231324490897</v>
      </c>
      <c r="AM50" s="9"/>
      <c r="AN50" s="9">
        <f t="shared" si="48"/>
        <v>13.063830845061933</v>
      </c>
      <c r="AO50" s="9">
        <f t="shared" si="49"/>
        <v>2.0662582522884811</v>
      </c>
      <c r="AP50" s="9">
        <f t="shared" si="50"/>
        <v>0.94196152581758275</v>
      </c>
      <c r="AQ50" s="9">
        <f t="shared" si="51"/>
        <v>4.9398684379652531</v>
      </c>
      <c r="AR50" s="9">
        <f t="shared" si="52"/>
        <v>0.1381637754082139</v>
      </c>
      <c r="AS50" s="9">
        <f t="shared" si="53"/>
        <v>799.94046930939464</v>
      </c>
      <c r="AT50" s="9">
        <f t="shared" si="54"/>
        <v>462.71488618761134</v>
      </c>
      <c r="AU50" s="9">
        <f t="shared" si="55"/>
        <v>254.87497647864998</v>
      </c>
      <c r="AV50" s="9">
        <f t="shared" si="56"/>
        <v>31.452793437769635</v>
      </c>
      <c r="AW50" s="9">
        <f t="shared" si="57"/>
        <v>126.8007585279172</v>
      </c>
      <c r="AX50" s="9">
        <f t="shared" si="58"/>
        <v>40.081431000693783</v>
      </c>
      <c r="AY50" s="9">
        <f t="shared" si="59"/>
        <v>18.335888986072192</v>
      </c>
      <c r="AZ50" s="9">
        <f t="shared" si="60"/>
        <v>44.198361977571366</v>
      </c>
      <c r="BA50" s="9">
        <f t="shared" si="61"/>
        <v>0.45457325583323199</v>
      </c>
      <c r="BB50" s="9">
        <f t="shared" si="62"/>
        <v>2.7447010040131858</v>
      </c>
      <c r="BC50" s="9">
        <f t="shared" si="63"/>
        <v>0.30213408368866745</v>
      </c>
      <c r="BD50" s="9" t="str">
        <f t="shared" si="64"/>
        <v>&lt;MDL</v>
      </c>
      <c r="BE50" s="9">
        <f t="shared" si="65"/>
        <v>2.5002018768742938E-2</v>
      </c>
      <c r="BF50" s="9">
        <f t="shared" si="66"/>
        <v>0.18387401259943728</v>
      </c>
      <c r="BG50" s="9">
        <f t="shared" si="67"/>
        <v>4.3241901416131112</v>
      </c>
      <c r="BH50" s="9">
        <f t="shared" si="68"/>
        <v>1.1365525319451866</v>
      </c>
      <c r="BI50" s="9" t="str">
        <f t="shared" si="69"/>
        <v>&lt;MDL</v>
      </c>
      <c r="BJ50" s="9">
        <f t="shared" si="70"/>
        <v>0.42407519974768593</v>
      </c>
      <c r="BK50" s="9">
        <f t="shared" si="71"/>
        <v>0.21050944063210167</v>
      </c>
      <c r="BL50" s="9">
        <f t="shared" si="72"/>
        <v>0.12925559185783522</v>
      </c>
      <c r="BM50" s="9">
        <f t="shared" si="73"/>
        <v>0.32814168640701885</v>
      </c>
      <c r="BN50" s="9">
        <f t="shared" si="74"/>
        <v>0.27787720113194947</v>
      </c>
      <c r="BO50" s="9">
        <f t="shared" si="47"/>
        <v>1810.0905349104601</v>
      </c>
    </row>
    <row r="51" spans="1:67">
      <c r="A51" s="5">
        <v>51</v>
      </c>
      <c r="B51" s="5" t="s">
        <v>28</v>
      </c>
      <c r="C51" s="5" t="s">
        <v>96</v>
      </c>
      <c r="D51" s="5" t="s">
        <v>103</v>
      </c>
      <c r="E51" s="5" t="s">
        <v>104</v>
      </c>
      <c r="F51" s="7">
        <v>43284</v>
      </c>
      <c r="G51" s="7">
        <v>43358</v>
      </c>
      <c r="H51" s="5" t="s">
        <v>49</v>
      </c>
      <c r="I51" s="6">
        <f t="shared" si="18"/>
        <v>74</v>
      </c>
      <c r="J51" s="6">
        <f t="shared" si="19"/>
        <v>259</v>
      </c>
      <c r="L51" s="9">
        <v>3985.7450123718636</v>
      </c>
      <c r="M51" s="9">
        <v>569.98178164702995</v>
      </c>
      <c r="N51" s="9">
        <v>193.70966336203333</v>
      </c>
      <c r="O51" s="9">
        <v>1725.8815725427482</v>
      </c>
      <c r="P51" s="9">
        <v>88.737748091693732</v>
      </c>
      <c r="Q51" s="9">
        <v>326814.97827399179</v>
      </c>
      <c r="R51" s="9">
        <v>197866.19247077956</v>
      </c>
      <c r="S51" s="9">
        <v>123222.21981854572</v>
      </c>
      <c r="T51" s="9">
        <v>15916.019809707497</v>
      </c>
      <c r="U51" s="9">
        <v>60582.413580700246</v>
      </c>
      <c r="V51" s="9">
        <v>18335.635606419884</v>
      </c>
      <c r="W51" s="9">
        <v>5218.0412528986917</v>
      </c>
      <c r="X51" s="9">
        <v>23425.558474207352</v>
      </c>
      <c r="Y51" s="9">
        <v>131.63983904210139</v>
      </c>
      <c r="Z51" s="9">
        <v>612.83704835008962</v>
      </c>
      <c r="AA51" s="9">
        <v>68.930653033478691</v>
      </c>
      <c r="AB51" s="9">
        <v>2.1481157143659382</v>
      </c>
      <c r="AC51" s="9">
        <v>28.997808070444563</v>
      </c>
      <c r="AD51" s="9">
        <v>143.54288331014692</v>
      </c>
      <c r="AE51" s="9">
        <v>867.56646319331912</v>
      </c>
      <c r="AF51" s="9">
        <v>425.36526072759472</v>
      </c>
      <c r="AG51" s="9">
        <v>148.7186486987527</v>
      </c>
      <c r="AH51" s="9">
        <v>925.31866339604733</v>
      </c>
      <c r="AI51" s="9">
        <v>27.261547979749604</v>
      </c>
      <c r="AJ51" s="9">
        <v>44.308627011262438</v>
      </c>
      <c r="AK51" s="9">
        <v>56.422216563974047</v>
      </c>
      <c r="AL51" s="9">
        <v>45.897980405781674</v>
      </c>
      <c r="AM51" s="9"/>
      <c r="AN51" s="9">
        <f t="shared" si="48"/>
        <v>15.333054945680903</v>
      </c>
      <c r="AO51" s="9">
        <f t="shared" si="49"/>
        <v>2.1973691031550402</v>
      </c>
      <c r="AP51" s="9">
        <f t="shared" si="50"/>
        <v>0.7339002579874141</v>
      </c>
      <c r="AQ51" s="9">
        <f t="shared" si="51"/>
        <v>6.6605781918128688</v>
      </c>
      <c r="AR51" s="9">
        <f t="shared" si="52"/>
        <v>0.34017332777032128</v>
      </c>
      <c r="AS51" s="9">
        <f t="shared" si="53"/>
        <v>1261.3707348755106</v>
      </c>
      <c r="AT51" s="9">
        <f t="shared" si="54"/>
        <v>763.79912840937357</v>
      </c>
      <c r="AU51" s="9">
        <f t="shared" si="55"/>
        <v>475.61654705735407</v>
      </c>
      <c r="AV51" s="9">
        <f t="shared" si="56"/>
        <v>61.441582582191074</v>
      </c>
      <c r="AW51" s="9">
        <f t="shared" si="57"/>
        <v>233.85043357972972</v>
      </c>
      <c r="AX51" s="9">
        <f t="shared" si="58"/>
        <v>70.769449917461699</v>
      </c>
      <c r="AY51" s="9">
        <f t="shared" si="59"/>
        <v>19.916019539448357</v>
      </c>
      <c r="AZ51" s="9">
        <f t="shared" si="60"/>
        <v>90.395722126742172</v>
      </c>
      <c r="BA51" s="9">
        <f t="shared" si="61"/>
        <v>0.4855655473999545</v>
      </c>
      <c r="BB51" s="9">
        <f t="shared" si="62"/>
        <v>2.3580699783395791</v>
      </c>
      <c r="BC51" s="9">
        <f t="shared" si="63"/>
        <v>0.24863319235455314</v>
      </c>
      <c r="BD51" s="9" t="str">
        <f t="shared" si="64"/>
        <v>&lt;MDL</v>
      </c>
      <c r="BE51" s="9">
        <f t="shared" si="65"/>
        <v>7.0831565216055853E-2</v>
      </c>
      <c r="BF51" s="9">
        <f t="shared" si="66"/>
        <v>0.54893999443866215</v>
      </c>
      <c r="BG51" s="9">
        <f t="shared" si="67"/>
        <v>3.0891790361401492</v>
      </c>
      <c r="BH51" s="9">
        <f t="shared" si="68"/>
        <v>1.4867886591569768</v>
      </c>
      <c r="BI51" s="9">
        <f t="shared" si="69"/>
        <v>0.51993180245814508</v>
      </c>
      <c r="BJ51" s="9">
        <f t="shared" si="70"/>
        <v>3.5441165792847076</v>
      </c>
      <c r="BK51" s="9">
        <f t="shared" si="71"/>
        <v>9.0398067145738267E-2</v>
      </c>
      <c r="BL51" s="9">
        <f t="shared" si="72"/>
        <v>0.15284041153935293</v>
      </c>
      <c r="BM51" s="9">
        <f t="shared" si="73"/>
        <v>0.20377152917067265</v>
      </c>
      <c r="BN51" s="9">
        <f t="shared" si="74"/>
        <v>0.17241645657933441</v>
      </c>
      <c r="BO51" s="9">
        <f t="shared" si="47"/>
        <v>3015.3961767334417</v>
      </c>
    </row>
    <row r="52" spans="1:67">
      <c r="A52" s="5">
        <v>52</v>
      </c>
      <c r="B52" s="5" t="s">
        <v>28</v>
      </c>
      <c r="C52" s="5" t="s">
        <v>96</v>
      </c>
      <c r="D52" s="5" t="s">
        <v>105</v>
      </c>
      <c r="E52" s="5" t="s">
        <v>137</v>
      </c>
      <c r="F52" s="7">
        <v>43271</v>
      </c>
      <c r="G52" s="7">
        <v>43342</v>
      </c>
      <c r="H52" s="5" t="s">
        <v>50</v>
      </c>
      <c r="I52" s="6">
        <f t="shared" si="18"/>
        <v>71</v>
      </c>
      <c r="J52" s="6">
        <f t="shared" si="19"/>
        <v>248.5</v>
      </c>
      <c r="L52" s="9">
        <v>917.85774289195797</v>
      </c>
      <c r="M52" s="9">
        <v>325.86918651489964</v>
      </c>
      <c r="N52" s="9">
        <v>139.66101272836104</v>
      </c>
      <c r="O52" s="9">
        <v>1432.4310394694201</v>
      </c>
      <c r="P52" s="9">
        <v>59.111631548560837</v>
      </c>
      <c r="Q52" s="9">
        <v>116674.62276912476</v>
      </c>
      <c r="R52" s="9">
        <v>46768.937868039437</v>
      </c>
      <c r="S52" s="9">
        <v>44330.506883021357</v>
      </c>
      <c r="T52" s="9">
        <v>4629.1550169067359</v>
      </c>
      <c r="U52" s="9">
        <v>14391.906103159467</v>
      </c>
      <c r="V52" s="9">
        <v>6238.6179794331201</v>
      </c>
      <c r="W52" s="9">
        <v>7564.0324137496455</v>
      </c>
      <c r="X52" s="9">
        <v>8533.4275736841628</v>
      </c>
      <c r="Y52" s="9">
        <v>293.87503172222648</v>
      </c>
      <c r="Z52" s="9">
        <v>70.557508005234524</v>
      </c>
      <c r="AA52" s="9">
        <v>30.065048560850069</v>
      </c>
      <c r="AB52" s="9">
        <v>1.4717398284081173</v>
      </c>
      <c r="AC52" s="9">
        <v>55.232091765249983</v>
      </c>
      <c r="AD52" s="9">
        <v>56.104083579952231</v>
      </c>
      <c r="AE52" s="9">
        <v>885.33273398273707</v>
      </c>
      <c r="AF52" s="9">
        <v>282.00990375688684</v>
      </c>
      <c r="AG52" s="9">
        <v>21.555082949583937</v>
      </c>
      <c r="AH52" s="9">
        <v>152.82247848178005</v>
      </c>
      <c r="AI52" s="9">
        <v>92.981242639784583</v>
      </c>
      <c r="AJ52" s="9">
        <v>10.614309431398748</v>
      </c>
      <c r="AK52" s="9">
        <v>24.659949548917393</v>
      </c>
      <c r="AL52" s="9">
        <v>30.068948040794755</v>
      </c>
      <c r="AM52" s="9"/>
      <c r="AN52" s="9">
        <f t="shared" si="48"/>
        <v>3.635307691957538</v>
      </c>
      <c r="AO52" s="9">
        <f t="shared" si="49"/>
        <v>1.3078712377667003</v>
      </c>
      <c r="AP52" s="9">
        <f t="shared" si="50"/>
        <v>0.54741052790771816</v>
      </c>
      <c r="AQ52" s="9">
        <f t="shared" si="51"/>
        <v>5.7611236161215489</v>
      </c>
      <c r="AR52" s="9">
        <f t="shared" si="52"/>
        <v>0.23532706378020246</v>
      </c>
      <c r="AS52" s="9">
        <f t="shared" si="53"/>
        <v>469.03285645026256</v>
      </c>
      <c r="AT52" s="9">
        <f t="shared" si="54"/>
        <v>188.03508915608714</v>
      </c>
      <c r="AU52" s="9">
        <f t="shared" si="55"/>
        <v>178.24133904358285</v>
      </c>
      <c r="AV52" s="9">
        <f t="shared" si="56"/>
        <v>18.617726744413385</v>
      </c>
      <c r="AW52" s="9">
        <f t="shared" si="57"/>
        <v>57.854144143296665</v>
      </c>
      <c r="AX52" s="9">
        <f t="shared" si="58"/>
        <v>25.07955694823265</v>
      </c>
      <c r="AY52" s="9">
        <f t="shared" si="59"/>
        <v>30.198149784982203</v>
      </c>
      <c r="AZ52" s="9">
        <f t="shared" si="60"/>
        <v>34.287167526370361</v>
      </c>
      <c r="BA52" s="9">
        <f t="shared" si="61"/>
        <v>1.1589403197453252</v>
      </c>
      <c r="BB52" s="9">
        <f t="shared" si="62"/>
        <v>0.27549530802855521</v>
      </c>
      <c r="BC52" s="9">
        <f t="shared" si="63"/>
        <v>0.10273799737304085</v>
      </c>
      <c r="BD52" s="9" t="str">
        <f t="shared" si="64"/>
        <v>&lt;MDL</v>
      </c>
      <c r="BE52" s="9">
        <f t="shared" si="65"/>
        <v>0.17939500638134362</v>
      </c>
      <c r="BF52" s="9">
        <f t="shared" si="66"/>
        <v>0.22026824478639365</v>
      </c>
      <c r="BG52" s="9">
        <f t="shared" si="67"/>
        <v>3.2912017752503688</v>
      </c>
      <c r="BH52" s="9">
        <f t="shared" si="68"/>
        <v>0.97272799094949325</v>
      </c>
      <c r="BI52" s="9" t="str">
        <f t="shared" si="69"/>
        <v>&lt;MDL</v>
      </c>
      <c r="BJ52" s="9">
        <f t="shared" si="70"/>
        <v>0.58523142503208037</v>
      </c>
      <c r="BK52" s="9">
        <f t="shared" si="71"/>
        <v>0.35868327585827436</v>
      </c>
      <c r="BL52" s="9" t="str">
        <f t="shared" si="72"/>
        <v>&lt;MDL</v>
      </c>
      <c r="BM52" s="9">
        <f t="shared" si="73"/>
        <v>8.456562994023166E-2</v>
      </c>
      <c r="BN52" s="9">
        <f t="shared" si="74"/>
        <v>0.11600333959380561</v>
      </c>
      <c r="BO52" s="9">
        <f t="shared" si="47"/>
        <v>1020.1783202477006</v>
      </c>
    </row>
    <row r="53" spans="1:67">
      <c r="A53" s="5">
        <v>53</v>
      </c>
      <c r="B53" s="5" t="s">
        <v>28</v>
      </c>
      <c r="C53" s="5" t="s">
        <v>96</v>
      </c>
      <c r="D53" s="5" t="s">
        <v>109</v>
      </c>
      <c r="E53" s="5" t="s">
        <v>138</v>
      </c>
      <c r="F53" s="7">
        <v>43264</v>
      </c>
      <c r="G53" s="7">
        <v>43342</v>
      </c>
      <c r="H53" s="5" t="s">
        <v>51</v>
      </c>
      <c r="I53" s="6">
        <f t="shared" si="18"/>
        <v>78</v>
      </c>
      <c r="J53" s="6">
        <f t="shared" si="19"/>
        <v>273</v>
      </c>
      <c r="L53" s="9">
        <v>827.44906806079075</v>
      </c>
      <c r="M53" s="9">
        <v>287.0359985309646</v>
      </c>
      <c r="N53" s="9">
        <v>25.907048250990741</v>
      </c>
      <c r="O53" s="9">
        <v>518.14961914137427</v>
      </c>
      <c r="P53" s="9">
        <v>9.2961101636057588</v>
      </c>
      <c r="Q53" s="9">
        <v>42842.232223392202</v>
      </c>
      <c r="R53" s="9">
        <v>18328.205267262361</v>
      </c>
      <c r="S53" s="9">
        <v>17952.369114564473</v>
      </c>
      <c r="T53" s="9">
        <v>1881.398535740866</v>
      </c>
      <c r="U53" s="9">
        <v>5934.5503285683862</v>
      </c>
      <c r="V53" s="9">
        <v>2612.8800923542285</v>
      </c>
      <c r="W53" s="9">
        <v>1573.4987501698345</v>
      </c>
      <c r="X53" s="9">
        <v>3247.9079392775043</v>
      </c>
      <c r="Y53" s="9">
        <v>79.222302035210788</v>
      </c>
      <c r="Z53" s="9">
        <v>5122.9166732320355</v>
      </c>
      <c r="AA53" s="9">
        <v>3.1166677270839962</v>
      </c>
      <c r="AB53" s="9">
        <v>1.7905708008282397</v>
      </c>
      <c r="AC53" s="9">
        <v>29.532354094962219</v>
      </c>
      <c r="AD53" s="9">
        <v>22.590184055452003</v>
      </c>
      <c r="AE53" s="9">
        <v>665.26937793231843</v>
      </c>
      <c r="AF53" s="9">
        <v>260.32735214170873</v>
      </c>
      <c r="AG53" s="9">
        <v>20.890141362375271</v>
      </c>
      <c r="AH53" s="9">
        <v>49.102497568198693</v>
      </c>
      <c r="AI53" s="9">
        <v>38.019633081106868</v>
      </c>
      <c r="AJ53" s="9">
        <v>5.8595942578742948</v>
      </c>
      <c r="AK53" s="9">
        <v>2.3670817176233765</v>
      </c>
      <c r="AL53" s="9">
        <v>25.063020724610393</v>
      </c>
      <c r="AM53" s="9"/>
      <c r="AN53" s="9">
        <f t="shared" si="48"/>
        <v>2.9778948227849118</v>
      </c>
      <c r="AO53" s="9">
        <f t="shared" si="49"/>
        <v>1.0482520681358609</v>
      </c>
      <c r="AP53" s="9">
        <f t="shared" si="50"/>
        <v>8.160275350805006E-2</v>
      </c>
      <c r="AQ53" s="9">
        <f t="shared" si="51"/>
        <v>1.8950835101764065</v>
      </c>
      <c r="AR53" s="9">
        <f t="shared" si="52"/>
        <v>3.1733531005220653E-2</v>
      </c>
      <c r="AS53" s="9">
        <f t="shared" si="53"/>
        <v>156.49184718739079</v>
      </c>
      <c r="AT53" s="9">
        <f t="shared" si="54"/>
        <v>66.981637562309814</v>
      </c>
      <c r="AU53" s="9">
        <f t="shared" si="55"/>
        <v>65.622106168034634</v>
      </c>
      <c r="AV53" s="9">
        <f t="shared" si="56"/>
        <v>6.8818630579518567</v>
      </c>
      <c r="AW53" s="9">
        <f t="shared" si="57"/>
        <v>21.682780384681838</v>
      </c>
      <c r="AX53" s="9">
        <f t="shared" si="58"/>
        <v>9.5477363170583232</v>
      </c>
      <c r="AY53" s="9">
        <f t="shared" si="59"/>
        <v>5.5447126666236866</v>
      </c>
      <c r="AZ53" s="9">
        <f t="shared" si="60"/>
        <v>11.849236248704676</v>
      </c>
      <c r="BA53" s="9">
        <f t="shared" si="61"/>
        <v>0.26865912003552239</v>
      </c>
      <c r="BB53" s="9">
        <f t="shared" si="62"/>
        <v>18.757581499164459</v>
      </c>
      <c r="BC53" s="9" t="str">
        <f t="shared" si="63"/>
        <v>&lt;MDL</v>
      </c>
      <c r="BD53" s="9" t="str">
        <f t="shared" si="64"/>
        <v>&lt;MDL</v>
      </c>
      <c r="BE53" s="9">
        <f t="shared" si="65"/>
        <v>6.9157221302110328E-2</v>
      </c>
      <c r="BF53" s="9">
        <f t="shared" si="66"/>
        <v>7.7739045072961865E-2</v>
      </c>
      <c r="BG53" s="9">
        <f t="shared" si="67"/>
        <v>2.1897446340633624</v>
      </c>
      <c r="BH53" s="9">
        <f t="shared" si="68"/>
        <v>0.8060086232079523</v>
      </c>
      <c r="BI53" s="9" t="str">
        <f t="shared" si="69"/>
        <v>&lt;MDL</v>
      </c>
      <c r="BJ53" s="9">
        <f t="shared" si="70"/>
        <v>0.15278398610582644</v>
      </c>
      <c r="BK53" s="9">
        <f t="shared" si="71"/>
        <v>0.12516917396374899</v>
      </c>
      <c r="BL53" s="9" t="str">
        <f t="shared" si="72"/>
        <v>&lt;MDL</v>
      </c>
      <c r="BM53" s="9" t="str">
        <f t="shared" si="73"/>
        <v>&lt;MDL</v>
      </c>
      <c r="BN53" s="9">
        <f t="shared" si="74"/>
        <v>8.7256053380499382E-2</v>
      </c>
      <c r="BO53" s="9">
        <f t="shared" si="47"/>
        <v>373.17058563466259</v>
      </c>
    </row>
    <row r="54" spans="1:67">
      <c r="A54" s="5">
        <v>54</v>
      </c>
      <c r="B54" s="5" t="s">
        <v>28</v>
      </c>
      <c r="C54" s="5" t="s">
        <v>96</v>
      </c>
      <c r="D54" s="5" t="s">
        <v>111</v>
      </c>
      <c r="E54" s="5" t="s">
        <v>112</v>
      </c>
      <c r="F54" s="7">
        <v>43301</v>
      </c>
      <c r="G54" s="7">
        <v>43390</v>
      </c>
      <c r="H54" s="5" t="s">
        <v>52</v>
      </c>
      <c r="I54" s="6">
        <f t="shared" si="18"/>
        <v>89</v>
      </c>
      <c r="J54" s="6">
        <f t="shared" si="19"/>
        <v>311.5</v>
      </c>
      <c r="L54" s="9">
        <v>804.44251646778196</v>
      </c>
      <c r="M54" s="9">
        <v>286.75238366759561</v>
      </c>
      <c r="N54" s="9">
        <v>15.625944571964697</v>
      </c>
      <c r="O54" s="9">
        <v>418.31765562572275</v>
      </c>
      <c r="P54" s="9">
        <v>4.3088272343114493</v>
      </c>
      <c r="Q54" s="9">
        <v>34775.042461134144</v>
      </c>
      <c r="R54" s="9">
        <v>17742.787275403072</v>
      </c>
      <c r="S54" s="9">
        <v>12293.754606654469</v>
      </c>
      <c r="T54" s="9">
        <v>1339.1316087807966</v>
      </c>
      <c r="U54" s="9">
        <v>4228.7153360271359</v>
      </c>
      <c r="V54" s="9">
        <v>2107.1598634104844</v>
      </c>
      <c r="W54" s="9">
        <v>1178.2334004324946</v>
      </c>
      <c r="X54" s="9">
        <v>1364.3500479058084</v>
      </c>
      <c r="Y54" s="9">
        <v>26.922515079647244</v>
      </c>
      <c r="Z54" s="9">
        <v>12.952378717512559</v>
      </c>
      <c r="AA54" s="9">
        <v>14.166174138671751</v>
      </c>
      <c r="AB54" s="9">
        <v>2.7768739877874085</v>
      </c>
      <c r="AC54" s="9">
        <v>24.920427515982229</v>
      </c>
      <c r="AD54" s="9">
        <v>20.358825441480722</v>
      </c>
      <c r="AE54" s="9">
        <v>2445.8998187449083</v>
      </c>
      <c r="AF54" s="9">
        <v>809.76744559831377</v>
      </c>
      <c r="AG54" s="9">
        <v>80.297683086184051</v>
      </c>
      <c r="AH54" s="9">
        <v>20.180938524476542</v>
      </c>
      <c r="AI54" s="9">
        <v>8.7770666091678038</v>
      </c>
      <c r="AJ54" s="9">
        <v>30.789816051360354</v>
      </c>
      <c r="AK54" s="9">
        <v>3.2122807064939689</v>
      </c>
      <c r="AL54" s="9">
        <v>17.365007156274594</v>
      </c>
      <c r="AM54" s="9"/>
      <c r="AN54" s="9">
        <f t="shared" si="48"/>
        <v>2.5359830980008735</v>
      </c>
      <c r="AO54" s="9">
        <f t="shared" si="49"/>
        <v>0.91778234265721037</v>
      </c>
      <c r="AP54" s="9">
        <f t="shared" si="50"/>
        <v>3.8511871681128816E-2</v>
      </c>
      <c r="AQ54" s="9">
        <f t="shared" si="51"/>
        <v>1.3403718611958506</v>
      </c>
      <c r="AR54" s="9">
        <f t="shared" si="52"/>
        <v>1.1800870096728503E-2</v>
      </c>
      <c r="AS54" s="9">
        <f t="shared" si="53"/>
        <v>111.25227775248676</v>
      </c>
      <c r="AT54" s="9">
        <f t="shared" si="54"/>
        <v>56.823656701930311</v>
      </c>
      <c r="AU54" s="9">
        <f t="shared" si="55"/>
        <v>39.345812121873024</v>
      </c>
      <c r="AV54" s="9">
        <f t="shared" si="56"/>
        <v>4.2904709080603123</v>
      </c>
      <c r="AW54" s="9">
        <f t="shared" si="57"/>
        <v>13.526690377132878</v>
      </c>
      <c r="AX54" s="9">
        <f t="shared" si="58"/>
        <v>6.7441790870406999</v>
      </c>
      <c r="AY54" s="9">
        <f t="shared" si="59"/>
        <v>3.5905014711105188</v>
      </c>
      <c r="AZ54" s="9">
        <f t="shared" si="60"/>
        <v>4.3379890995976895</v>
      </c>
      <c r="BA54" s="9">
        <f t="shared" si="61"/>
        <v>6.7557472918568437E-2</v>
      </c>
      <c r="BB54" s="9">
        <f t="shared" si="62"/>
        <v>3.4848971933784931E-2</v>
      </c>
      <c r="BC54" s="9">
        <f t="shared" si="63"/>
        <v>3.0919800722383085E-2</v>
      </c>
      <c r="BD54" s="9" t="str">
        <f t="shared" si="64"/>
        <v>&lt;MDL</v>
      </c>
      <c r="BE54" s="9">
        <f t="shared" si="65"/>
        <v>4.5804156778478752E-2</v>
      </c>
      <c r="BF54" s="9">
        <f t="shared" si="66"/>
        <v>6.0967578462110143E-2</v>
      </c>
      <c r="BG54" s="9">
        <f t="shared" si="67"/>
        <v>7.6354116401665735</v>
      </c>
      <c r="BH54" s="9">
        <f t="shared" si="68"/>
        <v>2.4702422073591523</v>
      </c>
      <c r="BI54" s="9">
        <f t="shared" si="69"/>
        <v>0.21265287712388739</v>
      </c>
      <c r="BJ54" s="9">
        <f t="shared" si="70"/>
        <v>4.105447564420054E-2</v>
      </c>
      <c r="BK54" s="9" t="str">
        <f t="shared" si="71"/>
        <v>&lt;MDL</v>
      </c>
      <c r="BL54" s="9">
        <f t="shared" si="72"/>
        <v>8.3681719514575703E-2</v>
      </c>
      <c r="BM54" s="9" t="str">
        <f t="shared" si="73"/>
        <v>&lt;MDL</v>
      </c>
      <c r="BN54" s="9">
        <f t="shared" si="74"/>
        <v>5.1758873208797858E-2</v>
      </c>
      <c r="BO54" s="9">
        <f t="shared" si="47"/>
        <v>255.49092733669647</v>
      </c>
    </row>
    <row r="55" spans="1:67">
      <c r="A55" s="5">
        <v>55</v>
      </c>
      <c r="B55" s="5" t="s">
        <v>28</v>
      </c>
      <c r="C55" s="5" t="s">
        <v>113</v>
      </c>
      <c r="D55" s="5" t="s">
        <v>114</v>
      </c>
      <c r="E55" s="5" t="s">
        <v>139</v>
      </c>
      <c r="F55" s="7">
        <v>43295</v>
      </c>
      <c r="G55" s="7">
        <v>43373</v>
      </c>
      <c r="H55" s="5" t="s">
        <v>53</v>
      </c>
      <c r="I55" s="6">
        <f t="shared" si="18"/>
        <v>78</v>
      </c>
      <c r="J55" s="6">
        <f t="shared" si="19"/>
        <v>273</v>
      </c>
      <c r="L55" s="9">
        <v>1539.550081274082</v>
      </c>
      <c r="M55" s="9">
        <v>593.5321679388943</v>
      </c>
      <c r="N55" s="9">
        <v>45.066491495101076</v>
      </c>
      <c r="O55" s="9">
        <v>749.2076432391907</v>
      </c>
      <c r="P55" s="9">
        <v>28.470377887594793</v>
      </c>
      <c r="Q55" s="9">
        <v>17918.741359462707</v>
      </c>
      <c r="R55" s="9">
        <v>9071.2161213667623</v>
      </c>
      <c r="S55" s="9">
        <v>7799.6890000892581</v>
      </c>
      <c r="T55" s="9">
        <v>799.72929971630003</v>
      </c>
      <c r="U55" s="9">
        <v>2460.412400134941</v>
      </c>
      <c r="V55" s="9">
        <v>1296.3406751137709</v>
      </c>
      <c r="W55" s="9">
        <v>730.00895336033966</v>
      </c>
      <c r="X55" s="9">
        <v>699.90917457630189</v>
      </c>
      <c r="Y55" s="9">
        <v>151.93488633119458</v>
      </c>
      <c r="Z55" s="9">
        <v>22.352891863572236</v>
      </c>
      <c r="AA55" s="9">
        <v>30.341990217539855</v>
      </c>
      <c r="AB55" s="9">
        <v>13.800021428947364</v>
      </c>
      <c r="AC55" s="9">
        <v>71.696887763938165</v>
      </c>
      <c r="AD55" s="9">
        <v>15.869197983559609</v>
      </c>
      <c r="AE55" s="9">
        <v>114837.82021199315</v>
      </c>
      <c r="AF55" s="9">
        <v>37490.146491320011</v>
      </c>
      <c r="AG55" s="9">
        <v>6299.8911182766924</v>
      </c>
      <c r="AH55" s="9">
        <v>35.34895355954464</v>
      </c>
      <c r="AI55" s="9">
        <v>31.375237116181225</v>
      </c>
      <c r="AJ55" s="9">
        <v>20.433606348689615</v>
      </c>
      <c r="AK55" s="9">
        <v>34.719259960644365</v>
      </c>
      <c r="AL55" s="9">
        <v>59.759199024047788</v>
      </c>
      <c r="AM55" s="9"/>
      <c r="AN55" s="9">
        <f t="shared" si="48"/>
        <v>5.5863234426138177</v>
      </c>
      <c r="AO55" s="9">
        <f t="shared" si="49"/>
        <v>2.1709486593736984</v>
      </c>
      <c r="AP55" s="9">
        <f t="shared" si="50"/>
        <v>0.15178386429233701</v>
      </c>
      <c r="AQ55" s="9">
        <f t="shared" si="51"/>
        <v>2.7414498988130966</v>
      </c>
      <c r="AR55" s="9">
        <f t="shared" si="52"/>
        <v>0.10196894391360539</v>
      </c>
      <c r="AS55" s="9">
        <f t="shared" si="53"/>
        <v>65.197008857978716</v>
      </c>
      <c r="AT55" s="9">
        <f t="shared" si="54"/>
        <v>33.073252412509099</v>
      </c>
      <c r="AU55" s="9">
        <f t="shared" si="55"/>
        <v>28.432801719407461</v>
      </c>
      <c r="AV55" s="9">
        <f t="shared" si="56"/>
        <v>2.9197046842354974</v>
      </c>
      <c r="AW55" s="9">
        <f t="shared" si="57"/>
        <v>8.9570004270501702</v>
      </c>
      <c r="AX55" s="9">
        <f t="shared" si="58"/>
        <v>4.7252476092178188</v>
      </c>
      <c r="AY55" s="9">
        <f t="shared" si="59"/>
        <v>2.4550064512042913</v>
      </c>
      <c r="AZ55" s="9">
        <f t="shared" si="60"/>
        <v>2.5159074402753618</v>
      </c>
      <c r="BA55" s="9">
        <f t="shared" si="61"/>
        <v>0.53500558265817366</v>
      </c>
      <c r="BB55" s="9">
        <f t="shared" si="62"/>
        <v>7.419768462796221E-2</v>
      </c>
      <c r="BC55" s="9">
        <f t="shared" si="63"/>
        <v>9.4532358988609649E-2</v>
      </c>
      <c r="BD55" s="9">
        <f t="shared" si="64"/>
        <v>4.6155847368077964E-2</v>
      </c>
      <c r="BE55" s="9">
        <f t="shared" si="65"/>
        <v>0.22360606258041049</v>
      </c>
      <c r="BF55" s="9">
        <f t="shared" si="66"/>
        <v>5.312004847262343E-2</v>
      </c>
      <c r="BG55" s="9">
        <f t="shared" si="67"/>
        <v>420.40421655370011</v>
      </c>
      <c r="BH55" s="9">
        <f t="shared" si="68"/>
        <v>137.17897250298194</v>
      </c>
      <c r="BI55" s="9">
        <f t="shared" si="69"/>
        <v>23.025035920932599</v>
      </c>
      <c r="BJ55" s="9">
        <f t="shared" si="70"/>
        <v>0.10240470402284456</v>
      </c>
      <c r="BK55" s="9">
        <f t="shared" si="71"/>
        <v>0.10083072720577961</v>
      </c>
      <c r="BL55" s="9">
        <f t="shared" si="72"/>
        <v>5.7548153575529643E-2</v>
      </c>
      <c r="BM55" s="9">
        <f t="shared" si="73"/>
        <v>0.11382369762591406</v>
      </c>
      <c r="BN55" s="9">
        <f t="shared" si="74"/>
        <v>0.21434828158356675</v>
      </c>
      <c r="BO55" s="9">
        <f t="shared" si="47"/>
        <v>741.2522025372092</v>
      </c>
    </row>
    <row r="56" spans="1:67">
      <c r="A56" s="5">
        <v>56</v>
      </c>
      <c r="B56" s="5" t="s">
        <v>28</v>
      </c>
      <c r="C56" s="5" t="s">
        <v>113</v>
      </c>
      <c r="D56" s="8" t="s">
        <v>116</v>
      </c>
      <c r="E56" s="8" t="s">
        <v>140</v>
      </c>
      <c r="F56" s="7">
        <v>43295</v>
      </c>
      <c r="G56" s="7">
        <v>43373</v>
      </c>
      <c r="H56" s="5" t="s">
        <v>54</v>
      </c>
      <c r="I56" s="6">
        <f t="shared" si="18"/>
        <v>78</v>
      </c>
      <c r="J56" s="6">
        <f t="shared" si="19"/>
        <v>273</v>
      </c>
      <c r="L56" s="9">
        <v>1438.4743454442839</v>
      </c>
      <c r="M56" s="9">
        <v>488.61762847682581</v>
      </c>
      <c r="N56" s="9">
        <v>51.336102175823427</v>
      </c>
      <c r="O56" s="9">
        <v>754.3180492031305</v>
      </c>
      <c r="P56" s="9">
        <v>28.250191671858083</v>
      </c>
      <c r="Q56" s="9">
        <v>20682.308347280486</v>
      </c>
      <c r="R56" s="9">
        <v>9983.868862549898</v>
      </c>
      <c r="S56" s="9">
        <v>8958.6996909216177</v>
      </c>
      <c r="T56" s="9">
        <v>861.82044898731328</v>
      </c>
      <c r="U56" s="9">
        <v>2774.8521403652958</v>
      </c>
      <c r="V56" s="9">
        <v>1365.3533061547555</v>
      </c>
      <c r="W56" s="9">
        <v>1096.6529331175514</v>
      </c>
      <c r="X56" s="9">
        <v>953.35454948852555</v>
      </c>
      <c r="Y56" s="9">
        <v>96.89082577249934</v>
      </c>
      <c r="Z56" s="9">
        <v>15.911469964722961</v>
      </c>
      <c r="AA56" s="9">
        <v>43.782648341693388</v>
      </c>
      <c r="AB56" s="9">
        <v>1.9694533798251934</v>
      </c>
      <c r="AC56" s="9">
        <v>22.947368899156373</v>
      </c>
      <c r="AD56" s="9">
        <v>22.386598541404975</v>
      </c>
      <c r="AE56" s="9">
        <v>98165.028606743421</v>
      </c>
      <c r="AF56" s="9">
        <v>30162.859560132667</v>
      </c>
      <c r="AG56" s="9">
        <v>6135.8169774948219</v>
      </c>
      <c r="AH56" s="9">
        <v>39.015434911477165</v>
      </c>
      <c r="AI56" s="9">
        <v>53.710618040062052</v>
      </c>
      <c r="AJ56" s="9">
        <v>24.270014106965927</v>
      </c>
      <c r="AK56" s="9">
        <v>32.482237887788656</v>
      </c>
      <c r="AL56" s="9">
        <v>91.695310722121405</v>
      </c>
      <c r="AM56" s="9"/>
      <c r="AN56" s="9">
        <f t="shared" si="48"/>
        <v>5.2160826520284767</v>
      </c>
      <c r="AO56" s="9">
        <f t="shared" si="49"/>
        <v>1.7866463170217994</v>
      </c>
      <c r="AP56" s="9">
        <f t="shared" si="50"/>
        <v>0.17474947118142986</v>
      </c>
      <c r="AQ56" s="9">
        <f t="shared" si="51"/>
        <v>2.7601693345784439</v>
      </c>
      <c r="AR56" s="9">
        <f t="shared" si="52"/>
        <v>0.10116240099881892</v>
      </c>
      <c r="AS56" s="9">
        <f t="shared" si="53"/>
        <v>75.319964857311248</v>
      </c>
      <c r="AT56" s="9">
        <f t="shared" si="54"/>
        <v>36.41630274651326</v>
      </c>
      <c r="AU56" s="9">
        <f t="shared" si="55"/>
        <v>32.678262125386802</v>
      </c>
      <c r="AV56" s="9">
        <f t="shared" si="56"/>
        <v>3.1471447914553261</v>
      </c>
      <c r="AW56" s="9">
        <f t="shared" si="57"/>
        <v>10.10879434730788</v>
      </c>
      <c r="AX56" s="9">
        <f t="shared" si="58"/>
        <v>4.978041129514466</v>
      </c>
      <c r="AY56" s="9">
        <f t="shared" si="59"/>
        <v>3.798024692073199</v>
      </c>
      <c r="AZ56" s="9">
        <f t="shared" si="60"/>
        <v>3.4442787769501737</v>
      </c>
      <c r="BA56" s="9">
        <f t="shared" si="61"/>
        <v>0.33337898720507753</v>
      </c>
      <c r="BB56" s="9">
        <f t="shared" si="62"/>
        <v>5.0602732617525299E-2</v>
      </c>
      <c r="BC56" s="9">
        <f t="shared" si="63"/>
        <v>0.14376553893056399</v>
      </c>
      <c r="BD56" s="9" t="str">
        <f t="shared" si="64"/>
        <v>&lt;MDL</v>
      </c>
      <c r="BE56" s="9">
        <f t="shared" si="65"/>
        <v>4.5036396409048628E-2</v>
      </c>
      <c r="BF56" s="9">
        <f t="shared" si="66"/>
        <v>7.6993310589273126E-2</v>
      </c>
      <c r="BG56" s="9">
        <f t="shared" si="67"/>
        <v>359.33171983117364</v>
      </c>
      <c r="BH56" s="9">
        <f t="shared" si="68"/>
        <v>110.33909363416385</v>
      </c>
      <c r="BI56" s="9">
        <f t="shared" si="69"/>
        <v>22.424031742244427</v>
      </c>
      <c r="BJ56" s="9">
        <f t="shared" si="70"/>
        <v>0.11583503864530803</v>
      </c>
      <c r="BK56" s="9">
        <f t="shared" si="71"/>
        <v>0.18264530934453724</v>
      </c>
      <c r="BL56" s="9">
        <f t="shared" si="72"/>
        <v>7.1600929246871448E-2</v>
      </c>
      <c r="BM56" s="9">
        <f t="shared" si="73"/>
        <v>0.10562947757882354</v>
      </c>
      <c r="BN56" s="9">
        <f t="shared" si="74"/>
        <v>0.33133037571570456</v>
      </c>
      <c r="BO56" s="9">
        <f t="shared" si="47"/>
        <v>673.48128694618606</v>
      </c>
    </row>
    <row r="57" spans="1:67">
      <c r="A57" s="5">
        <v>57</v>
      </c>
      <c r="B57" s="5" t="s">
        <v>28</v>
      </c>
      <c r="C57" s="5" t="s">
        <v>113</v>
      </c>
      <c r="D57" s="5" t="s">
        <v>118</v>
      </c>
      <c r="E57" s="5" t="s">
        <v>141</v>
      </c>
      <c r="F57" s="7">
        <v>43295</v>
      </c>
      <c r="G57" s="7">
        <v>43373</v>
      </c>
      <c r="H57" s="5" t="s">
        <v>55</v>
      </c>
      <c r="I57" s="6">
        <f t="shared" si="18"/>
        <v>78</v>
      </c>
      <c r="J57" s="6">
        <f t="shared" si="19"/>
        <v>273</v>
      </c>
      <c r="L57" s="9">
        <v>1457.8162864684107</v>
      </c>
      <c r="M57" s="9">
        <v>342.28074588630068</v>
      </c>
      <c r="N57" s="9">
        <v>98.17877735232554</v>
      </c>
      <c r="O57" s="9">
        <v>419.31805068105604</v>
      </c>
      <c r="P57" s="9">
        <v>2.8914615168488784</v>
      </c>
      <c r="Q57" s="9">
        <v>92745.884392655789</v>
      </c>
      <c r="R57" s="9">
        <v>177117.4706615319</v>
      </c>
      <c r="S57" s="9">
        <v>68159.766087478958</v>
      </c>
      <c r="T57" s="9">
        <v>20253.528138736136</v>
      </c>
      <c r="U57" s="9">
        <v>18367.857975620071</v>
      </c>
      <c r="V57" s="9">
        <v>22386.597061567893</v>
      </c>
      <c r="W57" s="9">
        <v>1009.6453370091256</v>
      </c>
      <c r="X57" s="9">
        <v>5226.7508137705154</v>
      </c>
      <c r="Y57" s="9">
        <v>48.989113335202241</v>
      </c>
      <c r="Z57" s="9">
        <v>28.150098925833753</v>
      </c>
      <c r="AA57" s="9">
        <v>31.17680211730648</v>
      </c>
      <c r="AB57" s="9">
        <v>1.5259096707295654</v>
      </c>
      <c r="AC57" s="9">
        <v>41.055391650186031</v>
      </c>
      <c r="AD57" s="9">
        <v>4.9000128711265267</v>
      </c>
      <c r="AE57" s="9">
        <v>320.79455815182075</v>
      </c>
      <c r="AF57" s="9">
        <v>141.93806665397975</v>
      </c>
      <c r="AG57" s="9">
        <v>31.258727301694368</v>
      </c>
      <c r="AH57" s="9">
        <v>1317.678208034891</v>
      </c>
      <c r="AI57" s="9">
        <v>20.667506825592302</v>
      </c>
      <c r="AJ57" s="9">
        <v>8.3588239236806654</v>
      </c>
      <c r="AK57" s="9">
        <v>14.809985894775153</v>
      </c>
      <c r="AL57" s="9">
        <v>16.242828051137629</v>
      </c>
      <c r="AM57" s="9"/>
      <c r="AN57" s="9">
        <f t="shared" si="48"/>
        <v>5.2869322528494536</v>
      </c>
      <c r="AO57" s="9">
        <f t="shared" si="49"/>
        <v>1.2506137800601689</v>
      </c>
      <c r="AP57" s="9">
        <f t="shared" si="50"/>
        <v>0.34633436193784789</v>
      </c>
      <c r="AQ57" s="9">
        <f t="shared" si="51"/>
        <v>1.5330631128858636</v>
      </c>
      <c r="AR57" s="9">
        <f t="shared" si="52"/>
        <v>8.2732795518987469E-3</v>
      </c>
      <c r="AS57" s="9">
        <f t="shared" si="53"/>
        <v>339.28910788066401</v>
      </c>
      <c r="AT57" s="9">
        <f t="shared" si="54"/>
        <v>648.62729834717993</v>
      </c>
      <c r="AU57" s="9">
        <f t="shared" si="55"/>
        <v>249.53198518969938</v>
      </c>
      <c r="AV57" s="9">
        <f t="shared" si="56"/>
        <v>74.179041090901563</v>
      </c>
      <c r="AW57" s="9">
        <f t="shared" si="57"/>
        <v>67.226031839083618</v>
      </c>
      <c r="AX57" s="9">
        <f t="shared" si="58"/>
        <v>81.978934006485673</v>
      </c>
      <c r="AY57" s="9">
        <f t="shared" si="59"/>
        <v>3.4793155488188918</v>
      </c>
      <c r="AZ57" s="9">
        <f t="shared" si="60"/>
        <v>19.097744946481271</v>
      </c>
      <c r="BA57" s="9">
        <f t="shared" si="61"/>
        <v>0.15791483908311013</v>
      </c>
      <c r="BB57" s="9">
        <f t="shared" si="62"/>
        <v>9.5432875332216852E-2</v>
      </c>
      <c r="BC57" s="9">
        <f t="shared" si="63"/>
        <v>9.7590278035373845E-2</v>
      </c>
      <c r="BD57" s="9" t="str">
        <f t="shared" si="64"/>
        <v>&lt;MDL</v>
      </c>
      <c r="BE57" s="9">
        <f t="shared" si="65"/>
        <v>0.11136615007582394</v>
      </c>
      <c r="BF57" s="9">
        <f t="shared" si="66"/>
        <v>1.2939883225615805E-2</v>
      </c>
      <c r="BG57" s="9">
        <f t="shared" si="67"/>
        <v>0.92793210739487286</v>
      </c>
      <c r="BH57" s="9">
        <f t="shared" si="68"/>
        <v>0.37234823680601459</v>
      </c>
      <c r="BI57" s="9" t="str">
        <f t="shared" si="69"/>
        <v>&lt;MDL</v>
      </c>
      <c r="BJ57" s="9">
        <f t="shared" si="70"/>
        <v>4.7995814603427949</v>
      </c>
      <c r="BK57" s="9">
        <f t="shared" si="71"/>
        <v>6.1608271928897104E-2</v>
      </c>
      <c r="BL57" s="9" t="str">
        <f t="shared" si="72"/>
        <v>&lt;MDL</v>
      </c>
      <c r="BM57" s="9">
        <f t="shared" si="73"/>
        <v>4.0895953794891304E-2</v>
      </c>
      <c r="BN57" s="9">
        <f t="shared" si="74"/>
        <v>5.4947655309170576E-2</v>
      </c>
      <c r="BO57" s="9">
        <f t="shared" si="47"/>
        <v>1498.5672333479281</v>
      </c>
    </row>
    <row r="58" spans="1:67">
      <c r="A58" s="5">
        <v>58</v>
      </c>
      <c r="B58" s="5" t="s">
        <v>28</v>
      </c>
      <c r="C58" s="5" t="s">
        <v>113</v>
      </c>
      <c r="D58" s="8" t="s">
        <v>120</v>
      </c>
      <c r="E58" s="8" t="s">
        <v>142</v>
      </c>
      <c r="F58" s="7">
        <v>43295</v>
      </c>
      <c r="G58" s="7">
        <v>43373</v>
      </c>
      <c r="H58" s="5" t="s">
        <v>56</v>
      </c>
      <c r="I58" s="6">
        <f t="shared" si="18"/>
        <v>78</v>
      </c>
      <c r="J58" s="6">
        <f t="shared" si="19"/>
        <v>273</v>
      </c>
      <c r="L58" s="9">
        <v>848.29736899302281</v>
      </c>
      <c r="M58" s="9">
        <v>214.41383622970071</v>
      </c>
      <c r="N58" s="9">
        <v>23.333047416618321</v>
      </c>
      <c r="O58" s="9">
        <v>434.14546505412363</v>
      </c>
      <c r="P58" s="9">
        <v>8.176626244222561</v>
      </c>
      <c r="Q58" s="9">
        <v>15452.560664407727</v>
      </c>
      <c r="R58" s="9">
        <v>7040.9855152056589</v>
      </c>
      <c r="S58" s="9">
        <v>7254.2542117450366</v>
      </c>
      <c r="T58" s="9">
        <v>532.02246656391242</v>
      </c>
      <c r="U58" s="9">
        <v>2206.9780431098079</v>
      </c>
      <c r="V58" s="9">
        <v>1021.7373118096289</v>
      </c>
      <c r="W58" s="9">
        <v>1320.9849924133773</v>
      </c>
      <c r="X58" s="9">
        <v>837.2206154612154</v>
      </c>
      <c r="Y58" s="9">
        <v>36.90791545416883</v>
      </c>
      <c r="Z58" s="9">
        <v>8.4876451770979866</v>
      </c>
      <c r="AA58" s="9">
        <v>28.06859507064296</v>
      </c>
      <c r="AB58" s="9">
        <v>2.2259814637476212</v>
      </c>
      <c r="AC58" s="9">
        <v>25.237317615014074</v>
      </c>
      <c r="AD58" s="9">
        <v>6.4357209770297317</v>
      </c>
      <c r="AE58" s="9">
        <v>604.25126679746313</v>
      </c>
      <c r="AF58" s="9">
        <v>349.83289973140421</v>
      </c>
      <c r="AG58" s="9">
        <v>24.963721829485731</v>
      </c>
      <c r="AH58" s="9">
        <v>16.38293003636451</v>
      </c>
      <c r="AI58" s="9">
        <v>25.82038898178023</v>
      </c>
      <c r="AJ58" s="9">
        <v>15.608260360412936</v>
      </c>
      <c r="AK58" s="9">
        <v>6.3947170129313822</v>
      </c>
      <c r="AL58" s="9">
        <v>36.588023628887299</v>
      </c>
      <c r="AM58" s="9"/>
      <c r="AN58" s="9">
        <f t="shared" si="48"/>
        <v>3.0542622254670806</v>
      </c>
      <c r="AO58" s="9">
        <f t="shared" si="49"/>
        <v>0.78223682161108465</v>
      </c>
      <c r="AP58" s="9">
        <f t="shared" si="50"/>
        <v>7.2174179023169402E-2</v>
      </c>
      <c r="AQ58" s="9">
        <f t="shared" si="51"/>
        <v>1.5873759860472834</v>
      </c>
      <c r="AR58" s="9">
        <f t="shared" si="52"/>
        <v>2.7632857307846304E-2</v>
      </c>
      <c r="AS58" s="9">
        <f t="shared" si="53"/>
        <v>56.163379938363406</v>
      </c>
      <c r="AT58" s="9">
        <f t="shared" si="54"/>
        <v>25.636510265398826</v>
      </c>
      <c r="AU58" s="9">
        <f t="shared" si="55"/>
        <v>26.434872091772949</v>
      </c>
      <c r="AV58" s="9">
        <f t="shared" si="56"/>
        <v>1.9390935737871913</v>
      </c>
      <c r="AW58" s="9">
        <f t="shared" si="57"/>
        <v>8.0286694489361299</v>
      </c>
      <c r="AX58" s="9">
        <f t="shared" si="58"/>
        <v>3.7193744835616207</v>
      </c>
      <c r="AY58" s="9">
        <f t="shared" si="59"/>
        <v>4.6197538470029649</v>
      </c>
      <c r="AZ58" s="9">
        <f t="shared" si="60"/>
        <v>3.018879751209111</v>
      </c>
      <c r="BA58" s="9">
        <f t="shared" si="61"/>
        <v>0.11366136699141266</v>
      </c>
      <c r="BB58" s="9">
        <f t="shared" si="62"/>
        <v>2.340923522695763E-2</v>
      </c>
      <c r="BC58" s="9">
        <f t="shared" si="63"/>
        <v>8.6204904238071575E-2</v>
      </c>
      <c r="BD58" s="9" t="str">
        <f t="shared" si="64"/>
        <v>&lt;MDL</v>
      </c>
      <c r="BE58" s="9">
        <f t="shared" si="65"/>
        <v>5.3424486943325918E-2</v>
      </c>
      <c r="BF58" s="9">
        <f t="shared" si="66"/>
        <v>1.8565187642843661E-2</v>
      </c>
      <c r="BG58" s="9">
        <f t="shared" si="67"/>
        <v>1.9662350694668229</v>
      </c>
      <c r="BH58" s="9">
        <f t="shared" si="68"/>
        <v>1.1338677718881556</v>
      </c>
      <c r="BI58" s="9" t="str">
        <f t="shared" si="69"/>
        <v>&lt;MDL</v>
      </c>
      <c r="BJ58" s="9">
        <f t="shared" si="70"/>
        <v>3.2932090384822109E-2</v>
      </c>
      <c r="BK58" s="9">
        <f t="shared" si="71"/>
        <v>8.0483298142039694E-2</v>
      </c>
      <c r="BL58" s="9">
        <f t="shared" si="72"/>
        <v>3.9872893545212132E-2</v>
      </c>
      <c r="BM58" s="9" t="str">
        <f t="shared" si="73"/>
        <v>&lt;MDL</v>
      </c>
      <c r="BN58" s="9">
        <f t="shared" si="74"/>
        <v>0.12947218123499354</v>
      </c>
      <c r="BO58" s="9">
        <f t="shared" si="47"/>
        <v>138.76234395519333</v>
      </c>
    </row>
    <row r="59" spans="1:67">
      <c r="A59" s="5">
        <v>59</v>
      </c>
      <c r="B59" s="5" t="s">
        <v>28</v>
      </c>
      <c r="C59" s="5" t="s">
        <v>113</v>
      </c>
      <c r="D59" s="5" t="s">
        <v>122</v>
      </c>
      <c r="E59" s="5" t="s">
        <v>123</v>
      </c>
      <c r="F59" s="7">
        <v>43295</v>
      </c>
      <c r="G59" s="7">
        <v>43373</v>
      </c>
      <c r="H59" s="5" t="s">
        <v>57</v>
      </c>
      <c r="I59" s="6">
        <f t="shared" si="18"/>
        <v>78</v>
      </c>
      <c r="J59" s="6">
        <f t="shared" si="19"/>
        <v>273</v>
      </c>
      <c r="L59" s="9">
        <v>885.10279214487298</v>
      </c>
      <c r="M59" s="9">
        <v>270.54283647014796</v>
      </c>
      <c r="N59" s="9">
        <v>88.278193998097748</v>
      </c>
      <c r="O59" s="9">
        <v>546.62944391671908</v>
      </c>
      <c r="P59" s="9">
        <v>15.769716099353239</v>
      </c>
      <c r="Q59" s="9">
        <v>43143.373854652426</v>
      </c>
      <c r="R59" s="9">
        <v>15733.286597959175</v>
      </c>
      <c r="S59" s="9">
        <v>18485.289873916139</v>
      </c>
      <c r="T59" s="9">
        <v>1676.2964434705566</v>
      </c>
      <c r="U59" s="9">
        <v>7043.9827589120259</v>
      </c>
      <c r="V59" s="9">
        <v>2662.3214822370774</v>
      </c>
      <c r="W59" s="9">
        <v>3978.9938645928605</v>
      </c>
      <c r="X59" s="9">
        <v>4765.4897816805451</v>
      </c>
      <c r="Y59" s="9">
        <v>150.05393513587342</v>
      </c>
      <c r="Z59" s="9">
        <v>8323.0484711203608</v>
      </c>
      <c r="AA59" s="9">
        <v>20.512056899266767</v>
      </c>
      <c r="AB59" s="9">
        <v>2.1020831527116011</v>
      </c>
      <c r="AC59" s="9">
        <v>18.58516328253981</v>
      </c>
      <c r="AD59" s="9">
        <v>47.505614788015514</v>
      </c>
      <c r="AE59" s="9">
        <v>1365.0913375139125</v>
      </c>
      <c r="AF59" s="9">
        <v>751.774540900278</v>
      </c>
      <c r="AG59" s="9">
        <v>11.302681134987457</v>
      </c>
      <c r="AH59" s="9">
        <v>13.533797596426876</v>
      </c>
      <c r="AI59" s="9">
        <v>49.705567663984581</v>
      </c>
      <c r="AJ59" s="9">
        <v>17.700480732701973</v>
      </c>
      <c r="AK59" s="9">
        <v>20.506153507335828</v>
      </c>
      <c r="AL59" s="9">
        <v>39.883224856082265</v>
      </c>
      <c r="AM59" s="9"/>
      <c r="AN59" s="9">
        <f t="shared" si="48"/>
        <v>3.1890806252907078</v>
      </c>
      <c r="AO59" s="9">
        <f t="shared" si="49"/>
        <v>0.98783755509257642</v>
      </c>
      <c r="AP59" s="9">
        <f t="shared" si="50"/>
        <v>0.31006848884543836</v>
      </c>
      <c r="AQ59" s="9">
        <f t="shared" si="51"/>
        <v>1.9994052126501969</v>
      </c>
      <c r="AR59" s="9">
        <f t="shared" si="52"/>
        <v>5.5446373260705929E-2</v>
      </c>
      <c r="AS59" s="9">
        <f t="shared" si="53"/>
        <v>157.59493008577988</v>
      </c>
      <c r="AT59" s="9">
        <f t="shared" si="54"/>
        <v>57.476440971455666</v>
      </c>
      <c r="AU59" s="9">
        <f t="shared" si="55"/>
        <v>67.574196861630469</v>
      </c>
      <c r="AV59" s="9">
        <f t="shared" si="56"/>
        <v>6.1305733426759978</v>
      </c>
      <c r="AW59" s="9">
        <f t="shared" si="57"/>
        <v>25.746635440885647</v>
      </c>
      <c r="AX59" s="9">
        <f t="shared" si="58"/>
        <v>9.728840309303191</v>
      </c>
      <c r="AY59" s="9">
        <f t="shared" si="59"/>
        <v>14.356050082092645</v>
      </c>
      <c r="AZ59" s="9">
        <f t="shared" si="60"/>
        <v>17.408144096334862</v>
      </c>
      <c r="BA59" s="9">
        <f t="shared" si="61"/>
        <v>0.52811565153978113</v>
      </c>
      <c r="BB59" s="9">
        <f t="shared" si="62"/>
        <v>30.479675996923891</v>
      </c>
      <c r="BC59" s="9">
        <f t="shared" si="63"/>
        <v>5.8525277236693582E-2</v>
      </c>
      <c r="BD59" s="9" t="str">
        <f t="shared" si="64"/>
        <v>&lt;MDL</v>
      </c>
      <c r="BE59" s="9">
        <f t="shared" si="65"/>
        <v>2.9057621256607002E-2</v>
      </c>
      <c r="BF59" s="9">
        <f t="shared" si="66"/>
        <v>0.16900435911165607</v>
      </c>
      <c r="BG59" s="9">
        <f t="shared" si="67"/>
        <v>4.7531950354611432</v>
      </c>
      <c r="BH59" s="9">
        <f t="shared" si="68"/>
        <v>2.6061814758034441</v>
      </c>
      <c r="BI59" s="9" t="str">
        <f t="shared" si="69"/>
        <v>&lt;MDL</v>
      </c>
      <c r="BJ59" s="9" t="str">
        <f t="shared" si="70"/>
        <v>&lt;MDL</v>
      </c>
      <c r="BK59" s="9">
        <f t="shared" si="71"/>
        <v>0.16797479514645125</v>
      </c>
      <c r="BL59" s="9">
        <f t="shared" si="72"/>
        <v>4.753670443271777E-2</v>
      </c>
      <c r="BM59" s="9">
        <f t="shared" si="73"/>
        <v>6.176103662478389E-2</v>
      </c>
      <c r="BN59" s="9">
        <f t="shared" si="74"/>
        <v>0.14154251540054286</v>
      </c>
      <c r="BO59" s="9">
        <f t="shared" si="47"/>
        <v>401.60021991423571</v>
      </c>
    </row>
    <row r="60" spans="1:67">
      <c r="A60" s="5">
        <v>60</v>
      </c>
      <c r="B60" s="5" t="s">
        <v>28</v>
      </c>
      <c r="C60" s="5" t="s">
        <v>75</v>
      </c>
      <c r="D60" s="5" t="s">
        <v>125</v>
      </c>
      <c r="E60" s="8" t="s">
        <v>143</v>
      </c>
      <c r="F60" s="7">
        <v>43280</v>
      </c>
      <c r="G60" s="7">
        <v>43353</v>
      </c>
      <c r="H60" s="5" t="s">
        <v>58</v>
      </c>
      <c r="I60" s="6">
        <f t="shared" si="18"/>
        <v>73</v>
      </c>
      <c r="J60" s="6">
        <f t="shared" si="19"/>
        <v>255.5</v>
      </c>
      <c r="L60" s="9">
        <v>407.6305504246688</v>
      </c>
      <c r="M60" s="9">
        <v>298.08091835561333</v>
      </c>
      <c r="N60" s="9">
        <v>20.763491951425678</v>
      </c>
      <c r="O60" s="9">
        <v>615.89196304092206</v>
      </c>
      <c r="P60" s="9">
        <v>10.683843774106011</v>
      </c>
      <c r="Q60" s="9">
        <v>49573.12379326157</v>
      </c>
      <c r="R60" s="9">
        <v>18231.944453204105</v>
      </c>
      <c r="S60" s="9">
        <v>19581.121382366575</v>
      </c>
      <c r="T60" s="9">
        <v>2021.4865410579882</v>
      </c>
      <c r="U60" s="9">
        <v>5805.1392410804528</v>
      </c>
      <c r="V60" s="9">
        <v>2448.8158173606921</v>
      </c>
      <c r="W60" s="9">
        <v>2483.094092869283</v>
      </c>
      <c r="X60" s="9">
        <v>4700.7515056544044</v>
      </c>
      <c r="Y60" s="9">
        <v>44.960966825052928</v>
      </c>
      <c r="Z60" s="9">
        <v>9476.6609785467972</v>
      </c>
      <c r="AA60" s="9">
        <v>3.3939057201583092</v>
      </c>
      <c r="AB60" s="9">
        <v>4.9474746083929624</v>
      </c>
      <c r="AC60" s="9">
        <v>28.350306715739851</v>
      </c>
      <c r="AD60" s="9">
        <v>15.012740972987062</v>
      </c>
      <c r="AE60" s="9">
        <v>305.74926194180915</v>
      </c>
      <c r="AF60" s="9">
        <v>119.21633381335268</v>
      </c>
      <c r="AG60" s="9">
        <v>16.379390559976169</v>
      </c>
      <c r="AH60" s="9">
        <v>31.614156385284829</v>
      </c>
      <c r="AI60" s="9">
        <v>16.020354592214254</v>
      </c>
      <c r="AJ60" s="9">
        <v>7.1342127748063406</v>
      </c>
      <c r="AK60" s="9">
        <v>8.5414220446895648</v>
      </c>
      <c r="AL60" s="9">
        <v>28.369540060864104</v>
      </c>
      <c r="AM60" s="9"/>
      <c r="AN60" s="9">
        <f t="shared" si="48"/>
        <v>1.5387349079614836</v>
      </c>
      <c r="AO60" s="9">
        <f t="shared" si="49"/>
        <v>1.1632788040146331</v>
      </c>
      <c r="AP60" s="9">
        <f t="shared" si="50"/>
        <v>6.7060647389951489E-2</v>
      </c>
      <c r="AQ60" s="9">
        <f t="shared" si="51"/>
        <v>2.4074369556857409</v>
      </c>
      <c r="AR60" s="9">
        <f t="shared" si="52"/>
        <v>3.933850322867119E-2</v>
      </c>
      <c r="AS60" s="9">
        <f t="shared" si="53"/>
        <v>193.55446517427416</v>
      </c>
      <c r="AT60" s="9">
        <f t="shared" si="54"/>
        <v>71.192666303140214</v>
      </c>
      <c r="AU60" s="9">
        <f t="shared" si="55"/>
        <v>76.491535231606875</v>
      </c>
      <c r="AV60" s="9">
        <f t="shared" si="56"/>
        <v>7.90151319036391</v>
      </c>
      <c r="AW60" s="9">
        <f t="shared" si="57"/>
        <v>22.661401007946022</v>
      </c>
      <c r="AX60" s="9">
        <f t="shared" si="58"/>
        <v>9.5595606245142299</v>
      </c>
      <c r="AY60" s="9">
        <f t="shared" si="59"/>
        <v>9.4845475565076907</v>
      </c>
      <c r="AZ60" s="9">
        <f t="shared" si="60"/>
        <v>18.347103961930632</v>
      </c>
      <c r="BA60" s="9">
        <f t="shared" si="61"/>
        <v>0.15296518418606558</v>
      </c>
      <c r="BB60" s="9">
        <f t="shared" si="62"/>
        <v>37.082442483705123</v>
      </c>
      <c r="BC60" s="9" t="str">
        <f t="shared" si="63"/>
        <v>&lt;MDL</v>
      </c>
      <c r="BD60" s="9">
        <f t="shared" si="64"/>
        <v>1.4669274015385063E-2</v>
      </c>
      <c r="BE60" s="9">
        <f t="shared" si="65"/>
        <v>6.9267608752460866E-2</v>
      </c>
      <c r="BF60" s="9">
        <f t="shared" si="66"/>
        <v>5.3406325723889037E-2</v>
      </c>
      <c r="BG60" s="9">
        <f t="shared" si="67"/>
        <v>0.93260340159995581</v>
      </c>
      <c r="BH60" s="9">
        <f t="shared" si="68"/>
        <v>0.30892107948107606</v>
      </c>
      <c r="BI60" s="9" t="str">
        <f t="shared" si="69"/>
        <v>&lt;MDL</v>
      </c>
      <c r="BJ60" s="9">
        <f t="shared" si="70"/>
        <v>9.4801123381513724E-2</v>
      </c>
      <c r="BK60" s="9">
        <f t="shared" si="71"/>
        <v>4.7639553828613942E-2</v>
      </c>
      <c r="BL60" s="9" t="str">
        <f t="shared" si="72"/>
        <v>&lt;MDL</v>
      </c>
      <c r="BM60" s="9">
        <f t="shared" si="73"/>
        <v>1.9162550042738698E-2</v>
      </c>
      <c r="BN60" s="9">
        <f t="shared" si="74"/>
        <v>0.10617386265804322</v>
      </c>
      <c r="BO60" s="9">
        <f t="shared" si="47"/>
        <v>453.29069531593905</v>
      </c>
    </row>
    <row r="61" spans="1:67">
      <c r="A61" s="5">
        <v>61</v>
      </c>
      <c r="B61" s="5" t="s">
        <v>28</v>
      </c>
      <c r="C61" s="5" t="s">
        <v>75</v>
      </c>
      <c r="D61" s="5" t="s">
        <v>127</v>
      </c>
      <c r="E61" s="8" t="s">
        <v>144</v>
      </c>
      <c r="F61" s="7">
        <v>43280</v>
      </c>
      <c r="G61" s="7">
        <v>43353</v>
      </c>
      <c r="H61" s="5" t="s">
        <v>59</v>
      </c>
      <c r="I61" s="6">
        <f t="shared" si="18"/>
        <v>73</v>
      </c>
      <c r="J61" s="6">
        <f t="shared" si="19"/>
        <v>255.5</v>
      </c>
      <c r="L61" s="9">
        <v>648.2302755182252</v>
      </c>
      <c r="M61" s="9">
        <v>403.27403177298055</v>
      </c>
      <c r="N61" s="9">
        <v>71.923993550055741</v>
      </c>
      <c r="O61" s="9">
        <v>874.24177123481616</v>
      </c>
      <c r="P61" s="9">
        <v>12.175873207613039</v>
      </c>
      <c r="Q61" s="9">
        <v>31517.489927664348</v>
      </c>
      <c r="R61" s="9">
        <v>12491.49356854058</v>
      </c>
      <c r="S61" s="9">
        <v>13995.636949503658</v>
      </c>
      <c r="T61" s="9">
        <v>1398.1097582056937</v>
      </c>
      <c r="U61" s="9">
        <v>3184.2502291609089</v>
      </c>
      <c r="V61" s="9">
        <v>1464.3912052350529</v>
      </c>
      <c r="W61" s="9">
        <v>5400.8890803302647</v>
      </c>
      <c r="X61" s="9">
        <v>3046.730270361043</v>
      </c>
      <c r="Y61" s="9">
        <v>288.06726642765517</v>
      </c>
      <c r="Z61" s="9">
        <v>12064.63567435611</v>
      </c>
      <c r="AA61" s="9">
        <v>41.655163754749815</v>
      </c>
      <c r="AB61" s="9">
        <v>2.2994967512855284</v>
      </c>
      <c r="AC61" s="9">
        <v>24.268593418363885</v>
      </c>
      <c r="AD61" s="9">
        <v>33.365020710703178</v>
      </c>
      <c r="AE61" s="9">
        <v>197281.1350994799</v>
      </c>
      <c r="AF61" s="9">
        <v>63830.245637666732</v>
      </c>
      <c r="AG61" s="9">
        <v>14831.539697258406</v>
      </c>
      <c r="AH61" s="9">
        <v>50.729681536512857</v>
      </c>
      <c r="AI61" s="9">
        <v>45.246271321757796</v>
      </c>
      <c r="AJ61" s="9">
        <v>69.221357124120729</v>
      </c>
      <c r="AK61" s="9">
        <v>18.648921588955442</v>
      </c>
      <c r="AL61" s="9">
        <v>33.23703770536774</v>
      </c>
      <c r="AM61" s="9"/>
      <c r="AN61" s="9">
        <f t="shared" si="48"/>
        <v>2.4804168065664007</v>
      </c>
      <c r="AO61" s="9">
        <f t="shared" si="49"/>
        <v>1.5749935336325087</v>
      </c>
      <c r="AP61" s="9">
        <f t="shared" si="50"/>
        <v>0.26729744425347424</v>
      </c>
      <c r="AQ61" s="9">
        <f t="shared" si="51"/>
        <v>3.418590803802743</v>
      </c>
      <c r="AR61" s="9">
        <f t="shared" si="52"/>
        <v>4.5178148760988329E-2</v>
      </c>
      <c r="AS61" s="9">
        <f t="shared" si="53"/>
        <v>122.88662225608545</v>
      </c>
      <c r="AT61" s="9">
        <f t="shared" si="54"/>
        <v>48.725148163556952</v>
      </c>
      <c r="AU61" s="9">
        <f t="shared" si="55"/>
        <v>54.630539408268639</v>
      </c>
      <c r="AV61" s="9">
        <f t="shared" si="56"/>
        <v>5.461682337713051</v>
      </c>
      <c r="AW61" s="9">
        <f t="shared" si="57"/>
        <v>12.403518378123932</v>
      </c>
      <c r="AX61" s="9">
        <f t="shared" si="58"/>
        <v>5.7066267218698492</v>
      </c>
      <c r="AY61" s="9">
        <f t="shared" si="59"/>
        <v>20.904488799016427</v>
      </c>
      <c r="AZ61" s="9">
        <f t="shared" si="60"/>
        <v>11.873439635929218</v>
      </c>
      <c r="BA61" s="9">
        <f t="shared" si="61"/>
        <v>1.1044575505367591</v>
      </c>
      <c r="BB61" s="9">
        <f t="shared" si="62"/>
        <v>47.211501958496953</v>
      </c>
      <c r="BC61" s="9">
        <f t="shared" si="63"/>
        <v>0.14528574380078432</v>
      </c>
      <c r="BD61" s="9" t="str">
        <f t="shared" si="64"/>
        <v>&lt;MDL</v>
      </c>
      <c r="BE61" s="9">
        <f t="shared" si="65"/>
        <v>5.3292214242183118E-2</v>
      </c>
      <c r="BF61" s="9">
        <f t="shared" si="66"/>
        <v>0.12523520923745504</v>
      </c>
      <c r="BG61" s="9">
        <f t="shared" si="67"/>
        <v>771.87344816691541</v>
      </c>
      <c r="BH61" s="9">
        <f t="shared" si="68"/>
        <v>249.66715710239058</v>
      </c>
      <c r="BI61" s="9">
        <f t="shared" si="69"/>
        <v>57.994064130709639</v>
      </c>
      <c r="BJ61" s="9">
        <f t="shared" si="70"/>
        <v>0.16961726878749425</v>
      </c>
      <c r="BK61" s="9">
        <f t="shared" si="71"/>
        <v>0.16202670345500747</v>
      </c>
      <c r="BL61" s="9">
        <f t="shared" si="72"/>
        <v>0.25243990881233153</v>
      </c>
      <c r="BM61" s="9">
        <f t="shared" si="73"/>
        <v>5.8722235147497519E-2</v>
      </c>
      <c r="BN61" s="9">
        <f t="shared" si="74"/>
        <v>0.12522473406510246</v>
      </c>
      <c r="BO61" s="9">
        <f t="shared" si="47"/>
        <v>1419.3210153641769</v>
      </c>
    </row>
    <row r="62" spans="1:67">
      <c r="A62" s="5">
        <v>62</v>
      </c>
      <c r="B62" s="5" t="s">
        <v>28</v>
      </c>
      <c r="C62" s="5" t="s">
        <v>75</v>
      </c>
      <c r="D62" s="5" t="s">
        <v>129</v>
      </c>
      <c r="E62" s="8" t="s">
        <v>145</v>
      </c>
      <c r="F62" s="7">
        <v>43280</v>
      </c>
      <c r="G62" s="7">
        <v>43353</v>
      </c>
      <c r="H62" s="5" t="s">
        <v>60</v>
      </c>
      <c r="I62" s="6">
        <f t="shared" si="18"/>
        <v>73</v>
      </c>
      <c r="J62" s="6">
        <f t="shared" si="19"/>
        <v>255.5</v>
      </c>
      <c r="L62" s="9">
        <v>552.52275715622443</v>
      </c>
      <c r="M62" s="9">
        <v>372.05197462070515</v>
      </c>
      <c r="N62" s="9">
        <v>56.122803929770789</v>
      </c>
      <c r="O62" s="9">
        <v>614.44838374259359</v>
      </c>
      <c r="P62" s="9">
        <v>12.164717858623598</v>
      </c>
      <c r="Q62" s="9">
        <v>48456.318484719581</v>
      </c>
      <c r="R62" s="9">
        <v>17926.030566368954</v>
      </c>
      <c r="S62" s="9">
        <v>21046.900396560661</v>
      </c>
      <c r="T62" s="9">
        <v>2195.8617940083664</v>
      </c>
      <c r="U62" s="9">
        <v>6288.9378094704562</v>
      </c>
      <c r="V62" s="9">
        <v>2565.4757383571468</v>
      </c>
      <c r="W62" s="9">
        <v>2957.9306401870326</v>
      </c>
      <c r="X62" s="9">
        <v>5574.1550719616598</v>
      </c>
      <c r="Y62" s="9">
        <v>87.558227980429649</v>
      </c>
      <c r="Z62" s="9">
        <v>14931.28998715011</v>
      </c>
      <c r="AA62" s="9">
        <v>37.815692761532546</v>
      </c>
      <c r="AB62" s="9">
        <v>1.9037968135045438</v>
      </c>
      <c r="AC62" s="9">
        <v>21.26781732782235</v>
      </c>
      <c r="AD62" s="9">
        <v>20.187365165259305</v>
      </c>
      <c r="AE62" s="9">
        <v>732.72761994326038</v>
      </c>
      <c r="AF62" s="9">
        <v>465.96177008581867</v>
      </c>
      <c r="AG62" s="9">
        <v>31.90548278507497</v>
      </c>
      <c r="AH62" s="9">
        <v>22.242431583502032</v>
      </c>
      <c r="AI62" s="9">
        <v>14.200110253196977</v>
      </c>
      <c r="AJ62" s="9">
        <v>16.737961082439529</v>
      </c>
      <c r="AK62" s="9">
        <v>13.979894322250322</v>
      </c>
      <c r="AL62" s="9">
        <v>27.852715557620382</v>
      </c>
      <c r="AM62" s="9"/>
      <c r="AN62" s="9">
        <f t="shared" si="48"/>
        <v>2.1058276936035796</v>
      </c>
      <c r="AO62" s="9">
        <f t="shared" si="49"/>
        <v>1.4527937013339749</v>
      </c>
      <c r="AP62" s="9">
        <f t="shared" si="50"/>
        <v>0.20545325787271121</v>
      </c>
      <c r="AQ62" s="9">
        <f t="shared" si="51"/>
        <v>2.4017869388625375</v>
      </c>
      <c r="AR62" s="9">
        <f t="shared" si="52"/>
        <v>4.51344879038868E-2</v>
      </c>
      <c r="AS62" s="9">
        <f t="shared" si="53"/>
        <v>189.18340721520573</v>
      </c>
      <c r="AT62" s="9">
        <f t="shared" si="54"/>
        <v>69.995351677562326</v>
      </c>
      <c r="AU62" s="9">
        <f t="shared" si="55"/>
        <v>82.228439396750062</v>
      </c>
      <c r="AV62" s="9">
        <f t="shared" si="56"/>
        <v>8.5839995032812411</v>
      </c>
      <c r="AW62" s="9">
        <f t="shared" si="57"/>
        <v>24.55493747913977</v>
      </c>
      <c r="AX62" s="9">
        <f t="shared" si="58"/>
        <v>10.01615522724008</v>
      </c>
      <c r="AY62" s="9">
        <f t="shared" si="59"/>
        <v>11.343007624287532</v>
      </c>
      <c r="AZ62" s="9">
        <f t="shared" si="60"/>
        <v>21.765513223407169</v>
      </c>
      <c r="BA62" s="9">
        <f t="shared" si="61"/>
        <v>0.31968636287638541</v>
      </c>
      <c r="BB62" s="9">
        <f t="shared" si="62"/>
        <v>58.431284004657428</v>
      </c>
      <c r="BC62" s="9">
        <f t="shared" si="63"/>
        <v>0.13025846006999267</v>
      </c>
      <c r="BD62" s="9" t="str">
        <f t="shared" si="64"/>
        <v>&lt;MDL</v>
      </c>
      <c r="BE62" s="9">
        <f t="shared" si="65"/>
        <v>4.1547493731257344E-2</v>
      </c>
      <c r="BF62" s="9">
        <f t="shared" si="66"/>
        <v>7.3659257983271595E-2</v>
      </c>
      <c r="BG62" s="9">
        <f t="shared" si="67"/>
        <v>2.6037515738169859</v>
      </c>
      <c r="BH62" s="9">
        <f t="shared" si="68"/>
        <v>1.6660460746766377</v>
      </c>
      <c r="BI62" s="9" t="str">
        <f t="shared" si="69"/>
        <v>&lt;MDL</v>
      </c>
      <c r="BJ62" s="9">
        <f t="shared" si="70"/>
        <v>5.812118286572978E-2</v>
      </c>
      <c r="BK62" s="9">
        <f t="shared" si="71"/>
        <v>4.0515309840288005E-2</v>
      </c>
      <c r="BL62" s="9">
        <f t="shared" si="72"/>
        <v>4.7025442895771062E-2</v>
      </c>
      <c r="BM62" s="9">
        <f t="shared" si="73"/>
        <v>4.0448155825755359E-2</v>
      </c>
      <c r="BN62" s="9">
        <f t="shared" si="74"/>
        <v>0.10415106616785252</v>
      </c>
      <c r="BO62" s="9">
        <f t="shared" si="47"/>
        <v>487.43830181185774</v>
      </c>
    </row>
    <row r="63" spans="1:67">
      <c r="A63" s="5">
        <v>63</v>
      </c>
      <c r="B63" s="5" t="s">
        <v>28</v>
      </c>
      <c r="C63" s="5" t="s">
        <v>75</v>
      </c>
      <c r="D63" s="5" t="s">
        <v>76</v>
      </c>
      <c r="E63" s="8" t="s">
        <v>77</v>
      </c>
      <c r="F63" s="7">
        <v>43280</v>
      </c>
      <c r="G63" s="7">
        <v>43353</v>
      </c>
      <c r="H63" s="5" t="s">
        <v>61</v>
      </c>
      <c r="I63" s="6">
        <f t="shared" si="18"/>
        <v>73</v>
      </c>
      <c r="J63" s="6">
        <f t="shared" si="19"/>
        <v>255.5</v>
      </c>
      <c r="L63" s="9">
        <v>759.10992104934815</v>
      </c>
      <c r="M63" s="9">
        <v>258.10770532104544</v>
      </c>
      <c r="N63" s="9">
        <v>34.128373043248374</v>
      </c>
      <c r="O63" s="9">
        <v>650.9315692411418</v>
      </c>
      <c r="P63" s="9">
        <v>26.923417560473077</v>
      </c>
      <c r="Q63" s="9">
        <v>39853.215388915523</v>
      </c>
      <c r="R63" s="9">
        <v>14267.089355880218</v>
      </c>
      <c r="S63" s="9">
        <v>18883.469201866053</v>
      </c>
      <c r="T63" s="9">
        <v>1995.8075509063435</v>
      </c>
      <c r="U63" s="9">
        <v>4961.9090541307532</v>
      </c>
      <c r="V63" s="9">
        <v>2225.2691984812764</v>
      </c>
      <c r="W63" s="9">
        <v>2265.1134771396205</v>
      </c>
      <c r="X63" s="9">
        <v>4089.7345942393445</v>
      </c>
      <c r="Y63" s="9">
        <v>128.02272917802159</v>
      </c>
      <c r="Z63" s="9">
        <v>4515.0700764702196</v>
      </c>
      <c r="AA63" s="9">
        <v>44.937749847436443</v>
      </c>
      <c r="AB63" s="9">
        <v>2.9133140217114173</v>
      </c>
      <c r="AC63" s="9">
        <v>11.991822278146373</v>
      </c>
      <c r="AD63" s="9">
        <v>82.787701239701747</v>
      </c>
      <c r="AE63" s="9">
        <v>14237.205891355656</v>
      </c>
      <c r="AF63" s="9">
        <v>5813.9823961649345</v>
      </c>
      <c r="AG63" s="9">
        <v>1224.7140292321444</v>
      </c>
      <c r="AH63" s="9">
        <v>38.057034175287178</v>
      </c>
      <c r="AI63" s="9">
        <v>13.010015715970667</v>
      </c>
      <c r="AJ63" s="9">
        <v>28.603955616237542</v>
      </c>
      <c r="AK63" s="9">
        <v>17.434349892476718</v>
      </c>
      <c r="AL63" s="9">
        <v>19.167468911524477</v>
      </c>
      <c r="AM63" s="9"/>
      <c r="AN63" s="9">
        <f t="shared" si="48"/>
        <v>2.9143880219524005</v>
      </c>
      <c r="AO63" s="9">
        <f t="shared" si="49"/>
        <v>1.0068278723724886</v>
      </c>
      <c r="AP63" s="9">
        <f t="shared" si="50"/>
        <v>0.11936937964757456</v>
      </c>
      <c r="AQ63" s="9">
        <f t="shared" si="51"/>
        <v>2.5445782715378726</v>
      </c>
      <c r="AR63" s="9">
        <f t="shared" si="52"/>
        <v>0.10289847890916852</v>
      </c>
      <c r="AS63" s="9">
        <f t="shared" si="53"/>
        <v>155.51177083241097</v>
      </c>
      <c r="AT63" s="9">
        <f t="shared" si="54"/>
        <v>55.674642438858861</v>
      </c>
      <c r="AU63" s="9">
        <f t="shared" si="55"/>
        <v>73.760998321624399</v>
      </c>
      <c r="AV63" s="9">
        <f t="shared" si="56"/>
        <v>7.8010083365414262</v>
      </c>
      <c r="AW63" s="9">
        <f t="shared" si="57"/>
        <v>19.361087164698663</v>
      </c>
      <c r="AX63" s="9">
        <f t="shared" si="58"/>
        <v>8.6846227815419574</v>
      </c>
      <c r="AY63" s="9">
        <f t="shared" si="59"/>
        <v>8.6313944616753506</v>
      </c>
      <c r="AZ63" s="9">
        <f t="shared" si="60"/>
        <v>15.95564833995388</v>
      </c>
      <c r="BA63" s="9">
        <f t="shared" si="61"/>
        <v>0.47806014447165723</v>
      </c>
      <c r="BB63" s="9">
        <f t="shared" si="62"/>
        <v>17.663300009824194</v>
      </c>
      <c r="BC63" s="9">
        <f t="shared" si="63"/>
        <v>0.15813343887979264</v>
      </c>
      <c r="BD63" s="9" t="str">
        <f t="shared" si="64"/>
        <v>&lt;MDL</v>
      </c>
      <c r="BE63" s="9" t="str">
        <f t="shared" si="65"/>
        <v>&lt;MDL</v>
      </c>
      <c r="BF63" s="9">
        <f t="shared" si="66"/>
        <v>0.31867035807893673</v>
      </c>
      <c r="BG63" s="9">
        <f t="shared" si="67"/>
        <v>55.458852440401706</v>
      </c>
      <c r="BH63" s="9">
        <f t="shared" si="68"/>
        <v>22.597633652285701</v>
      </c>
      <c r="BI63" s="9">
        <f t="shared" si="69"/>
        <v>4.7383863693544086</v>
      </c>
      <c r="BJ63" s="9">
        <f t="shared" si="70"/>
        <v>0.12001786619952683</v>
      </c>
      <c r="BK63" s="9">
        <f t="shared" si="71"/>
        <v>3.5857405584999121E-2</v>
      </c>
      <c r="BL63" s="9">
        <f t="shared" si="72"/>
        <v>9.3467691560342542E-2</v>
      </c>
      <c r="BM63" s="9">
        <f t="shared" si="73"/>
        <v>5.3968529877522077E-2</v>
      </c>
      <c r="BN63" s="9">
        <f t="shared" si="74"/>
        <v>7.0157928609747219E-2</v>
      </c>
      <c r="BO63" s="9">
        <f t="shared" si="47"/>
        <v>453.85574053685366</v>
      </c>
    </row>
    <row r="64" spans="1:67">
      <c r="A64" s="5">
        <v>64</v>
      </c>
      <c r="B64" s="5" t="s">
        <v>28</v>
      </c>
      <c r="C64" s="5" t="s">
        <v>81</v>
      </c>
      <c r="D64" s="5" t="s">
        <v>82</v>
      </c>
      <c r="E64" s="5" t="s">
        <v>146</v>
      </c>
      <c r="F64" s="7">
        <v>43228</v>
      </c>
      <c r="G64" s="7">
        <v>43403</v>
      </c>
      <c r="H64" s="5" t="s">
        <v>62</v>
      </c>
      <c r="I64" s="6">
        <f t="shared" si="18"/>
        <v>175</v>
      </c>
      <c r="J64" s="6">
        <f t="shared" si="19"/>
        <v>612.5</v>
      </c>
      <c r="L64" s="9">
        <v>842.37843646268766</v>
      </c>
      <c r="M64" s="9">
        <v>545.93287926257506</v>
      </c>
      <c r="N64" s="9">
        <v>24.643519734064739</v>
      </c>
      <c r="O64" s="9">
        <v>1249.2436670477948</v>
      </c>
      <c r="P64" s="9">
        <v>23.807904755084916</v>
      </c>
      <c r="Q64" s="9">
        <v>57863.122800344936</v>
      </c>
      <c r="R64" s="9">
        <v>32898.890383764505</v>
      </c>
      <c r="S64" s="9">
        <v>22924.783573680215</v>
      </c>
      <c r="T64" s="9">
        <v>2340.8138596607146</v>
      </c>
      <c r="U64" s="9">
        <v>6537.5567244696967</v>
      </c>
      <c r="V64" s="9">
        <v>3360.0923933982272</v>
      </c>
      <c r="W64" s="9">
        <v>1017.5990715714711</v>
      </c>
      <c r="X64" s="9">
        <v>1319.5242851388882</v>
      </c>
      <c r="Y64" s="9">
        <v>160.63788251505008</v>
      </c>
      <c r="Z64" s="9">
        <v>15.29125471508968</v>
      </c>
      <c r="AA64" s="9">
        <v>9.7664547924559333</v>
      </c>
      <c r="AB64" s="9">
        <v>2.6308652382018041</v>
      </c>
      <c r="AC64" s="9">
        <v>42.861494180643227</v>
      </c>
      <c r="AD64" s="9">
        <v>16.502834385392177</v>
      </c>
      <c r="AE64" s="9">
        <v>1280.0488956166698</v>
      </c>
      <c r="AF64" s="9">
        <v>543.00774417780053</v>
      </c>
      <c r="AG64" s="9">
        <v>16.214343546247413</v>
      </c>
      <c r="AH64" s="9">
        <v>76.437718806771684</v>
      </c>
      <c r="AI64" s="9">
        <v>8.3276027913816861</v>
      </c>
      <c r="AJ64" s="9">
        <v>70.434502975889728</v>
      </c>
      <c r="AK64" s="9">
        <v>5.8509700146711481</v>
      </c>
      <c r="AL64" s="9">
        <v>40.617419829702214</v>
      </c>
      <c r="AM64" s="9"/>
      <c r="AN64" s="9">
        <f t="shared" si="48"/>
        <v>1.3516647428933517</v>
      </c>
      <c r="AO64" s="9">
        <f t="shared" si="49"/>
        <v>0.8899097066656334</v>
      </c>
      <c r="AP64" s="9">
        <f t="shared" si="50"/>
        <v>3.430860929105578E-2</v>
      </c>
      <c r="AQ64" s="9">
        <f t="shared" si="51"/>
        <v>2.0382887284646198</v>
      </c>
      <c r="AR64" s="9">
        <f t="shared" si="52"/>
        <v>3.7836813968823504E-2</v>
      </c>
      <c r="AS64" s="9">
        <f t="shared" si="53"/>
        <v>94.274554872017006</v>
      </c>
      <c r="AT64" s="9">
        <f t="shared" si="54"/>
        <v>53.643546401653424</v>
      </c>
      <c r="AU64" s="9">
        <f t="shared" si="55"/>
        <v>37.366937866104813</v>
      </c>
      <c r="AV64" s="9">
        <f t="shared" si="56"/>
        <v>3.8174105122297228</v>
      </c>
      <c r="AW64" s="9">
        <f t="shared" si="57"/>
        <v>10.648825209664412</v>
      </c>
      <c r="AX64" s="9">
        <f t="shared" si="58"/>
        <v>5.4755009234300749</v>
      </c>
      <c r="AY64" s="9">
        <f t="shared" si="59"/>
        <v>1.5637663336978007</v>
      </c>
      <c r="AZ64" s="9">
        <f t="shared" si="60"/>
        <v>2.1329923947065468</v>
      </c>
      <c r="BA64" s="9">
        <f t="shared" si="61"/>
        <v>0.25266860448903983</v>
      </c>
      <c r="BB64" s="9">
        <f t="shared" si="62"/>
        <v>2.1541764497879388E-2</v>
      </c>
      <c r="BC64" s="9">
        <f t="shared" si="63"/>
        <v>8.5417119653983884E-3</v>
      </c>
      <c r="BD64" s="9" t="str">
        <f t="shared" si="64"/>
        <v>&lt;MDL</v>
      </c>
      <c r="BE64" s="9">
        <f t="shared" si="65"/>
        <v>5.2586222859032049E-2</v>
      </c>
      <c r="BF64" s="9">
        <f t="shared" si="66"/>
        <v>2.4710872873238799E-2</v>
      </c>
      <c r="BG64" s="9">
        <f t="shared" si="67"/>
        <v>1.9797221269937131</v>
      </c>
      <c r="BH64" s="9">
        <f t="shared" si="68"/>
        <v>0.82076856517855146</v>
      </c>
      <c r="BI64" s="9" t="str">
        <f t="shared" si="69"/>
        <v>&lt;MDL</v>
      </c>
      <c r="BJ64" s="9">
        <f t="shared" si="70"/>
        <v>0.11272693787014468</v>
      </c>
      <c r="BK64" s="9" t="str">
        <f t="shared" si="71"/>
        <v>&lt;MDL</v>
      </c>
      <c r="BL64" s="9">
        <f t="shared" si="72"/>
        <v>0.10728415110746074</v>
      </c>
      <c r="BM64" s="9" t="str">
        <f t="shared" si="73"/>
        <v>&lt;MDL</v>
      </c>
      <c r="BN64" s="9">
        <f t="shared" si="74"/>
        <v>6.428620682117249E-2</v>
      </c>
      <c r="BO64" s="9">
        <f t="shared" si="47"/>
        <v>216.72038027944288</v>
      </c>
    </row>
    <row r="65" spans="1:67">
      <c r="A65" s="5">
        <v>65</v>
      </c>
      <c r="B65" s="5" t="s">
        <v>28</v>
      </c>
      <c r="C65" s="5" t="s">
        <v>81</v>
      </c>
      <c r="D65" s="5" t="s">
        <v>84</v>
      </c>
      <c r="E65" s="5" t="s">
        <v>147</v>
      </c>
      <c r="F65" s="7">
        <v>43228</v>
      </c>
      <c r="G65" s="7">
        <v>43403</v>
      </c>
      <c r="H65" s="5" t="s">
        <v>63</v>
      </c>
      <c r="I65" s="6">
        <f t="shared" si="18"/>
        <v>175</v>
      </c>
      <c r="J65" s="6">
        <f t="shared" si="19"/>
        <v>612.5</v>
      </c>
      <c r="L65" s="9">
        <v>1056.5035465407045</v>
      </c>
      <c r="M65" s="9">
        <v>609.91576065377251</v>
      </c>
      <c r="N65" s="9">
        <v>100.15409476766126</v>
      </c>
      <c r="O65" s="9">
        <v>1662.6139651964179</v>
      </c>
      <c r="P65" s="9">
        <v>50.337096798617608</v>
      </c>
      <c r="Q65" s="9">
        <v>118687.17396380063</v>
      </c>
      <c r="R65" s="9">
        <v>61380.314004333915</v>
      </c>
      <c r="S65" s="9">
        <v>51842.279269020641</v>
      </c>
      <c r="T65" s="9">
        <v>4768.0612705763997</v>
      </c>
      <c r="U65" s="9">
        <v>14995.08897740688</v>
      </c>
      <c r="V65" s="9">
        <v>6800.1480098278817</v>
      </c>
      <c r="W65" s="9">
        <v>1922.031187144793</v>
      </c>
      <c r="X65" s="9">
        <v>6573.4538727509744</v>
      </c>
      <c r="Y65" s="9">
        <v>200.70219661286001</v>
      </c>
      <c r="Z65" s="9">
        <v>19.739793787541231</v>
      </c>
      <c r="AA65" s="9">
        <v>7.8878342559794952</v>
      </c>
      <c r="AB65" s="9">
        <v>9.6981439483550478</v>
      </c>
      <c r="AC65" s="9">
        <v>109.97641948974982</v>
      </c>
      <c r="AD65" s="9">
        <v>75.599481220352615</v>
      </c>
      <c r="AE65" s="9">
        <v>866.99764869215028</v>
      </c>
      <c r="AF65" s="9">
        <v>253.97139292722673</v>
      </c>
      <c r="AG65" s="9">
        <v>3207.1534477986434</v>
      </c>
      <c r="AH65" s="9">
        <v>1016.4480873847767</v>
      </c>
      <c r="AI65" s="9">
        <v>35.21884197081323</v>
      </c>
      <c r="AJ65" s="9">
        <v>15.316725105278818</v>
      </c>
      <c r="AK65" s="9">
        <v>13.409491947815162</v>
      </c>
      <c r="AL65" s="9">
        <v>64.269343793202495</v>
      </c>
      <c r="AM65" s="9"/>
      <c r="AN65" s="9">
        <f t="shared" si="48"/>
        <v>1.7012567593472567</v>
      </c>
      <c r="AO65" s="9">
        <f t="shared" si="49"/>
        <v>0.99437155383493536</v>
      </c>
      <c r="AP65" s="9">
        <f t="shared" si="50"/>
        <v>0.15759118077447867</v>
      </c>
      <c r="AQ65" s="9">
        <f t="shared" si="51"/>
        <v>2.7131790111562495</v>
      </c>
      <c r="AR65" s="9">
        <f t="shared" si="52"/>
        <v>8.1149780570509533E-2</v>
      </c>
      <c r="AS65" s="9">
        <f t="shared" si="53"/>
        <v>193.57912820010793</v>
      </c>
      <c r="AT65" s="9">
        <f t="shared" si="54"/>
        <v>100.14382986380757</v>
      </c>
      <c r="AU65" s="9">
        <f t="shared" si="55"/>
        <v>84.579175736048356</v>
      </c>
      <c r="AV65" s="9">
        <f t="shared" si="56"/>
        <v>7.780263428010433</v>
      </c>
      <c r="AW65" s="9">
        <f t="shared" si="57"/>
        <v>24.457041132827158</v>
      </c>
      <c r="AX65" s="9">
        <f t="shared" si="58"/>
        <v>11.091918256376449</v>
      </c>
      <c r="AY65" s="9">
        <f t="shared" si="59"/>
        <v>3.0403901958583264</v>
      </c>
      <c r="AZ65" s="9">
        <f t="shared" si="60"/>
        <v>10.710836619379341</v>
      </c>
      <c r="BA65" s="9">
        <f t="shared" si="61"/>
        <v>0.31807972954668873</v>
      </c>
      <c r="BB65" s="9">
        <f t="shared" si="62"/>
        <v>2.8804685432494165E-2</v>
      </c>
      <c r="BC65" s="9">
        <f t="shared" si="63"/>
        <v>5.4745763956409394E-3</v>
      </c>
      <c r="BD65" s="9">
        <f t="shared" si="64"/>
        <v>1.3875377715743622E-2</v>
      </c>
      <c r="BE65" s="9">
        <f t="shared" si="65"/>
        <v>0.1621616111187979</v>
      </c>
      <c r="BF65" s="9">
        <f t="shared" si="66"/>
        <v>0.12119519423643951</v>
      </c>
      <c r="BG65" s="9">
        <f t="shared" si="67"/>
        <v>1.3053527442598039</v>
      </c>
      <c r="BH65" s="9">
        <f t="shared" si="68"/>
        <v>0.34887248150414524</v>
      </c>
      <c r="BI65" s="9">
        <f t="shared" si="69"/>
        <v>5.2132198137739598</v>
      </c>
      <c r="BJ65" s="9">
        <f t="shared" si="70"/>
        <v>1.6474377437117855</v>
      </c>
      <c r="BK65" s="9">
        <f t="shared" si="71"/>
        <v>5.1216968786628313E-2</v>
      </c>
      <c r="BL65" s="9">
        <f t="shared" si="72"/>
        <v>1.72959423391164E-2</v>
      </c>
      <c r="BM65" s="9">
        <f t="shared" si="73"/>
        <v>1.5941390104563812E-2</v>
      </c>
      <c r="BN65" s="9">
        <f t="shared" si="74"/>
        <v>0.1029015928840301</v>
      </c>
      <c r="BO65" s="9">
        <f t="shared" si="47"/>
        <v>450.38196156990875</v>
      </c>
    </row>
    <row r="66" spans="1:67">
      <c r="A66" s="5">
        <v>66</v>
      </c>
      <c r="B66" s="5" t="s">
        <v>28</v>
      </c>
      <c r="C66" s="5" t="s">
        <v>81</v>
      </c>
      <c r="D66" s="5" t="s">
        <v>86</v>
      </c>
      <c r="E66" s="5" t="s">
        <v>148</v>
      </c>
      <c r="F66" s="7">
        <v>43228</v>
      </c>
      <c r="G66" s="7">
        <v>43403</v>
      </c>
      <c r="H66" s="5" t="s">
        <v>64</v>
      </c>
      <c r="I66" s="6">
        <f t="shared" si="18"/>
        <v>175</v>
      </c>
      <c r="J66" s="6">
        <f t="shared" si="19"/>
        <v>612.5</v>
      </c>
      <c r="L66" s="9">
        <v>1121.1152652680883</v>
      </c>
      <c r="M66" s="9">
        <v>453.38469088503973</v>
      </c>
      <c r="N66" s="9">
        <v>124.25301113466529</v>
      </c>
      <c r="O66" s="9">
        <v>1498.2291966055755</v>
      </c>
      <c r="P66" s="9">
        <v>22.7736839849949</v>
      </c>
      <c r="Q66" s="9">
        <v>40139.559956107383</v>
      </c>
      <c r="R66" s="9">
        <v>20493.058030743901</v>
      </c>
      <c r="S66" s="9">
        <v>29690.860292274429</v>
      </c>
      <c r="T66" s="9">
        <v>4321.9996571249412</v>
      </c>
      <c r="U66" s="9">
        <v>5242.2861318253781</v>
      </c>
      <c r="V66" s="9">
        <v>3060.9939769547746</v>
      </c>
      <c r="W66" s="9">
        <v>1671.0783864847194</v>
      </c>
      <c r="X66" s="9">
        <v>2312.7321227608886</v>
      </c>
      <c r="Y66" s="9">
        <v>234.83727958341476</v>
      </c>
      <c r="Z66" s="9">
        <v>365.13522219763252</v>
      </c>
      <c r="AA66" s="9">
        <v>21.154919536119142</v>
      </c>
      <c r="AB66" s="9">
        <v>3.0147470554768079</v>
      </c>
      <c r="AC66" s="9">
        <v>33.287634479839156</v>
      </c>
      <c r="AD66" s="9">
        <v>20.358769655771141</v>
      </c>
      <c r="AE66" s="9">
        <v>694.43153453315517</v>
      </c>
      <c r="AF66" s="9">
        <v>159.99420745890507</v>
      </c>
      <c r="AG66" s="9">
        <v>13.923906025350554</v>
      </c>
      <c r="AH66" s="9">
        <v>27.775355931871655</v>
      </c>
      <c r="AI66" s="9">
        <v>13.617730335703545</v>
      </c>
      <c r="AJ66" s="9">
        <v>26.106776418920678</v>
      </c>
      <c r="AK66" s="9">
        <v>33.888726009305287</v>
      </c>
      <c r="AL66" s="9">
        <v>17.633215384801048</v>
      </c>
      <c r="AM66" s="9"/>
      <c r="AN66" s="9">
        <f t="shared" si="48"/>
        <v>1.8067452797184955</v>
      </c>
      <c r="AO66" s="9">
        <f t="shared" si="49"/>
        <v>0.73881062360026961</v>
      </c>
      <c r="AP66" s="9">
        <f t="shared" si="50"/>
        <v>0.19693635035326076</v>
      </c>
      <c r="AQ66" s="9">
        <f t="shared" si="51"/>
        <v>2.4447957154977309</v>
      </c>
      <c r="AR66" s="9">
        <f t="shared" si="52"/>
        <v>3.6148290262554089E-2</v>
      </c>
      <c r="AS66" s="9">
        <f t="shared" si="53"/>
        <v>65.338125738567939</v>
      </c>
      <c r="AT66" s="9">
        <f t="shared" si="54"/>
        <v>33.389126233456523</v>
      </c>
      <c r="AU66" s="9">
        <f t="shared" si="55"/>
        <v>48.413593733197402</v>
      </c>
      <c r="AV66" s="9">
        <f t="shared" si="56"/>
        <v>7.0519995693141748</v>
      </c>
      <c r="AW66" s="9">
        <f t="shared" si="57"/>
        <v>8.5340977114696059</v>
      </c>
      <c r="AX66" s="9">
        <f t="shared" si="58"/>
        <v>4.9871769782162749</v>
      </c>
      <c r="AY66" s="9">
        <f t="shared" si="59"/>
        <v>2.6306713376377981</v>
      </c>
      <c r="AZ66" s="9">
        <f t="shared" si="60"/>
        <v>3.7545562112322624</v>
      </c>
      <c r="BA66" s="9">
        <f t="shared" si="61"/>
        <v>0.37381047725371686</v>
      </c>
      <c r="BB66" s="9">
        <f t="shared" si="62"/>
        <v>0.59271558895917387</v>
      </c>
      <c r="BC66" s="9">
        <f t="shared" si="63"/>
        <v>2.7135123791787299E-2</v>
      </c>
      <c r="BD66" s="9" t="str">
        <f t="shared" si="64"/>
        <v>&lt;MDL</v>
      </c>
      <c r="BE66" s="9">
        <f t="shared" si="65"/>
        <v>3.6955431510780505E-2</v>
      </c>
      <c r="BF66" s="9">
        <f t="shared" si="66"/>
        <v>3.1006277396306493E-2</v>
      </c>
      <c r="BG66" s="9">
        <f t="shared" si="67"/>
        <v>1.0236121497145056</v>
      </c>
      <c r="BH66" s="9">
        <f t="shared" si="68"/>
        <v>0.19544034196402826</v>
      </c>
      <c r="BI66" s="9" t="str">
        <f t="shared" si="69"/>
        <v>&lt;MDL</v>
      </c>
      <c r="BJ66" s="9">
        <f t="shared" si="70"/>
        <v>3.3278182156022171E-2</v>
      </c>
      <c r="BK66" s="9">
        <f t="shared" si="71"/>
        <v>1.5949847749714537E-2</v>
      </c>
      <c r="BL66" s="9">
        <f t="shared" si="72"/>
        <v>3.4912352647103108E-2</v>
      </c>
      <c r="BM66" s="9">
        <f t="shared" si="73"/>
        <v>4.9376874286588504E-2</v>
      </c>
      <c r="BN66" s="9">
        <f t="shared" si="74"/>
        <v>2.676097507439508E-2</v>
      </c>
      <c r="BO66" s="9">
        <f t="shared" si="47"/>
        <v>181.76373739502839</v>
      </c>
    </row>
    <row r="67" spans="1:67">
      <c r="A67" s="5">
        <v>67</v>
      </c>
      <c r="B67" s="5" t="s">
        <v>28</v>
      </c>
      <c r="C67" s="5" t="s">
        <v>81</v>
      </c>
      <c r="D67" s="5" t="s">
        <v>88</v>
      </c>
      <c r="E67" s="5" t="s">
        <v>149</v>
      </c>
      <c r="F67" s="7">
        <v>43228</v>
      </c>
      <c r="G67" s="7">
        <v>43403</v>
      </c>
      <c r="H67" s="5" t="s">
        <v>65</v>
      </c>
      <c r="I67" s="6">
        <f t="shared" ref="I67:I69" si="75">G67-F67</f>
        <v>175</v>
      </c>
      <c r="J67" s="6">
        <f t="shared" ref="J67:J69" si="76">I67*3.5</f>
        <v>612.5</v>
      </c>
      <c r="L67" s="9">
        <v>1665.9444716170437</v>
      </c>
      <c r="M67" s="9">
        <v>661.2706769972981</v>
      </c>
      <c r="N67" s="9">
        <v>323.04334301646338</v>
      </c>
      <c r="O67" s="9">
        <v>2199.6761702172848</v>
      </c>
      <c r="P67" s="9">
        <v>87.536579993539306</v>
      </c>
      <c r="Q67" s="9">
        <v>73861.482948264544</v>
      </c>
      <c r="R67" s="9">
        <v>35949.036347287896</v>
      </c>
      <c r="S67" s="9">
        <v>33936.914438523068</v>
      </c>
      <c r="T67" s="9">
        <v>3249.953970022515</v>
      </c>
      <c r="U67" s="9">
        <v>11172.367100210815</v>
      </c>
      <c r="V67" s="9">
        <v>5231.214157122944</v>
      </c>
      <c r="W67" s="9">
        <v>5174.9853295345938</v>
      </c>
      <c r="X67" s="9">
        <v>4995.7176787709313</v>
      </c>
      <c r="Y67" s="9">
        <v>600.18462431771161</v>
      </c>
      <c r="Z67" s="9">
        <v>3025.0774177036396</v>
      </c>
      <c r="AA67" s="9">
        <v>69.293199452982094</v>
      </c>
      <c r="AB67" s="9">
        <v>15.215572839348862</v>
      </c>
      <c r="AC67" s="9">
        <v>40.390133868485307</v>
      </c>
      <c r="AD67" s="9">
        <v>34.982150180097598</v>
      </c>
      <c r="AE67" s="9">
        <v>2238.7821285835448</v>
      </c>
      <c r="AF67" s="9">
        <v>1141.2378942954706</v>
      </c>
      <c r="AG67" s="9">
        <v>13.345749904165768</v>
      </c>
      <c r="AH67" s="9">
        <v>118.40468466661815</v>
      </c>
      <c r="AI67" s="9">
        <v>43.202710954095586</v>
      </c>
      <c r="AJ67" s="9">
        <v>112.36386487724201</v>
      </c>
      <c r="AK67" s="9">
        <v>26.657063497969176</v>
      </c>
      <c r="AL67" s="9">
        <v>47.483856280564936</v>
      </c>
      <c r="AM67" s="9"/>
      <c r="AN67" s="9">
        <f t="shared" si="48"/>
        <v>2.696262351308627</v>
      </c>
      <c r="AO67" s="9">
        <f t="shared" si="49"/>
        <v>1.07821631521212</v>
      </c>
      <c r="AP67" s="9">
        <f t="shared" si="50"/>
        <v>0.52149199424191073</v>
      </c>
      <c r="AQ67" s="9">
        <f t="shared" si="51"/>
        <v>3.5900152642515417</v>
      </c>
      <c r="AR67" s="9">
        <f t="shared" si="52"/>
        <v>0.14188363068466739</v>
      </c>
      <c r="AS67" s="9">
        <f t="shared" si="53"/>
        <v>120.39432654208984</v>
      </c>
      <c r="AT67" s="9">
        <f t="shared" si="54"/>
        <v>58.623376546181412</v>
      </c>
      <c r="AU67" s="9">
        <f t="shared" si="55"/>
        <v>55.345927033195181</v>
      </c>
      <c r="AV67" s="9">
        <f t="shared" si="56"/>
        <v>5.3017208964938867</v>
      </c>
      <c r="AW67" s="9">
        <f t="shared" si="57"/>
        <v>18.215862557813175</v>
      </c>
      <c r="AX67" s="9">
        <f t="shared" si="58"/>
        <v>8.5303935988989998</v>
      </c>
      <c r="AY67" s="9">
        <f t="shared" si="59"/>
        <v>8.3513357344539205</v>
      </c>
      <c r="AZ67" s="9">
        <f t="shared" si="60"/>
        <v>8.1349407924731487</v>
      </c>
      <c r="BA67" s="9">
        <f t="shared" si="61"/>
        <v>0.97029593804440561</v>
      </c>
      <c r="BB67" s="9">
        <f t="shared" si="62"/>
        <v>4.9354783571322463</v>
      </c>
      <c r="BC67" s="9">
        <f t="shared" si="63"/>
        <v>0.105728233860135</v>
      </c>
      <c r="BD67" s="9">
        <f t="shared" si="64"/>
        <v>2.2883424884713115E-2</v>
      </c>
      <c r="BE67" s="9">
        <f t="shared" si="65"/>
        <v>4.8551348879998714E-2</v>
      </c>
      <c r="BF67" s="9">
        <f t="shared" si="66"/>
        <v>5.4881184374798678E-2</v>
      </c>
      <c r="BG67" s="9">
        <f t="shared" si="67"/>
        <v>3.5450008746947335</v>
      </c>
      <c r="BH67" s="9">
        <f t="shared" si="68"/>
        <v>1.7974708510849517</v>
      </c>
      <c r="BI67" s="9" t="str">
        <f t="shared" si="69"/>
        <v>&lt;MDL</v>
      </c>
      <c r="BJ67" s="9">
        <f t="shared" si="70"/>
        <v>0.18124443315152666</v>
      </c>
      <c r="BK67" s="9">
        <f t="shared" si="71"/>
        <v>6.4251856922599507E-2</v>
      </c>
      <c r="BL67" s="9">
        <f t="shared" si="72"/>
        <v>0.17574025217089304</v>
      </c>
      <c r="BM67" s="9">
        <f t="shared" si="73"/>
        <v>3.7570078349713217E-2</v>
      </c>
      <c r="BN67" s="9">
        <f t="shared" si="74"/>
        <v>7.5496715312376936E-2</v>
      </c>
      <c r="BO67" s="9">
        <f t="shared" ref="BO67:BO69" si="77">SUM(AN67:BN67)</f>
        <v>302.94034680616147</v>
      </c>
    </row>
    <row r="68" spans="1:67">
      <c r="A68" s="5">
        <v>68</v>
      </c>
      <c r="B68" s="5" t="s">
        <v>28</v>
      </c>
      <c r="C68" s="5" t="s">
        <v>90</v>
      </c>
      <c r="D68" s="5" t="s">
        <v>91</v>
      </c>
      <c r="E68" s="5" t="s">
        <v>92</v>
      </c>
      <c r="F68" s="7">
        <v>43284</v>
      </c>
      <c r="G68" s="7">
        <v>43373</v>
      </c>
      <c r="H68" s="5" t="s">
        <v>66</v>
      </c>
      <c r="I68" s="6">
        <f t="shared" si="75"/>
        <v>89</v>
      </c>
      <c r="J68" s="6">
        <f t="shared" si="76"/>
        <v>311.5</v>
      </c>
      <c r="L68" s="9">
        <v>2816.2507293806812</v>
      </c>
      <c r="M68" s="9">
        <v>753.29370312403273</v>
      </c>
      <c r="N68" s="9">
        <v>153.74872539844145</v>
      </c>
      <c r="O68" s="9">
        <v>2129.1088972908683</v>
      </c>
      <c r="P68" s="9">
        <v>38.451947746097595</v>
      </c>
      <c r="Q68" s="9">
        <v>76781.577958133872</v>
      </c>
      <c r="R68" s="9">
        <v>42408.407443267919</v>
      </c>
      <c r="S68" s="9">
        <v>29218.069612180127</v>
      </c>
      <c r="T68" s="9">
        <v>3138.2599589988049</v>
      </c>
      <c r="U68" s="9">
        <v>9720.4691723792057</v>
      </c>
      <c r="V68" s="9">
        <v>4571.6959291951971</v>
      </c>
      <c r="W68" s="9">
        <v>3945.8410414001087</v>
      </c>
      <c r="X68" s="9">
        <v>3800.3981053072785</v>
      </c>
      <c r="Y68" s="9">
        <v>98.193068653821896</v>
      </c>
      <c r="Z68" s="9">
        <v>360.46201238747062</v>
      </c>
      <c r="AA68" s="9">
        <v>109.01204369370178</v>
      </c>
      <c r="AB68" s="9">
        <v>6.8991988348493525</v>
      </c>
      <c r="AC68" s="9">
        <v>23.470234118140024</v>
      </c>
      <c r="AD68" s="9">
        <v>79.521720873467416</v>
      </c>
      <c r="AE68" s="9">
        <v>534.96411974733041</v>
      </c>
      <c r="AF68" s="9">
        <v>109.87790326413517</v>
      </c>
      <c r="AG68" s="9">
        <v>24.403161571164937</v>
      </c>
      <c r="AH68" s="9">
        <v>156.10942032393569</v>
      </c>
      <c r="AI68" s="9">
        <v>164.26256815229166</v>
      </c>
      <c r="AJ68" s="9">
        <v>56.033415688815936</v>
      </c>
      <c r="AK68" s="9">
        <v>84.07440817138361</v>
      </c>
      <c r="AL68" s="9">
        <v>36.066847646924515</v>
      </c>
      <c r="AM68" s="9"/>
      <c r="AN68" s="9">
        <f t="shared" si="48"/>
        <v>8.9944364299844999</v>
      </c>
      <c r="AO68" s="9">
        <f t="shared" si="49"/>
        <v>2.4155072847324499</v>
      </c>
      <c r="AP68" s="9">
        <f t="shared" si="50"/>
        <v>0.48192368813851805</v>
      </c>
      <c r="AQ68" s="9">
        <f t="shared" si="51"/>
        <v>6.8324785760117264</v>
      </c>
      <c r="AR68" s="9">
        <f t="shared" si="52"/>
        <v>0.12140960368191676</v>
      </c>
      <c r="AS68" s="9">
        <f t="shared" si="53"/>
        <v>246.10471915537514</v>
      </c>
      <c r="AT68" s="9">
        <f t="shared" si="54"/>
        <v>136.00702802733912</v>
      </c>
      <c r="AU68" s="9">
        <f t="shared" si="55"/>
        <v>93.677481481505964</v>
      </c>
      <c r="AV68" s="9">
        <f t="shared" si="56"/>
        <v>10.066163846159858</v>
      </c>
      <c r="AW68" s="9">
        <f t="shared" si="57"/>
        <v>31.156718744234222</v>
      </c>
      <c r="AX68" s="9">
        <f t="shared" si="58"/>
        <v>14.656012364038173</v>
      </c>
      <c r="AY68" s="9">
        <f t="shared" si="59"/>
        <v>12.475277204553901</v>
      </c>
      <c r="AZ68" s="9">
        <f t="shared" si="60"/>
        <v>12.15836809607111</v>
      </c>
      <c r="BA68" s="9">
        <f t="shared" si="61"/>
        <v>0.2963553977152768</v>
      </c>
      <c r="BB68" s="9">
        <f t="shared" si="62"/>
        <v>1.1504497220781125</v>
      </c>
      <c r="BC68" s="9">
        <f t="shared" si="63"/>
        <v>0.33540092288941364</v>
      </c>
      <c r="BD68" s="9">
        <f t="shared" si="64"/>
        <v>1.8297668498835549E-2</v>
      </c>
      <c r="BE68" s="9">
        <f t="shared" si="65"/>
        <v>4.1148640252500562E-2</v>
      </c>
      <c r="BF68" s="9">
        <f t="shared" si="66"/>
        <v>0.25089661676704333</v>
      </c>
      <c r="BG68" s="9">
        <f t="shared" si="67"/>
        <v>1.5007866032562118</v>
      </c>
      <c r="BH68" s="9" t="str">
        <f t="shared" si="68"/>
        <v>&lt;MDL</v>
      </c>
      <c r="BI68" s="9" t="str">
        <f t="shared" si="69"/>
        <v>&lt;MDL</v>
      </c>
      <c r="BJ68" s="9">
        <f t="shared" si="70"/>
        <v>0.47742199345947867</v>
      </c>
      <c r="BK68" s="9">
        <f t="shared" si="71"/>
        <v>0.51497309651135881</v>
      </c>
      <c r="BL68" s="9">
        <f t="shared" si="72"/>
        <v>0.16472056265247484</v>
      </c>
      <c r="BM68" s="9">
        <f t="shared" si="73"/>
        <v>0.25819909361994797</v>
      </c>
      <c r="BN68" s="9">
        <f t="shared" si="74"/>
        <v>0.11179688441473661</v>
      </c>
      <c r="BO68" s="9">
        <f t="shared" si="77"/>
        <v>580.26797170394184</v>
      </c>
    </row>
    <row r="69" spans="1:67">
      <c r="A69" s="5">
        <v>69</v>
      </c>
      <c r="B69" s="5" t="s">
        <v>28</v>
      </c>
      <c r="C69" s="5" t="s">
        <v>93</v>
      </c>
      <c r="D69" s="5" t="s">
        <v>94</v>
      </c>
      <c r="E69" s="5" t="s">
        <v>95</v>
      </c>
      <c r="F69" s="7">
        <v>43284</v>
      </c>
      <c r="G69" s="7">
        <v>43373</v>
      </c>
      <c r="H69" s="5" t="s">
        <v>67</v>
      </c>
      <c r="I69" s="6">
        <f t="shared" si="75"/>
        <v>89</v>
      </c>
      <c r="J69" s="6">
        <f t="shared" si="76"/>
        <v>311.5</v>
      </c>
      <c r="L69" s="9">
        <v>2355.4802837659922</v>
      </c>
      <c r="M69" s="9">
        <v>576.16878676383453</v>
      </c>
      <c r="N69" s="9">
        <v>110.53128328913162</v>
      </c>
      <c r="O69" s="9">
        <v>1930.4858993680023</v>
      </c>
      <c r="P69" s="9">
        <v>86.986120388958398</v>
      </c>
      <c r="Q69" s="9">
        <v>81025.16660450933</v>
      </c>
      <c r="R69" s="9">
        <v>40119.773738454183</v>
      </c>
      <c r="S69" s="9">
        <v>28541.239663789562</v>
      </c>
      <c r="T69" s="9">
        <v>3559.3450923923347</v>
      </c>
      <c r="U69" s="9">
        <v>10253.18785554362</v>
      </c>
      <c r="V69" s="9">
        <v>4097.2171077761896</v>
      </c>
      <c r="W69" s="9">
        <v>3817.4622377329551</v>
      </c>
      <c r="X69" s="9">
        <v>5627.8159905124057</v>
      </c>
      <c r="Y69" s="9">
        <v>63.311811997822346</v>
      </c>
      <c r="Z69" s="9">
        <v>69.637953443125113</v>
      </c>
      <c r="AA69" s="9">
        <v>54.575771528046232</v>
      </c>
      <c r="AB69" s="9">
        <v>2.3012085878949113</v>
      </c>
      <c r="AC69" s="9">
        <v>30.924095933265995</v>
      </c>
      <c r="AD69" s="9">
        <v>42.707184350471927</v>
      </c>
      <c r="AE69" s="9">
        <v>535.97379011886687</v>
      </c>
      <c r="AF69" s="9">
        <v>156.52552626832161</v>
      </c>
      <c r="AG69" s="9">
        <v>19.214458825412034</v>
      </c>
      <c r="AH69" s="9">
        <v>47.808347381860244</v>
      </c>
      <c r="AI69" s="9">
        <v>153.03998490411686</v>
      </c>
      <c r="AJ69" s="9">
        <v>49.718552345034752</v>
      </c>
      <c r="AK69" s="9">
        <v>48.271581693176941</v>
      </c>
      <c r="AL69" s="9">
        <v>30.861043007097454</v>
      </c>
      <c r="AM69" s="9"/>
      <c r="AN69" s="9">
        <f t="shared" si="48"/>
        <v>7.5152375676580503</v>
      </c>
      <c r="AO69" s="9">
        <f t="shared" si="49"/>
        <v>1.8468879705745103</v>
      </c>
      <c r="AP69" s="9">
        <f t="shared" si="50"/>
        <v>0.34318390608615906</v>
      </c>
      <c r="AQ69" s="9">
        <f t="shared" si="51"/>
        <v>6.1948445537874388</v>
      </c>
      <c r="AR69" s="9">
        <f t="shared" si="52"/>
        <v>0.27721754154021788</v>
      </c>
      <c r="AS69" s="9">
        <f t="shared" si="53"/>
        <v>259.72779667182925</v>
      </c>
      <c r="AT69" s="9">
        <f t="shared" si="54"/>
        <v>128.65988932809759</v>
      </c>
      <c r="AU69" s="9">
        <f t="shared" si="55"/>
        <v>91.50467265842228</v>
      </c>
      <c r="AV69" s="9">
        <f t="shared" si="56"/>
        <v>11.417962027198477</v>
      </c>
      <c r="AW69" s="9">
        <f t="shared" si="57"/>
        <v>32.866891081840691</v>
      </c>
      <c r="AX69" s="9">
        <f t="shared" si="58"/>
        <v>13.132805874731567</v>
      </c>
      <c r="AY69" s="9">
        <f t="shared" si="59"/>
        <v>12.063146213648112</v>
      </c>
      <c r="AZ69" s="9">
        <f t="shared" si="60"/>
        <v>18.024878160935081</v>
      </c>
      <c r="BA69" s="9">
        <f t="shared" si="61"/>
        <v>0.18437704568959606</v>
      </c>
      <c r="BB69" s="9">
        <f t="shared" si="62"/>
        <v>0.2168251347768429</v>
      </c>
      <c r="BC69" s="9">
        <f t="shared" si="63"/>
        <v>0.16064563503819201</v>
      </c>
      <c r="BD69" s="9" t="str">
        <f t="shared" si="64"/>
        <v>&lt;MDL</v>
      </c>
      <c r="BE69" s="9">
        <f t="shared" si="65"/>
        <v>6.5077570638137711E-2</v>
      </c>
      <c r="BF69" s="9">
        <f t="shared" si="66"/>
        <v>0.13271190882805303</v>
      </c>
      <c r="BG69" s="9">
        <f t="shared" si="67"/>
        <v>1.5040279206608231</v>
      </c>
      <c r="BH69" s="9">
        <f t="shared" si="68"/>
        <v>0.37315739410075072</v>
      </c>
      <c r="BI69" s="9" t="str">
        <f t="shared" si="69"/>
        <v>&lt;MDL</v>
      </c>
      <c r="BJ69" s="9">
        <f t="shared" si="70"/>
        <v>0.1297459968557052</v>
      </c>
      <c r="BK69" s="9">
        <f t="shared" si="71"/>
        <v>0.47894554194257932</v>
      </c>
      <c r="BL69" s="9">
        <f t="shared" si="72"/>
        <v>0.14444812816200553</v>
      </c>
      <c r="BM69" s="9">
        <f t="shared" si="73"/>
        <v>0.14326225099328127</v>
      </c>
      <c r="BN69" s="9">
        <f t="shared" si="74"/>
        <v>9.5084830996351177E-2</v>
      </c>
      <c r="BO69" s="9">
        <f t="shared" si="77"/>
        <v>587.2037229150319</v>
      </c>
    </row>
    <row r="70" spans="1:67">
      <c r="AM70" s="9"/>
      <c r="BO70" s="9"/>
    </row>
    <row r="71" spans="1:67">
      <c r="J71" s="6" t="s">
        <v>195</v>
      </c>
      <c r="L71" s="9">
        <v>11.778885562699415</v>
      </c>
      <c r="M71" s="9">
        <v>0.86889850065998386</v>
      </c>
      <c r="N71" s="9">
        <v>0.68486556891605843</v>
      </c>
      <c r="O71" s="9">
        <v>0.22668708178225938</v>
      </c>
      <c r="P71" s="9">
        <v>0.49823530801714444</v>
      </c>
      <c r="Q71" s="9">
        <v>8.7700463848340888</v>
      </c>
      <c r="R71" s="9">
        <v>4.7787299383813542</v>
      </c>
      <c r="S71" s="9">
        <v>9.1352272967706174</v>
      </c>
      <c r="T71" s="9">
        <v>2.2892133876197769E-2</v>
      </c>
      <c r="U71" s="9">
        <v>0.52795225471269247</v>
      </c>
      <c r="V71" s="9">
        <v>1.0756160902130842</v>
      </c>
      <c r="W71" s="9">
        <v>56.41332104327887</v>
      </c>
      <c r="X71" s="9">
        <v>12.91381477171365</v>
      </c>
      <c r="Y71" s="9">
        <v>2.8307418638809256</v>
      </c>
      <c r="Z71" s="9">
        <v>2.2836960363211118</v>
      </c>
      <c r="AA71" s="9">
        <v>5.3688537564954837</v>
      </c>
      <c r="AB71" s="9">
        <v>0.42973962581906006</v>
      </c>
      <c r="AC71" s="9">
        <v>10.490049966724834</v>
      </c>
      <c r="AD71" s="9">
        <v>0.38200645163039543</v>
      </c>
      <c r="AE71" s="9">
        <v>48.39996090590725</v>
      </c>
      <c r="AF71" s="9">
        <v>8.5911552880977489</v>
      </c>
      <c r="AG71" s="9">
        <v>3.8662543434374714</v>
      </c>
      <c r="AH71" s="9">
        <v>9.4322900254884008</v>
      </c>
      <c r="AI71" s="9">
        <v>3.739979122106182</v>
      </c>
      <c r="AJ71" s="9">
        <v>3.3350653852491514</v>
      </c>
      <c r="AK71" s="9">
        <v>4.6846113090828378</v>
      </c>
      <c r="AL71" s="9">
        <v>1.0064344524814757</v>
      </c>
      <c r="AM71" s="9" t="s">
        <v>206</v>
      </c>
      <c r="AN71" s="9">
        <f>AVERAGE(AN2:AN69)</f>
        <v>4.6493899992697587</v>
      </c>
      <c r="AO71" s="9">
        <f t="shared" ref="AO71:BN71" si="78">AVERAGE(AO2:AO69)</f>
        <v>1.6780844268881487</v>
      </c>
      <c r="AP71" s="9">
        <f t="shared" si="78"/>
        <v>0.31547801779024925</v>
      </c>
      <c r="AQ71" s="9">
        <f t="shared" si="78"/>
        <v>4.5523789860006385</v>
      </c>
      <c r="AR71" s="9">
        <f t="shared" si="78"/>
        <v>0.14457435122148762</v>
      </c>
      <c r="AS71" s="9">
        <f t="shared" si="78"/>
        <v>275.88711021487143</v>
      </c>
      <c r="AT71" s="9">
        <f t="shared" si="78"/>
        <v>139.6603645539364</v>
      </c>
      <c r="AU71" s="9">
        <f t="shared" si="78"/>
        <v>119.45566789000131</v>
      </c>
      <c r="AV71" s="9">
        <f t="shared" si="78"/>
        <v>21.441999211217738</v>
      </c>
      <c r="AW71" s="9">
        <f t="shared" si="78"/>
        <v>41.529444207091842</v>
      </c>
      <c r="AX71" s="9">
        <f t="shared" si="78"/>
        <v>16.637812528966489</v>
      </c>
      <c r="AY71" s="9">
        <f t="shared" si="78"/>
        <v>9.5241813649340461</v>
      </c>
      <c r="AZ71" s="9">
        <f t="shared" si="78"/>
        <v>18.532390591354904</v>
      </c>
      <c r="BA71" s="9">
        <f t="shared" si="78"/>
        <v>1.7059281568428157</v>
      </c>
      <c r="BB71" s="9">
        <f t="shared" si="78"/>
        <v>5.807290442210407</v>
      </c>
      <c r="BC71" s="9">
        <f t="shared" si="78"/>
        <v>0.12707147282817313</v>
      </c>
      <c r="BD71" s="9">
        <f t="shared" si="78"/>
        <v>2.4366231996505762E-2</v>
      </c>
      <c r="BE71" s="9">
        <f t="shared" si="78"/>
        <v>9.1536974427265674E-2</v>
      </c>
      <c r="BF71" s="9">
        <f t="shared" si="78"/>
        <v>8.1032790110428202E-2</v>
      </c>
      <c r="BG71" s="9">
        <f t="shared" si="78"/>
        <v>29.10911853574046</v>
      </c>
      <c r="BH71" s="9">
        <f t="shared" si="78"/>
        <v>9.6467383299392075</v>
      </c>
      <c r="BI71" s="9">
        <f t="shared" si="78"/>
        <v>10.177789690122887</v>
      </c>
      <c r="BJ71" s="9">
        <f t="shared" si="78"/>
        <v>0.46378892557429857</v>
      </c>
      <c r="BK71" s="9">
        <f t="shared" si="78"/>
        <v>4.515979948187578</v>
      </c>
      <c r="BL71" s="9">
        <f t="shared" si="78"/>
        <v>0.49486281525125048</v>
      </c>
      <c r="BM71" s="9">
        <f t="shared" si="78"/>
        <v>0.35366763169957316</v>
      </c>
      <c r="BN71" s="9">
        <f t="shared" si="78"/>
        <v>0.18849487278704982</v>
      </c>
      <c r="BO71" s="9"/>
    </row>
    <row r="72" spans="1:67">
      <c r="J72" s="6" t="s">
        <v>196</v>
      </c>
      <c r="L72" s="9">
        <v>16.049877123324507</v>
      </c>
      <c r="M72" s="9">
        <v>0.5856915092295828</v>
      </c>
      <c r="N72" s="9">
        <v>2.02896899453116</v>
      </c>
      <c r="O72" s="9">
        <v>0.90048831302469967</v>
      </c>
      <c r="P72" s="9">
        <v>0.83892636866586157</v>
      </c>
      <c r="Q72" s="9">
        <v>328.56864091415383</v>
      </c>
      <c r="R72" s="9">
        <v>113.57367514030152</v>
      </c>
      <c r="S72" s="9">
        <v>81.816252231799965</v>
      </c>
      <c r="T72" s="9">
        <v>7.20450211501125</v>
      </c>
      <c r="U72" s="9">
        <v>43.263378793943282</v>
      </c>
      <c r="V72" s="9">
        <v>15.801354432170521</v>
      </c>
      <c r="W72" s="9">
        <v>77.451782990502863</v>
      </c>
      <c r="X72" s="9">
        <v>16.436778648309268</v>
      </c>
      <c r="Y72" s="9">
        <v>1.6959252442546118</v>
      </c>
      <c r="Z72" s="9">
        <v>1.4818315680402043</v>
      </c>
      <c r="AA72" s="9">
        <v>4.6650554934773529</v>
      </c>
      <c r="AB72" s="9">
        <v>2.62959968385965</v>
      </c>
      <c r="AC72" s="9">
        <v>13.072299289619204</v>
      </c>
      <c r="AD72" s="9">
        <v>2.2669524665875582</v>
      </c>
      <c r="AE72" s="9">
        <v>77.230864831097691</v>
      </c>
      <c r="AF72" s="9">
        <v>41.619125906035407</v>
      </c>
      <c r="AG72" s="9">
        <v>0.36342494564447514</v>
      </c>
      <c r="AH72" s="9">
        <v>8.3090407060668188</v>
      </c>
      <c r="AI72" s="9">
        <v>6.1428699219519292</v>
      </c>
      <c r="AJ72" s="9">
        <v>2.2231885075891475</v>
      </c>
      <c r="AK72" s="9">
        <v>4.0816046568870945</v>
      </c>
      <c r="AL72" s="9">
        <v>2.2164738382526417</v>
      </c>
      <c r="AM72" s="9" t="s">
        <v>207</v>
      </c>
      <c r="AN72" s="9">
        <f>_xlfn.STDEV.P(AN2:AN69)</f>
        <v>3.6249288285693892</v>
      </c>
      <c r="AO72" s="9">
        <f t="shared" ref="AO72:BN72" si="79">_xlfn.STDEV.P(AO2:AO69)</f>
        <v>1.3476241455179248</v>
      </c>
      <c r="AP72" s="9">
        <f t="shared" si="79"/>
        <v>0.37774031928842106</v>
      </c>
      <c r="AQ72" s="9">
        <f t="shared" si="79"/>
        <v>3.5309834047172961</v>
      </c>
      <c r="AR72" s="9">
        <f t="shared" si="79"/>
        <v>0.13943694783087268</v>
      </c>
      <c r="AS72" s="9">
        <f t="shared" si="79"/>
        <v>450.91199260391454</v>
      </c>
      <c r="AT72" s="9">
        <f t="shared" si="79"/>
        <v>246.05199493364384</v>
      </c>
      <c r="AU72" s="9">
        <f t="shared" si="79"/>
        <v>216.66398346657652</v>
      </c>
      <c r="AV72" s="9">
        <f t="shared" si="79"/>
        <v>56.698820216435351</v>
      </c>
      <c r="AW72" s="9">
        <f t="shared" si="79"/>
        <v>74.102091474425222</v>
      </c>
      <c r="AX72" s="9">
        <f t="shared" si="79"/>
        <v>25.287900114057063</v>
      </c>
      <c r="AY72" s="9">
        <f t="shared" si="79"/>
        <v>7.4094438130173854</v>
      </c>
      <c r="AZ72" s="9">
        <f t="shared" si="79"/>
        <v>31.735761787607</v>
      </c>
      <c r="BA72" s="9">
        <f t="shared" si="79"/>
        <v>8.8892760094479346</v>
      </c>
      <c r="BB72" s="9">
        <f t="shared" si="79"/>
        <v>13.155527954468173</v>
      </c>
      <c r="BC72" s="9">
        <f t="shared" si="79"/>
        <v>9.7876822639273331E-2</v>
      </c>
      <c r="BD72" s="9">
        <f t="shared" si="79"/>
        <v>1.2631293219206908E-2</v>
      </c>
      <c r="BE72" s="9">
        <f t="shared" si="79"/>
        <v>9.7790775461080531E-2</v>
      </c>
      <c r="BF72" s="9">
        <f t="shared" si="79"/>
        <v>8.577010385742101E-2</v>
      </c>
      <c r="BG72" s="9">
        <f>_xlfn.STDEV.P(BG2:BG69)</f>
        <v>112.0158684847413</v>
      </c>
      <c r="BH72" s="9">
        <f t="shared" si="79"/>
        <v>36.531945774466372</v>
      </c>
      <c r="BI72" s="9">
        <f t="shared" si="79"/>
        <v>16.221805172397442</v>
      </c>
      <c r="BJ72" s="9">
        <f t="shared" si="79"/>
        <v>0.79074014660934844</v>
      </c>
      <c r="BK72" s="9">
        <f t="shared" si="79"/>
        <v>30.17961739485013</v>
      </c>
      <c r="BL72" s="9">
        <f t="shared" si="79"/>
        <v>2.2664036716089946</v>
      </c>
      <c r="BM72" s="9">
        <f t="shared" si="79"/>
        <v>0.52388718594491723</v>
      </c>
      <c r="BN72" s="9">
        <f t="shared" si="79"/>
        <v>0.53052919868470627</v>
      </c>
      <c r="BO72" s="9"/>
    </row>
    <row r="73" spans="1:67">
      <c r="J73" s="6" t="s">
        <v>197</v>
      </c>
      <c r="L73" s="9">
        <v>15.622581635505327</v>
      </c>
      <c r="M73" s="9">
        <v>1.1349617797341809</v>
      </c>
      <c r="N73" s="9">
        <v>8.1746550664319937</v>
      </c>
      <c r="O73" s="9">
        <v>1.248287194838839</v>
      </c>
      <c r="P73" s="9">
        <v>0.56140692085855526</v>
      </c>
      <c r="Q73" s="9">
        <v>22.535136404562056</v>
      </c>
      <c r="R73" s="9">
        <v>8.3022331766543012</v>
      </c>
      <c r="S73" s="9">
        <v>21.650912544493213</v>
      </c>
      <c r="T73" s="9">
        <v>0.72236851114015599</v>
      </c>
      <c r="U73" s="9">
        <v>1.6625196020777195</v>
      </c>
      <c r="V73" s="9">
        <v>2.1672628695353442</v>
      </c>
      <c r="W73" s="9">
        <v>45.51147251092253</v>
      </c>
      <c r="X73" s="9">
        <v>9.8487367233615295</v>
      </c>
      <c r="Y73" s="9">
        <v>13.108419688403986</v>
      </c>
      <c r="Z73" s="9">
        <v>2.525244276054345</v>
      </c>
      <c r="AA73" s="9">
        <v>3.5700593909754224</v>
      </c>
      <c r="AB73" s="9">
        <v>0.53908598270752561</v>
      </c>
      <c r="AC73" s="9">
        <v>8.3949487821142554</v>
      </c>
      <c r="AD73" s="9">
        <v>1.4533153333822839</v>
      </c>
      <c r="AE73" s="9">
        <v>76.776452762056451</v>
      </c>
      <c r="AF73" s="9">
        <v>70.650712823680109</v>
      </c>
      <c r="AG73" s="9">
        <v>37.939256297197431</v>
      </c>
      <c r="AH73" s="9">
        <v>4.4360773523690051</v>
      </c>
      <c r="AI73" s="9">
        <v>1.6624967229520617</v>
      </c>
      <c r="AJ73" s="9">
        <v>8.6106273748717719</v>
      </c>
      <c r="AK73" s="9">
        <v>2.1699555603395484</v>
      </c>
      <c r="AL73" s="9">
        <v>0.50344616446806734</v>
      </c>
      <c r="AM73" s="9"/>
    </row>
    <row r="74" spans="1:67">
      <c r="AM74" s="9"/>
    </row>
    <row r="75" spans="1:67">
      <c r="J75" s="6" t="s">
        <v>198</v>
      </c>
      <c r="L75" s="9">
        <f>AVERAGE(L71:L73)</f>
        <v>14.48378144050975</v>
      </c>
      <c r="M75" s="9">
        <f t="shared" ref="M75:AL75" si="80">AVERAGE(M71:M73)</f>
        <v>0.86318392987458248</v>
      </c>
      <c r="N75" s="9">
        <f t="shared" si="80"/>
        <v>3.6294965432930706</v>
      </c>
      <c r="O75" s="9">
        <f t="shared" si="80"/>
        <v>0.7918208632152659</v>
      </c>
      <c r="P75" s="9">
        <f t="shared" si="80"/>
        <v>0.6328561991805205</v>
      </c>
      <c r="Q75" s="9">
        <f t="shared" si="80"/>
        <v>119.95794123451667</v>
      </c>
      <c r="R75" s="9">
        <f t="shared" si="80"/>
        <v>42.218212751779056</v>
      </c>
      <c r="S75" s="9">
        <f t="shared" si="80"/>
        <v>37.534130691021268</v>
      </c>
      <c r="T75" s="9">
        <f t="shared" si="80"/>
        <v>2.6499209200092015</v>
      </c>
      <c r="U75" s="9">
        <f t="shared" si="80"/>
        <v>15.151283550244566</v>
      </c>
      <c r="V75" s="9">
        <f t="shared" si="80"/>
        <v>6.3480777973063169</v>
      </c>
      <c r="W75" s="9">
        <f t="shared" si="80"/>
        <v>59.79219218156809</v>
      </c>
      <c r="X75" s="9">
        <f t="shared" si="80"/>
        <v>13.066443381128147</v>
      </c>
      <c r="Y75" s="9">
        <f t="shared" si="80"/>
        <v>5.8783622655131751</v>
      </c>
      <c r="Z75" s="9">
        <f t="shared" si="80"/>
        <v>2.0969239601385539</v>
      </c>
      <c r="AA75" s="9">
        <f t="shared" si="80"/>
        <v>4.53465621364942</v>
      </c>
      <c r="AB75" s="9">
        <f t="shared" si="80"/>
        <v>1.1994750974620787</v>
      </c>
      <c r="AC75" s="9">
        <f t="shared" si="80"/>
        <v>10.652432679486099</v>
      </c>
      <c r="AD75" s="9">
        <f t="shared" si="80"/>
        <v>1.3674247505334123</v>
      </c>
      <c r="AE75" s="9">
        <f t="shared" si="80"/>
        <v>67.469092833020468</v>
      </c>
      <c r="AF75" s="9">
        <f t="shared" si="80"/>
        <v>40.286998005937754</v>
      </c>
      <c r="AG75" s="9">
        <f t="shared" si="80"/>
        <v>14.056311862093125</v>
      </c>
      <c r="AH75" s="9">
        <f t="shared" si="80"/>
        <v>7.3924693613080743</v>
      </c>
      <c r="AI75" s="9">
        <f t="shared" si="80"/>
        <v>3.8484485890033913</v>
      </c>
      <c r="AJ75" s="9">
        <f t="shared" si="80"/>
        <v>4.722960422570023</v>
      </c>
      <c r="AK75" s="9">
        <f t="shared" si="80"/>
        <v>3.6453905087698271</v>
      </c>
      <c r="AL75" s="9">
        <f t="shared" si="80"/>
        <v>1.2421181517340616</v>
      </c>
      <c r="AM75" s="9"/>
    </row>
    <row r="76" spans="1:67">
      <c r="J76" s="6" t="s">
        <v>199</v>
      </c>
      <c r="L76" s="9">
        <f>_xlfn.STDEV.P(L71:L73)</f>
        <v>1.920588736268857</v>
      </c>
      <c r="M76" s="9">
        <f t="shared" ref="M76:AL76" si="81">_xlfn.STDEV.P(M71:M73)</f>
        <v>0.22427505397687403</v>
      </c>
      <c r="N76" s="9">
        <f t="shared" si="81"/>
        <v>3.2604195031758683</v>
      </c>
      <c r="O76" s="9">
        <f t="shared" si="81"/>
        <v>0.42408580793307121</v>
      </c>
      <c r="P76" s="9">
        <f t="shared" si="81"/>
        <v>0.14797826243750392</v>
      </c>
      <c r="Q76" s="9">
        <f t="shared" si="81"/>
        <v>147.61704382496765</v>
      </c>
      <c r="R76" s="9">
        <f t="shared" si="81"/>
        <v>50.476431980858905</v>
      </c>
      <c r="S76" s="9">
        <f t="shared" si="81"/>
        <v>31.726333020791394</v>
      </c>
      <c r="T76" s="9">
        <f t="shared" si="81"/>
        <v>3.2332103959776877</v>
      </c>
      <c r="U76" s="9">
        <f t="shared" si="81"/>
        <v>19.883648810174282</v>
      </c>
      <c r="V76" s="9">
        <f t="shared" si="81"/>
        <v>6.6993160110642771</v>
      </c>
      <c r="W76" s="9">
        <f t="shared" si="81"/>
        <v>13.256657095207432</v>
      </c>
      <c r="X76" s="9">
        <f t="shared" si="81"/>
        <v>2.6917213477037527</v>
      </c>
      <c r="Y76" s="9">
        <f t="shared" si="81"/>
        <v>5.1333712083301162</v>
      </c>
      <c r="Z76" s="9">
        <f t="shared" si="81"/>
        <v>0.44597486935364894</v>
      </c>
      <c r="AA76" s="9">
        <f t="shared" si="81"/>
        <v>0.74012083314884214</v>
      </c>
      <c r="AB76" s="9">
        <f t="shared" si="81"/>
        <v>1.0122356135160473</v>
      </c>
      <c r="AC76" s="9">
        <f t="shared" si="81"/>
        <v>1.9129694285006205</v>
      </c>
      <c r="AD76" s="9">
        <f t="shared" si="81"/>
        <v>0.77191893529148625</v>
      </c>
      <c r="AE76" s="9">
        <f t="shared" si="81"/>
        <v>13.485188589025094</v>
      </c>
      <c r="AF76" s="9">
        <f t="shared" si="81"/>
        <v>25.353212734414658</v>
      </c>
      <c r="AG76" s="9">
        <f t="shared" si="81"/>
        <v>16.948229595156747</v>
      </c>
      <c r="AH76" s="9">
        <f t="shared" si="81"/>
        <v>2.1401888610251767</v>
      </c>
      <c r="AI76" s="9">
        <f t="shared" si="81"/>
        <v>1.8307121054416313</v>
      </c>
      <c r="AJ76" s="9">
        <f t="shared" si="81"/>
        <v>2.7862200555331968</v>
      </c>
      <c r="AK76" s="9">
        <f t="shared" si="81"/>
        <v>1.0719407542506496</v>
      </c>
      <c r="AL76" s="9">
        <f t="shared" si="81"/>
        <v>0.7189232955645013</v>
      </c>
      <c r="AM76" s="9"/>
    </row>
    <row r="77" spans="1:67">
      <c r="J77" s="6" t="s">
        <v>200</v>
      </c>
      <c r="L77" s="9">
        <f>L75+3*L76</f>
        <v>20.245547649316322</v>
      </c>
      <c r="M77" s="9">
        <f t="shared" ref="M77:AL77" si="82">M75+3*M76</f>
        <v>1.5360090918052045</v>
      </c>
      <c r="N77" s="9">
        <f t="shared" si="82"/>
        <v>13.410755052820676</v>
      </c>
      <c r="O77" s="9">
        <f t="shared" si="82"/>
        <v>2.0640782870144796</v>
      </c>
      <c r="P77" s="9">
        <f t="shared" si="82"/>
        <v>1.0767909864930323</v>
      </c>
      <c r="Q77" s="9">
        <f t="shared" si="82"/>
        <v>562.80907270941964</v>
      </c>
      <c r="R77" s="9">
        <f t="shared" si="82"/>
        <v>193.64750869435576</v>
      </c>
      <c r="S77" s="9">
        <f t="shared" si="82"/>
        <v>132.71312975339544</v>
      </c>
      <c r="T77" s="9">
        <f t="shared" si="82"/>
        <v>12.349552107942264</v>
      </c>
      <c r="U77" s="9">
        <f t="shared" si="82"/>
        <v>74.802229980767422</v>
      </c>
      <c r="V77" s="9">
        <f t="shared" si="82"/>
        <v>26.446025830499149</v>
      </c>
      <c r="W77" s="9">
        <f>W75+3*W76</f>
        <v>99.562163467190388</v>
      </c>
      <c r="X77" s="9">
        <f t="shared" si="82"/>
        <v>21.141607424239403</v>
      </c>
      <c r="Y77" s="9">
        <f t="shared" si="82"/>
        <v>21.278475890503522</v>
      </c>
      <c r="Z77" s="9">
        <f t="shared" si="82"/>
        <v>3.4348485681995005</v>
      </c>
      <c r="AA77" s="9">
        <f t="shared" si="82"/>
        <v>6.7550187130959465</v>
      </c>
      <c r="AB77" s="9">
        <f t="shared" si="82"/>
        <v>4.2361819380102208</v>
      </c>
      <c r="AC77" s="9">
        <f t="shared" si="82"/>
        <v>16.391340964987961</v>
      </c>
      <c r="AD77" s="9">
        <f t="shared" si="82"/>
        <v>3.6831815564078711</v>
      </c>
      <c r="AE77" s="9">
        <f t="shared" si="82"/>
        <v>107.92465860009575</v>
      </c>
      <c r="AF77" s="9">
        <f t="shared" si="82"/>
        <v>116.34663620918172</v>
      </c>
      <c r="AG77" s="9">
        <f t="shared" si="82"/>
        <v>64.901000647563365</v>
      </c>
      <c r="AH77" s="9">
        <f t="shared" si="82"/>
        <v>13.813035944383603</v>
      </c>
      <c r="AI77" s="9">
        <f t="shared" si="82"/>
        <v>9.340584905328285</v>
      </c>
      <c r="AJ77" s="9">
        <f t="shared" si="82"/>
        <v>13.081620589169614</v>
      </c>
      <c r="AK77" s="9">
        <f t="shared" si="82"/>
        <v>6.8612127715217763</v>
      </c>
      <c r="AL77" s="9">
        <f t="shared" si="82"/>
        <v>3.3988880384275655</v>
      </c>
      <c r="AM77" s="9"/>
    </row>
  </sheetData>
  <phoneticPr fontId="3" type="noConversion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workbookViewId="0">
      <selection activeCell="G17" sqref="G17"/>
    </sheetView>
  </sheetViews>
  <sheetFormatPr defaultColWidth="9" defaultRowHeight="14.25"/>
  <cols>
    <col min="1" max="1" width="3.85546875" style="16" bestFit="1" customWidth="1"/>
    <col min="2" max="2" width="37.140625" style="16" bestFit="1" customWidth="1"/>
    <col min="3" max="3" width="11.5703125" style="16" bestFit="1" customWidth="1"/>
    <col min="4" max="4" width="15" style="16" bestFit="1" customWidth="1"/>
    <col min="5" max="5" width="12.7109375" style="16" bestFit="1" customWidth="1"/>
    <col min="6" max="6" width="8.140625" style="16" bestFit="1" customWidth="1"/>
    <col min="7" max="16384" width="9" style="16"/>
  </cols>
  <sheetData>
    <row r="1" spans="1:6" ht="15">
      <c r="A1" s="13" t="s">
        <v>68</v>
      </c>
      <c r="B1" s="13" t="s">
        <v>208</v>
      </c>
      <c r="C1" s="14" t="s">
        <v>209</v>
      </c>
      <c r="D1" s="15" t="s">
        <v>249</v>
      </c>
      <c r="E1" s="15" t="s">
        <v>250</v>
      </c>
      <c r="F1" s="15" t="s">
        <v>253</v>
      </c>
    </row>
    <row r="2" spans="1:6">
      <c r="A2" s="17">
        <v>1</v>
      </c>
      <c r="B2" s="17" t="s">
        <v>175</v>
      </c>
      <c r="C2" s="18" t="s">
        <v>210</v>
      </c>
      <c r="D2" s="19">
        <v>263</v>
      </c>
      <c r="E2" s="19">
        <v>193</v>
      </c>
      <c r="F2" s="20">
        <v>14.814</v>
      </c>
    </row>
    <row r="3" spans="1:6">
      <c r="A3" s="16">
        <v>2</v>
      </c>
      <c r="B3" s="21" t="s">
        <v>211</v>
      </c>
      <c r="C3" s="21" t="s">
        <v>212</v>
      </c>
      <c r="D3" s="22">
        <v>181</v>
      </c>
      <c r="E3" s="22">
        <v>145</v>
      </c>
      <c r="F3" s="23">
        <v>9.9689999999999994</v>
      </c>
    </row>
    <row r="4" spans="1:6">
      <c r="A4" s="17">
        <v>3</v>
      </c>
      <c r="B4" s="18" t="s">
        <v>213</v>
      </c>
      <c r="C4" s="18" t="s">
        <v>214</v>
      </c>
      <c r="D4" s="19">
        <v>181</v>
      </c>
      <c r="E4" s="19">
        <v>145</v>
      </c>
      <c r="F4" s="20">
        <v>10.750999999999999</v>
      </c>
    </row>
    <row r="5" spans="1:6">
      <c r="A5" s="16">
        <v>4</v>
      </c>
      <c r="B5" s="21" t="s">
        <v>215</v>
      </c>
      <c r="C5" s="21" t="s">
        <v>216</v>
      </c>
      <c r="D5" s="22">
        <v>181</v>
      </c>
      <c r="E5" s="22">
        <v>145</v>
      </c>
      <c r="F5" s="23">
        <v>10.994</v>
      </c>
    </row>
    <row r="6" spans="1:6">
      <c r="A6" s="17">
        <v>5</v>
      </c>
      <c r="B6" s="18" t="s">
        <v>217</v>
      </c>
      <c r="C6" s="18" t="s">
        <v>218</v>
      </c>
      <c r="D6" s="19">
        <v>181</v>
      </c>
      <c r="E6" s="19">
        <v>145</v>
      </c>
      <c r="F6" s="20">
        <v>11.728</v>
      </c>
    </row>
    <row r="7" spans="1:6">
      <c r="A7" s="16">
        <v>6</v>
      </c>
      <c r="B7" s="21" t="s">
        <v>251</v>
      </c>
      <c r="C7" s="21" t="s">
        <v>219</v>
      </c>
      <c r="D7" s="22">
        <v>373</v>
      </c>
      <c r="E7" s="22">
        <v>266</v>
      </c>
      <c r="F7" s="23">
        <v>17.934999999999999</v>
      </c>
    </row>
    <row r="8" spans="1:6">
      <c r="A8" s="17">
        <v>7</v>
      </c>
      <c r="B8" s="18" t="s">
        <v>252</v>
      </c>
      <c r="C8" s="18" t="s">
        <v>220</v>
      </c>
      <c r="D8" s="19">
        <v>373</v>
      </c>
      <c r="E8" s="19">
        <v>266</v>
      </c>
      <c r="F8" s="20">
        <v>17.312000000000001</v>
      </c>
    </row>
    <row r="9" spans="1:6">
      <c r="A9" s="16">
        <v>8</v>
      </c>
      <c r="B9" s="21" t="s">
        <v>188</v>
      </c>
      <c r="C9" s="21" t="s">
        <v>221</v>
      </c>
      <c r="D9" s="22">
        <v>235</v>
      </c>
      <c r="E9" s="22">
        <v>165</v>
      </c>
      <c r="F9" s="23">
        <v>19.213999999999999</v>
      </c>
    </row>
    <row r="10" spans="1:6">
      <c r="A10" s="17">
        <v>9</v>
      </c>
      <c r="B10" s="18" t="s">
        <v>191</v>
      </c>
      <c r="C10" s="18" t="s">
        <v>222</v>
      </c>
      <c r="D10" s="19">
        <v>235</v>
      </c>
      <c r="E10" s="19">
        <v>165</v>
      </c>
      <c r="F10" s="20">
        <v>20.606000000000002</v>
      </c>
    </row>
    <row r="11" spans="1:6">
      <c r="A11" s="16">
        <v>10</v>
      </c>
      <c r="B11" s="21" t="s">
        <v>183</v>
      </c>
      <c r="C11" s="21" t="s">
        <v>223</v>
      </c>
      <c r="D11" s="22">
        <v>246</v>
      </c>
      <c r="E11" s="22">
        <v>176</v>
      </c>
      <c r="F11" s="23">
        <v>17.582999999999998</v>
      </c>
    </row>
    <row r="12" spans="1:6">
      <c r="A12" s="17">
        <v>11</v>
      </c>
      <c r="B12" s="18" t="s">
        <v>186</v>
      </c>
      <c r="C12" s="18" t="s">
        <v>224</v>
      </c>
      <c r="D12" s="19">
        <v>246</v>
      </c>
      <c r="E12" s="19">
        <v>176</v>
      </c>
      <c r="F12" s="20">
        <v>18.893000000000001</v>
      </c>
    </row>
    <row r="13" spans="1:6">
      <c r="A13" s="16">
        <v>12</v>
      </c>
      <c r="B13" s="21" t="s">
        <v>192</v>
      </c>
      <c r="C13" s="21" t="s">
        <v>225</v>
      </c>
      <c r="D13" s="22">
        <v>235</v>
      </c>
      <c r="E13" s="22">
        <v>165</v>
      </c>
      <c r="F13" s="23">
        <v>20.742999999999999</v>
      </c>
    </row>
    <row r="14" spans="1:6">
      <c r="A14" s="17">
        <v>13</v>
      </c>
      <c r="B14" s="18" t="s">
        <v>201</v>
      </c>
      <c r="C14" s="18" t="s">
        <v>226</v>
      </c>
      <c r="D14" s="19">
        <v>235</v>
      </c>
      <c r="E14" s="19">
        <v>165</v>
      </c>
      <c r="F14" s="20">
        <v>22.177</v>
      </c>
    </row>
    <row r="15" spans="1:6">
      <c r="A15" s="16">
        <v>14</v>
      </c>
      <c r="B15" s="21" t="s">
        <v>187</v>
      </c>
      <c r="C15" s="21" t="s">
        <v>227</v>
      </c>
      <c r="D15" s="22">
        <v>263</v>
      </c>
      <c r="E15" s="22">
        <v>193</v>
      </c>
      <c r="F15" s="23">
        <v>18.858000000000001</v>
      </c>
    </row>
    <row r="16" spans="1:6">
      <c r="A16" s="17">
        <v>15</v>
      </c>
      <c r="B16" s="18" t="s">
        <v>228</v>
      </c>
      <c r="C16" s="18" t="s">
        <v>229</v>
      </c>
      <c r="D16" s="19">
        <v>241</v>
      </c>
      <c r="E16" s="19">
        <v>206</v>
      </c>
      <c r="F16" s="20">
        <v>17.797000000000001</v>
      </c>
    </row>
    <row r="17" spans="1:6">
      <c r="A17" s="16">
        <v>16</v>
      </c>
      <c r="B17" s="21" t="s">
        <v>230</v>
      </c>
      <c r="C17" s="21" t="s">
        <v>231</v>
      </c>
      <c r="D17" s="22">
        <v>241</v>
      </c>
      <c r="E17" s="22">
        <v>206</v>
      </c>
      <c r="F17" s="23">
        <v>20.100999999999999</v>
      </c>
    </row>
    <row r="18" spans="1:6">
      <c r="A18" s="17">
        <v>17</v>
      </c>
      <c r="B18" s="18" t="s">
        <v>189</v>
      </c>
      <c r="C18" s="18" t="s">
        <v>232</v>
      </c>
      <c r="D18" s="19">
        <v>263</v>
      </c>
      <c r="E18" s="19">
        <v>193</v>
      </c>
      <c r="F18" s="20">
        <v>19.731999999999999</v>
      </c>
    </row>
    <row r="19" spans="1:6">
      <c r="A19" s="16">
        <v>18</v>
      </c>
      <c r="B19" s="21" t="s">
        <v>174</v>
      </c>
      <c r="C19" s="21" t="s">
        <v>233</v>
      </c>
      <c r="D19" s="22">
        <v>272</v>
      </c>
      <c r="E19" s="22">
        <v>237</v>
      </c>
      <c r="F19" s="23">
        <v>13.516999999999999</v>
      </c>
    </row>
    <row r="20" spans="1:6">
      <c r="A20" s="17">
        <v>19</v>
      </c>
      <c r="B20" s="18" t="s">
        <v>234</v>
      </c>
      <c r="C20" s="18" t="s">
        <v>235</v>
      </c>
      <c r="D20" s="19">
        <v>185</v>
      </c>
      <c r="E20" s="19">
        <v>121</v>
      </c>
      <c r="F20" s="18">
        <v>16.533000000000001</v>
      </c>
    </row>
    <row r="21" spans="1:6">
      <c r="A21" s="16">
        <v>20</v>
      </c>
      <c r="B21" s="21" t="s">
        <v>236</v>
      </c>
      <c r="C21" s="21" t="s">
        <v>237</v>
      </c>
      <c r="D21" s="22">
        <v>353</v>
      </c>
      <c r="E21" s="22">
        <v>263</v>
      </c>
      <c r="F21" s="18">
        <v>16.361000000000001</v>
      </c>
    </row>
    <row r="22" spans="1:6">
      <c r="A22" s="17">
        <v>21</v>
      </c>
      <c r="B22" s="18" t="s">
        <v>238</v>
      </c>
      <c r="C22" s="18" t="s">
        <v>239</v>
      </c>
      <c r="D22" s="19">
        <v>284</v>
      </c>
      <c r="E22" s="19">
        <v>249</v>
      </c>
      <c r="F22" s="20">
        <v>10.25</v>
      </c>
    </row>
    <row r="23" spans="1:6">
      <c r="A23" s="16">
        <v>22</v>
      </c>
      <c r="B23" s="21" t="s">
        <v>177</v>
      </c>
      <c r="C23" s="21" t="s">
        <v>240</v>
      </c>
      <c r="D23" s="22">
        <v>193</v>
      </c>
      <c r="E23" s="22">
        <v>123</v>
      </c>
      <c r="F23" s="23">
        <v>15.914999999999999</v>
      </c>
    </row>
    <row r="24" spans="1:6">
      <c r="A24" s="17">
        <v>23</v>
      </c>
      <c r="B24" s="18" t="s">
        <v>193</v>
      </c>
      <c r="C24" s="18" t="s">
        <v>241</v>
      </c>
      <c r="D24" s="19">
        <v>227</v>
      </c>
      <c r="E24" s="19">
        <v>169</v>
      </c>
      <c r="F24" s="20">
        <v>22.878</v>
      </c>
    </row>
    <row r="25" spans="1:6">
      <c r="A25" s="16">
        <v>24</v>
      </c>
      <c r="B25" s="21" t="s">
        <v>194</v>
      </c>
      <c r="C25" s="21" t="s">
        <v>242</v>
      </c>
      <c r="D25" s="22">
        <v>272</v>
      </c>
      <c r="E25" s="22">
        <v>237</v>
      </c>
      <c r="F25" s="23">
        <v>25.911000000000001</v>
      </c>
    </row>
    <row r="26" spans="1:6">
      <c r="A26" s="17">
        <v>25</v>
      </c>
      <c r="B26" s="18" t="s">
        <v>243</v>
      </c>
      <c r="C26" s="18" t="s">
        <v>244</v>
      </c>
      <c r="D26" s="19">
        <v>387</v>
      </c>
      <c r="E26" s="19">
        <v>287</v>
      </c>
      <c r="F26" s="20">
        <v>16.422000000000001</v>
      </c>
    </row>
    <row r="27" spans="1:6">
      <c r="A27" s="16">
        <v>26</v>
      </c>
      <c r="B27" s="21" t="s">
        <v>245</v>
      </c>
      <c r="C27" s="21" t="s">
        <v>246</v>
      </c>
      <c r="D27" s="24">
        <v>282</v>
      </c>
      <c r="E27" s="24">
        <v>212</v>
      </c>
      <c r="F27" s="25">
        <v>17.402999999999999</v>
      </c>
    </row>
    <row r="28" spans="1:6">
      <c r="A28" s="17">
        <v>27</v>
      </c>
      <c r="B28" s="18" t="s">
        <v>247</v>
      </c>
      <c r="C28" s="18" t="s">
        <v>248</v>
      </c>
      <c r="D28" s="26">
        <v>139</v>
      </c>
      <c r="E28" s="26">
        <v>111</v>
      </c>
      <c r="F28" s="27">
        <v>15.172000000000001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workbookViewId="0">
      <selection activeCell="B24" sqref="B24"/>
    </sheetView>
  </sheetViews>
  <sheetFormatPr defaultRowHeight="15"/>
  <cols>
    <col min="2" max="2" width="54.85546875" customWidth="1"/>
    <col min="3" max="3" width="34.28515625" bestFit="1" customWidth="1"/>
    <col min="4" max="4" width="15.85546875" customWidth="1"/>
    <col min="5" max="6" width="12.85546875" customWidth="1"/>
    <col min="8" max="8" width="23.7109375" customWidth="1"/>
    <col min="9" max="9" width="16.140625" customWidth="1"/>
    <col min="10" max="10" width="20.7109375" customWidth="1"/>
  </cols>
  <sheetData>
    <row r="1" spans="1:10">
      <c r="B1" t="s">
        <v>71</v>
      </c>
      <c r="D1" t="s">
        <v>262</v>
      </c>
      <c r="E1" t="s">
        <v>263</v>
      </c>
      <c r="H1" t="s">
        <v>260</v>
      </c>
      <c r="I1" t="s">
        <v>259</v>
      </c>
      <c r="J1" t="s">
        <v>261</v>
      </c>
    </row>
    <row r="2" spans="1:10">
      <c r="A2" s="5" t="s">
        <v>96</v>
      </c>
      <c r="B2" s="5" t="s">
        <v>98</v>
      </c>
      <c r="C2" s="5"/>
      <c r="D2" s="1">
        <v>43078</v>
      </c>
      <c r="E2" s="1">
        <v>43171</v>
      </c>
      <c r="F2" s="1" t="s">
        <v>256</v>
      </c>
      <c r="G2" s="5" t="s">
        <v>1</v>
      </c>
      <c r="H2">
        <v>555.60930328301777</v>
      </c>
      <c r="I2">
        <v>495.49664568645488</v>
      </c>
      <c r="J2">
        <v>828.84210275093369</v>
      </c>
    </row>
    <row r="3" spans="1:10">
      <c r="A3" s="5" t="s">
        <v>96</v>
      </c>
      <c r="B3" s="5" t="s">
        <v>150</v>
      </c>
      <c r="C3" s="5"/>
      <c r="D3" s="1">
        <v>43081</v>
      </c>
      <c r="E3" s="1">
        <v>43175</v>
      </c>
      <c r="F3" s="1" t="s">
        <v>257</v>
      </c>
      <c r="G3" s="5" t="s">
        <v>151</v>
      </c>
      <c r="H3">
        <v>328.69710054111061</v>
      </c>
      <c r="I3">
        <v>269.12310453055289</v>
      </c>
      <c r="J3">
        <v>549.91870542969457</v>
      </c>
    </row>
    <row r="4" spans="1:10">
      <c r="A4" s="5" t="s">
        <v>96</v>
      </c>
      <c r="B4" s="5" t="s">
        <v>153</v>
      </c>
      <c r="C4" s="5"/>
      <c r="D4" s="1">
        <v>43083</v>
      </c>
      <c r="E4" s="1">
        <v>43172</v>
      </c>
      <c r="F4" s="1" t="s">
        <v>258</v>
      </c>
      <c r="G4" s="5" t="s">
        <v>2</v>
      </c>
      <c r="H4">
        <v>769.2331299353134</v>
      </c>
      <c r="I4">
        <v>987.10053991806979</v>
      </c>
      <c r="J4">
        <v>1810.0905349104601</v>
      </c>
    </row>
    <row r="5" spans="1:10">
      <c r="A5" s="5" t="s">
        <v>96</v>
      </c>
      <c r="B5" s="5" t="s">
        <v>156</v>
      </c>
      <c r="C5" s="5"/>
      <c r="D5" s="1">
        <v>43083</v>
      </c>
      <c r="E5" s="1">
        <v>43176</v>
      </c>
      <c r="F5" s="1"/>
      <c r="G5" s="5" t="s">
        <v>5</v>
      </c>
      <c r="H5">
        <v>919.28690325415073</v>
      </c>
      <c r="I5">
        <v>1168.5367254515654</v>
      </c>
      <c r="J5">
        <v>3015.3961767334417</v>
      </c>
    </row>
    <row r="6" spans="1:10">
      <c r="A6" s="5" t="s">
        <v>96</v>
      </c>
      <c r="B6" s="5" t="s">
        <v>154</v>
      </c>
      <c r="C6" s="5"/>
      <c r="D6" s="1">
        <v>43112</v>
      </c>
      <c r="E6" s="1">
        <v>43188</v>
      </c>
      <c r="F6" s="1"/>
      <c r="G6" s="5" t="s">
        <v>3</v>
      </c>
      <c r="H6">
        <v>720.73662115489549</v>
      </c>
      <c r="I6">
        <v>583.57003826562993</v>
      </c>
      <c r="J6">
        <v>1020.1783202477006</v>
      </c>
    </row>
    <row r="7" spans="1:10">
      <c r="A7" s="5" t="s">
        <v>96</v>
      </c>
      <c r="B7" s="5" t="s">
        <v>157</v>
      </c>
      <c r="C7" s="5"/>
      <c r="D7" s="1">
        <v>43083</v>
      </c>
      <c r="E7" s="1">
        <v>43176</v>
      </c>
      <c r="F7" s="1"/>
      <c r="G7" s="5" t="s">
        <v>6</v>
      </c>
      <c r="H7">
        <v>6399.7079350286294</v>
      </c>
      <c r="I7">
        <v>5703.4751075850363</v>
      </c>
      <c r="J7">
        <v>0</v>
      </c>
    </row>
    <row r="8" spans="1:10">
      <c r="A8" s="5" t="s">
        <v>96</v>
      </c>
      <c r="B8" s="5" t="s">
        <v>155</v>
      </c>
      <c r="C8" s="5"/>
      <c r="D8" s="1">
        <v>43122</v>
      </c>
      <c r="E8" s="1">
        <v>43185</v>
      </c>
      <c r="F8" s="1"/>
      <c r="G8" s="5" t="s">
        <v>4</v>
      </c>
      <c r="H8">
        <v>211.37255982906626</v>
      </c>
      <c r="I8">
        <v>315.85465780851899</v>
      </c>
      <c r="J8">
        <v>373.17058563466259</v>
      </c>
    </row>
    <row r="9" spans="1:10">
      <c r="A9" s="5" t="s">
        <v>96</v>
      </c>
      <c r="B9" s="5" t="s">
        <v>152</v>
      </c>
      <c r="C9" s="5"/>
      <c r="D9" s="1">
        <v>43105</v>
      </c>
      <c r="E9" s="1">
        <v>43183</v>
      </c>
      <c r="F9" s="1"/>
      <c r="G9" s="5" t="s">
        <v>0</v>
      </c>
      <c r="H9">
        <v>148.82796318044026</v>
      </c>
      <c r="I9">
        <v>339.17961397225173</v>
      </c>
      <c r="J9">
        <v>255.49092733669647</v>
      </c>
    </row>
    <row r="10" spans="1:10" ht="15.75">
      <c r="A10" s="6" t="s">
        <v>113</v>
      </c>
      <c r="B10" s="6" t="s">
        <v>158</v>
      </c>
      <c r="C10" s="2"/>
      <c r="D10" s="1">
        <v>43085</v>
      </c>
      <c r="E10" s="1">
        <v>43182</v>
      </c>
      <c r="F10" s="1"/>
      <c r="G10" s="6" t="s">
        <v>7</v>
      </c>
      <c r="H10">
        <v>139.39794959199102</v>
      </c>
      <c r="I10">
        <v>165.90437511245185</v>
      </c>
      <c r="J10">
        <v>741.2522025372092</v>
      </c>
    </row>
    <row r="11" spans="1:10" ht="15.75">
      <c r="A11" s="6" t="s">
        <v>113</v>
      </c>
      <c r="B11" s="3" t="s">
        <v>162</v>
      </c>
      <c r="C11" s="2"/>
      <c r="D11" s="4">
        <v>43085</v>
      </c>
      <c r="E11" s="4">
        <v>43182</v>
      </c>
      <c r="F11" s="4"/>
      <c r="G11" s="6" t="s">
        <v>11</v>
      </c>
      <c r="H11">
        <v>152.91336806264491</v>
      </c>
      <c r="I11">
        <v>175.36983088374922</v>
      </c>
      <c r="J11">
        <v>673.48128694618606</v>
      </c>
    </row>
    <row r="12" spans="1:10" ht="15.75">
      <c r="A12" s="6" t="s">
        <v>113</v>
      </c>
      <c r="B12" s="3" t="s">
        <v>160</v>
      </c>
      <c r="C12" s="2"/>
      <c r="D12" s="4">
        <v>43450</v>
      </c>
      <c r="E12" s="4">
        <v>43547</v>
      </c>
      <c r="F12" s="4"/>
      <c r="G12" s="6" t="s">
        <v>9</v>
      </c>
      <c r="H12">
        <v>452.05317929288674</v>
      </c>
      <c r="I12">
        <v>988.42057867969811</v>
      </c>
      <c r="J12">
        <v>1498.5672333479281</v>
      </c>
    </row>
    <row r="13" spans="1:10" ht="15.75">
      <c r="A13" s="6" t="s">
        <v>113</v>
      </c>
      <c r="B13" s="3" t="s">
        <v>159</v>
      </c>
      <c r="C13" s="2"/>
      <c r="D13" s="4">
        <v>43085</v>
      </c>
      <c r="E13" s="4">
        <v>43182</v>
      </c>
      <c r="F13" s="4"/>
      <c r="G13" s="6" t="s">
        <v>8</v>
      </c>
      <c r="H13">
        <v>80.721820803719552</v>
      </c>
      <c r="I13">
        <v>87.697949976893455</v>
      </c>
      <c r="J13">
        <v>138.76234395519333</v>
      </c>
    </row>
    <row r="14" spans="1:10" ht="15.75">
      <c r="A14" s="6" t="s">
        <v>113</v>
      </c>
      <c r="B14" s="3" t="s">
        <v>161</v>
      </c>
      <c r="C14" s="2"/>
      <c r="D14" s="4">
        <v>43085</v>
      </c>
      <c r="E14" s="4">
        <v>43182</v>
      </c>
      <c r="F14" s="4"/>
      <c r="G14" s="6" t="s">
        <v>10</v>
      </c>
      <c r="H14">
        <v>218.69137153930495</v>
      </c>
      <c r="I14">
        <v>211.43685611667158</v>
      </c>
      <c r="J14">
        <v>401.60021991423571</v>
      </c>
    </row>
    <row r="15" spans="1:10" ht="15.75">
      <c r="A15" s="6" t="s">
        <v>75</v>
      </c>
      <c r="B15" s="3" t="s">
        <v>165</v>
      </c>
      <c r="C15" s="2"/>
      <c r="D15" s="4">
        <v>43141</v>
      </c>
      <c r="E15" s="4">
        <v>43203</v>
      </c>
      <c r="F15" s="4"/>
      <c r="G15" s="6" t="s">
        <v>14</v>
      </c>
      <c r="H15">
        <v>211.74029804466906</v>
      </c>
      <c r="I15">
        <v>209.04891758667162</v>
      </c>
      <c r="J15">
        <v>453.29069531593905</v>
      </c>
    </row>
    <row r="16" spans="1:10" ht="15.75">
      <c r="A16" s="6" t="s">
        <v>75</v>
      </c>
      <c r="B16" s="3" t="s">
        <v>164</v>
      </c>
      <c r="C16" s="2"/>
      <c r="D16" s="4">
        <v>43141</v>
      </c>
      <c r="E16" s="4">
        <v>43203</v>
      </c>
      <c r="F16" s="4"/>
      <c r="G16" s="6" t="s">
        <v>13</v>
      </c>
      <c r="H16">
        <v>2055.8851722373265</v>
      </c>
      <c r="I16">
        <v>643.72798883367159</v>
      </c>
      <c r="J16">
        <v>1419.3210153641769</v>
      </c>
    </row>
    <row r="17" spans="1:10" ht="15.75">
      <c r="A17" s="6" t="s">
        <v>75</v>
      </c>
      <c r="B17" s="3" t="s">
        <v>163</v>
      </c>
      <c r="C17" s="2"/>
      <c r="D17" s="4">
        <v>43141</v>
      </c>
      <c r="E17" s="4">
        <v>43203</v>
      </c>
      <c r="F17" s="4"/>
      <c r="G17" s="6" t="s">
        <v>12</v>
      </c>
      <c r="H17">
        <v>2357.8006743241067</v>
      </c>
      <c r="I17">
        <v>295.27614651437085</v>
      </c>
      <c r="J17">
        <v>487.43830181185774</v>
      </c>
    </row>
    <row r="18" spans="1:10">
      <c r="A18" s="5" t="s">
        <v>75</v>
      </c>
      <c r="B18" s="5" t="s">
        <v>77</v>
      </c>
      <c r="D18" s="7">
        <v>43141</v>
      </c>
      <c r="E18" s="7">
        <v>43203</v>
      </c>
      <c r="F18" s="7"/>
      <c r="G18" s="5" t="s">
        <v>15</v>
      </c>
      <c r="H18">
        <v>218.82757189120255</v>
      </c>
      <c r="I18">
        <v>166.6389973297112</v>
      </c>
      <c r="J18">
        <v>453.85574053685366</v>
      </c>
    </row>
    <row r="19" spans="1:10">
      <c r="A19" s="5" t="s">
        <v>81</v>
      </c>
      <c r="B19" s="5" t="s">
        <v>82</v>
      </c>
      <c r="C19" s="5" t="s">
        <v>83</v>
      </c>
      <c r="D19" s="7">
        <v>43079</v>
      </c>
      <c r="E19" s="7">
        <v>43146</v>
      </c>
      <c r="F19" s="7"/>
      <c r="G19" s="5" t="s">
        <v>17</v>
      </c>
      <c r="H19">
        <v>163.34463062904948</v>
      </c>
      <c r="I19">
        <v>186.47293164635502</v>
      </c>
      <c r="J19">
        <v>216.72038027944288</v>
      </c>
    </row>
    <row r="20" spans="1:10">
      <c r="A20" s="5" t="s">
        <v>81</v>
      </c>
      <c r="B20" s="5" t="s">
        <v>84</v>
      </c>
      <c r="C20" s="5" t="s">
        <v>85</v>
      </c>
      <c r="D20" s="7">
        <v>43079</v>
      </c>
      <c r="E20" s="7">
        <v>43146</v>
      </c>
      <c r="F20" s="7"/>
      <c r="G20" s="5" t="s">
        <v>18</v>
      </c>
      <c r="H20">
        <v>210.93389590867403</v>
      </c>
      <c r="I20">
        <v>359.83132219983287</v>
      </c>
      <c r="J20">
        <v>450.38196156990875</v>
      </c>
    </row>
    <row r="21" spans="1:10">
      <c r="A21" s="5" t="s">
        <v>81</v>
      </c>
      <c r="B21" s="5" t="s">
        <v>86</v>
      </c>
      <c r="C21" s="5" t="s">
        <v>87</v>
      </c>
      <c r="D21" s="7">
        <v>43079</v>
      </c>
      <c r="E21" s="7">
        <v>43146</v>
      </c>
      <c r="F21" s="7"/>
      <c r="G21" s="5" t="s">
        <v>19</v>
      </c>
      <c r="H21">
        <v>291.30268814164941</v>
      </c>
      <c r="I21">
        <v>192.53317630391928</v>
      </c>
      <c r="J21">
        <v>181.76373739502839</v>
      </c>
    </row>
    <row r="22" spans="1:10">
      <c r="A22" s="5" t="s">
        <v>81</v>
      </c>
      <c r="B22" s="5" t="s">
        <v>88</v>
      </c>
      <c r="C22" s="5" t="s">
        <v>89</v>
      </c>
      <c r="D22" s="7">
        <v>43079</v>
      </c>
      <c r="E22" s="7">
        <v>43146</v>
      </c>
      <c r="F22" s="7"/>
      <c r="G22" s="5" t="s">
        <v>20</v>
      </c>
      <c r="H22">
        <v>227.11440487764389</v>
      </c>
      <c r="I22">
        <v>281.09944723412701</v>
      </c>
      <c r="J22">
        <v>302.94034680616147</v>
      </c>
    </row>
    <row r="23" spans="1:10">
      <c r="A23" s="5" t="s">
        <v>78</v>
      </c>
      <c r="B23" s="5" t="s">
        <v>79</v>
      </c>
      <c r="C23" s="5" t="s">
        <v>80</v>
      </c>
      <c r="D23" s="7">
        <v>43146</v>
      </c>
      <c r="E23" s="7">
        <v>43205</v>
      </c>
      <c r="F23" s="7"/>
      <c r="G23" s="5" t="s">
        <v>16</v>
      </c>
      <c r="H23">
        <v>161.90651815826297</v>
      </c>
      <c r="I23">
        <v>266.38262970605746</v>
      </c>
      <c r="J23">
        <v>0</v>
      </c>
    </row>
    <row r="24" spans="1:10">
      <c r="A24" s="5" t="s">
        <v>90</v>
      </c>
      <c r="B24" s="5" t="s">
        <v>91</v>
      </c>
      <c r="C24" s="5" t="s">
        <v>92</v>
      </c>
      <c r="D24" s="7">
        <v>43094</v>
      </c>
      <c r="E24" s="7">
        <v>43166</v>
      </c>
      <c r="F24" s="7"/>
      <c r="G24" s="5" t="s">
        <v>21</v>
      </c>
      <c r="H24">
        <v>197.97233081757929</v>
      </c>
      <c r="I24">
        <v>0</v>
      </c>
      <c r="J24">
        <v>580.26797170394184</v>
      </c>
    </row>
    <row r="25" spans="1:10">
      <c r="A25" s="5" t="s">
        <v>93</v>
      </c>
      <c r="B25" s="5" t="s">
        <v>94</v>
      </c>
      <c r="C25" s="5" t="s">
        <v>95</v>
      </c>
      <c r="D25" s="7">
        <v>43094</v>
      </c>
      <c r="E25" s="7">
        <v>43166</v>
      </c>
      <c r="F25" s="7"/>
      <c r="G25" s="5" t="s">
        <v>22</v>
      </c>
      <c r="H25">
        <v>295.26673156412647</v>
      </c>
      <c r="I25">
        <v>0</v>
      </c>
      <c r="J25">
        <v>587.2037229150319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tabSelected="1" workbookViewId="0">
      <selection activeCell="E3" sqref="E3"/>
    </sheetView>
  </sheetViews>
  <sheetFormatPr defaultRowHeight="15"/>
  <cols>
    <col min="1" max="1" width="15.42578125" customWidth="1"/>
    <col min="2" max="2" width="14.85546875" customWidth="1"/>
    <col min="3" max="3" width="14.5703125" customWidth="1"/>
    <col min="4" max="4" width="14.28515625" customWidth="1"/>
  </cols>
  <sheetData>
    <row r="1" spans="1:4">
      <c r="A1" s="28" t="s">
        <v>264</v>
      </c>
      <c r="B1" s="28" t="s">
        <v>265</v>
      </c>
      <c r="C1" s="28" t="s">
        <v>266</v>
      </c>
      <c r="D1" s="28" t="s">
        <v>267</v>
      </c>
    </row>
    <row r="2" spans="1:4">
      <c r="A2" s="5" t="s">
        <v>96</v>
      </c>
      <c r="B2">
        <v>555.60930328301777</v>
      </c>
      <c r="C2">
        <v>495.49664568645488</v>
      </c>
      <c r="D2">
        <v>828.84210275093369</v>
      </c>
    </row>
    <row r="3" spans="1:4">
      <c r="A3" s="5" t="s">
        <v>96</v>
      </c>
      <c r="B3">
        <v>328.69710054111061</v>
      </c>
      <c r="C3">
        <v>269.12310453055289</v>
      </c>
      <c r="D3">
        <v>549.91870542969457</v>
      </c>
    </row>
    <row r="4" spans="1:4">
      <c r="A4" s="5" t="s">
        <v>96</v>
      </c>
      <c r="B4">
        <v>769.2331299353134</v>
      </c>
      <c r="C4">
        <v>987.10053991806979</v>
      </c>
      <c r="D4">
        <v>1810.0905349104601</v>
      </c>
    </row>
    <row r="5" spans="1:4">
      <c r="A5" s="5" t="s">
        <v>96</v>
      </c>
      <c r="B5">
        <v>919.28690325415073</v>
      </c>
      <c r="C5">
        <v>1168.5367254515654</v>
      </c>
      <c r="D5">
        <v>3015.3961767334417</v>
      </c>
    </row>
    <row r="6" spans="1:4">
      <c r="A6" s="5" t="s">
        <v>96</v>
      </c>
      <c r="B6">
        <v>720.73662115489549</v>
      </c>
      <c r="C6">
        <v>583.57003826562993</v>
      </c>
      <c r="D6">
        <v>1020.1783202477006</v>
      </c>
    </row>
    <row r="7" spans="1:4">
      <c r="A7" s="5" t="s">
        <v>96</v>
      </c>
      <c r="B7">
        <v>6399.7079350286294</v>
      </c>
      <c r="C7">
        <v>5703.4751075850363</v>
      </c>
      <c r="D7">
        <v>0</v>
      </c>
    </row>
    <row r="8" spans="1:4">
      <c r="A8" s="5" t="s">
        <v>96</v>
      </c>
      <c r="B8">
        <v>211.37255982906626</v>
      </c>
      <c r="C8">
        <v>315.85465780851899</v>
      </c>
      <c r="D8">
        <v>373.17058563466259</v>
      </c>
    </row>
    <row r="9" spans="1:4">
      <c r="A9" s="5" t="s">
        <v>96</v>
      </c>
      <c r="B9">
        <v>148.82796318044026</v>
      </c>
      <c r="C9">
        <v>339.17961397225173</v>
      </c>
      <c r="D9">
        <v>255.49092733669647</v>
      </c>
    </row>
    <row r="10" spans="1:4">
      <c r="A10" s="6" t="s">
        <v>113</v>
      </c>
      <c r="B10">
        <v>139.39794959199102</v>
      </c>
      <c r="C10">
        <v>165.90437511245185</v>
      </c>
      <c r="D10">
        <v>741.2522025372092</v>
      </c>
    </row>
    <row r="11" spans="1:4">
      <c r="A11" s="6" t="s">
        <v>113</v>
      </c>
      <c r="B11">
        <v>152.91336806264491</v>
      </c>
      <c r="C11">
        <v>175.36983088374922</v>
      </c>
      <c r="D11">
        <v>673.48128694618606</v>
      </c>
    </row>
    <row r="12" spans="1:4">
      <c r="A12" s="6" t="s">
        <v>113</v>
      </c>
      <c r="B12">
        <v>452.05317929288674</v>
      </c>
      <c r="C12">
        <v>988.42057867969811</v>
      </c>
      <c r="D12">
        <v>1498.5672333479281</v>
      </c>
    </row>
    <row r="13" spans="1:4">
      <c r="A13" s="6" t="s">
        <v>113</v>
      </c>
      <c r="B13">
        <v>80.721820803719552</v>
      </c>
      <c r="C13">
        <v>87.697949976893455</v>
      </c>
      <c r="D13">
        <v>138.76234395519333</v>
      </c>
    </row>
    <row r="14" spans="1:4">
      <c r="A14" s="6" t="s">
        <v>113</v>
      </c>
      <c r="B14">
        <v>218.69137153930495</v>
      </c>
      <c r="C14">
        <v>211.43685611667158</v>
      </c>
      <c r="D14">
        <v>401.60021991423571</v>
      </c>
    </row>
    <row r="15" spans="1:4">
      <c r="A15" s="6" t="s">
        <v>75</v>
      </c>
      <c r="B15">
        <v>211.74029804466906</v>
      </c>
      <c r="C15">
        <v>209.04891758667162</v>
      </c>
      <c r="D15">
        <v>453.29069531593905</v>
      </c>
    </row>
    <row r="16" spans="1:4">
      <c r="A16" s="6" t="s">
        <v>75</v>
      </c>
      <c r="B16">
        <v>2055.8851722373265</v>
      </c>
      <c r="C16">
        <v>643.72798883367159</v>
      </c>
      <c r="D16">
        <v>1419.3210153641769</v>
      </c>
    </row>
    <row r="17" spans="1:4">
      <c r="A17" s="6" t="s">
        <v>75</v>
      </c>
      <c r="B17">
        <v>2357.8006743241067</v>
      </c>
      <c r="C17">
        <v>295.27614651437085</v>
      </c>
      <c r="D17">
        <v>487.43830181185774</v>
      </c>
    </row>
    <row r="18" spans="1:4">
      <c r="A18" s="5" t="s">
        <v>75</v>
      </c>
      <c r="B18">
        <v>218.82757189120255</v>
      </c>
      <c r="C18">
        <v>166.6389973297112</v>
      </c>
      <c r="D18">
        <v>453.85574053685366</v>
      </c>
    </row>
    <row r="19" spans="1:4">
      <c r="A19" s="5" t="s">
        <v>81</v>
      </c>
      <c r="B19">
        <v>163.34463062904948</v>
      </c>
      <c r="C19">
        <v>186.47293164635502</v>
      </c>
      <c r="D19">
        <v>216.72038027944288</v>
      </c>
    </row>
    <row r="20" spans="1:4">
      <c r="A20" s="5" t="s">
        <v>81</v>
      </c>
      <c r="B20">
        <v>210.93389590867403</v>
      </c>
      <c r="C20">
        <v>359.83132219983287</v>
      </c>
      <c r="D20">
        <v>450.38196156990875</v>
      </c>
    </row>
    <row r="21" spans="1:4">
      <c r="A21" s="5" t="s">
        <v>81</v>
      </c>
      <c r="B21">
        <v>291.30268814164941</v>
      </c>
      <c r="C21">
        <v>192.53317630391928</v>
      </c>
      <c r="D21">
        <v>181.76373739502839</v>
      </c>
    </row>
    <row r="22" spans="1:4">
      <c r="A22" s="5" t="s">
        <v>81</v>
      </c>
      <c r="B22">
        <v>227.11440487764389</v>
      </c>
      <c r="C22">
        <v>281.09944723412701</v>
      </c>
      <c r="D22">
        <v>302.94034680616147</v>
      </c>
    </row>
    <row r="23" spans="1:4">
      <c r="A23" s="5" t="s">
        <v>78</v>
      </c>
      <c r="B23">
        <v>161.90651815826297</v>
      </c>
      <c r="C23">
        <v>266.38262970605746</v>
      </c>
      <c r="D23">
        <v>0</v>
      </c>
    </row>
    <row r="24" spans="1:4">
      <c r="A24" s="5" t="s">
        <v>90</v>
      </c>
      <c r="B24">
        <v>197.97233081757929</v>
      </c>
      <c r="C24">
        <v>0</v>
      </c>
      <c r="D24">
        <v>580.26797170394184</v>
      </c>
    </row>
    <row r="25" spans="1:4">
      <c r="A25" s="5" t="s">
        <v>93</v>
      </c>
      <c r="B25">
        <v>295.26673156412647</v>
      </c>
      <c r="C25">
        <v>0</v>
      </c>
      <c r="D25">
        <v>587.2037229150319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OCP_results</vt:lpstr>
      <vt:lpstr>Target compoudns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2015-06-05T18:19:34Z</dcterms:created>
  <dcterms:modified xsi:type="dcterms:W3CDTF">2021-05-23T08:27:28Z</dcterms:modified>
</cp:coreProperties>
</file>