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Projects\Excel Project\"/>
    </mc:Choice>
  </mc:AlternateContent>
  <xr:revisionPtr revIDLastSave="0" documentId="13_ncr:1_{9EB70F96-1A96-46DD-9218-05BC94EDF576}" xr6:coauthVersionLast="47" xr6:coauthVersionMax="47" xr10:uidLastSave="{00000000-0000-0000-0000-000000000000}"/>
  <bookViews>
    <workbookView xWindow="-108" yWindow="-108" windowWidth="23256" windowHeight="13176" activeTab="1" xr2:uid="{00000000-000D-0000-FFFF-FFFF00000000}"/>
  </bookViews>
  <sheets>
    <sheet name="Analysis" sheetId="4" r:id="rId1"/>
    <sheet name="Dashboard" sheetId="5" r:id="rId2"/>
    <sheet name="Input Data" sheetId="1" r:id="rId3"/>
    <sheet name="Ref" sheetId="2" r:id="rId4"/>
  </sheets>
  <definedNames>
    <definedName name="Slicer_Checkout_Date__Year">#N/A</definedName>
    <definedName name="Slicer_Gender">#N/A</definedName>
    <definedName name="Slicer_Purpose">#N/A</definedName>
  </definedNames>
  <calcPr calcId="191029"/>
  <pivotCaches>
    <pivotCache cacheId="0" r:id="rId5"/>
    <pivotCache cacheId="299" r:id="rId6"/>
    <pivotCache cacheId="302" r:id="rId7"/>
    <pivotCache cacheId="305" r:id="rId8"/>
    <pivotCache cacheId="308" r:id="rId9"/>
    <pivotCache cacheId="311" r:id="rId10"/>
    <pivotCache cacheId="314" r:id="rId11"/>
  </pivotCaches>
  <extLst>
    <ext xmlns:x14="http://schemas.microsoft.com/office/spreadsheetml/2009/9/main" uri="{876F7934-8845-4945-9796-88D515C7AA90}">
      <x14:pivotCaches>
        <pivotCache cacheId="7" r:id="rId12"/>
        <pivotCache cacheId="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21757093-3fcf-4e91-980b-4a8f3af8df24" name="Feedback" connection="Query - Feedback"/>
          <x15:modelTable id="General_cc9f418c-121e-4750-836a-73c6dd41ff77"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Lst>
</workbook>
</file>

<file path=xl/calcChain.xml><?xml version="1.0" encoding="utf-8"?>
<calcChain xmlns="http://schemas.openxmlformats.org/spreadsheetml/2006/main">
  <c r="Z8" i="4" l="1"/>
  <c r="J10" i="4"/>
  <c r="J11" i="4"/>
  <c r="J9" i="4"/>
  <c r="E9" i="4"/>
  <c r="E10" i="4"/>
  <c r="B6" i="4"/>
  <c r="B7" i="4" s="1"/>
  <c r="K10" i="4" l="1"/>
  <c r="F9" i="4"/>
  <c r="K9" i="4"/>
  <c r="K11" i="4"/>
  <c r="F10" i="4"/>
  <c r="K12" i="4" l="1"/>
  <c r="K30" i="4" s="1"/>
  <c r="K14" i="4" s="1"/>
  <c r="K1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9BD65B-D0F2-4047-BEFE-508101D0E52C}" name="Query - Feedback" description="Connection to the 'Feedback' query in the workbook." type="100" refreshedVersion="8" minRefreshableVersion="5">
    <extLst>
      <ext xmlns:x15="http://schemas.microsoft.com/office/spreadsheetml/2010/11/main" uri="{DE250136-89BD-433C-8126-D09CA5730AF9}">
        <x15:connection id="55f0797f-d2ce-46c0-be59-e296f1c6b8ce"/>
      </ext>
    </extLst>
  </connection>
  <connection id="2" xr16:uid="{6797910B-BA70-4C15-B199-5D8D2BF34918}"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02CB0DC5-7D1E-475F-A04B-8062F98724BD}" name="Query - General" description="Connection to the 'General' query in the workbook." type="100" refreshedVersion="8" minRefreshableVersion="5">
    <extLst>
      <ext xmlns:x15="http://schemas.microsoft.com/office/spreadsheetml/2010/11/main" uri="{DE250136-89BD-433C-8126-D09CA5730AF9}">
        <x15:connection id="e1e54802-8ba1-4ea2-9a5e-38d0a439bd29"/>
      </ext>
    </extLst>
  </connection>
  <connection id="4" xr16:uid="{E3B2D6E5-3DF0-4933-AE74-701A5F8558D0}"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A3E219C7-0104-4498-86FE-C875B3E9E4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<sst xmlns="http://schemas.openxmlformats.org/spreadsheetml/2006/main" count="23575" uniqueCount="2036">
  <si>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</si>
  <si>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</si>
  <si>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</si>
  <si>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</si>
  <si>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</si>
  <si>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</si>
  <si>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</si>
  <si>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</si>
  <si>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</si>
  <si>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</si>
  <si>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</si>
  <si>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</si>
  <si>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</si>
  <si>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</si>
  <si>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</si>
  <si>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</si>
  <si>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</si>
  <si>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</si>
  <si>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</si>
  <si>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</si>
  <si>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</si>
  <si>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</si>
  <si>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</si>
  <si>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</si>
  <si>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</si>
  <si>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</si>
  <si>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</si>
  <si>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</si>
  <si>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</si>
  <si>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</si>
  <si>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</si>
  <si>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</si>
  <si>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</si>
  <si>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</si>
  <si>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</si>
  <si>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</si>
  <si>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</si>
  <si>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</si>
  <si>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</si>
  <si>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</si>
  <si>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</si>
  <si>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</si>
  <si>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</si>
  <si>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</si>
  <si>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</si>
  <si>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</si>
  <si>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</si>
  <si>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</si>
  <si>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</si>
  <si>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</si>
  <si>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</si>
  <si>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</si>
  <si>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</si>
  <si>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</si>
  <si>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</si>
  <si>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</si>
  <si>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</si>
  <si>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</si>
  <si>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</si>
  <si>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</si>
  <si>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</si>
  <si>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</si>
  <si>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</si>
  <si>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</si>
  <si>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</si>
  <si>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</si>
  <si>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</si>
  <si>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</si>
  <si>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</si>
  <si>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</si>
  <si>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</si>
  <si>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</si>
  <si>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</si>
  <si>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</si>
  <si>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</si>
  <si>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</si>
  <si>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</si>
  <si>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</si>
  <si>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</si>
  <si>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</si>
  <si>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</si>
  <si>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</si>
  <si>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</si>
  <si>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</si>
  <si>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</si>
  <si>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</si>
  <si>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</si>
  <si>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</si>
  <si>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</si>
  <si>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</si>
  <si>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</si>
  <si>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</si>
  <si>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</si>
  <si>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</si>
  <si>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</si>
  <si>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</si>
  <si>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</si>
  <si>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</si>
  <si>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</si>
  <si>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</si>
  <si>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</si>
  <si>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</si>
  <si>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</si>
  <si>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</si>
  <si>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</si>
  <si>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</si>
  <si>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</si>
  <si>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</si>
  <si>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</si>
  <si>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</si>
  <si>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</si>
  <si>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</si>
  <si>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</si>
  <si>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</si>
  <si>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</si>
  <si>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</si>
  <si>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</si>
  <si>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</si>
  <si>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</si>
  <si>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</si>
  <si>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</si>
  <si>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</si>
  <si>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</si>
  <si>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</si>
  <si>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</si>
  <si>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</si>
  <si>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</si>
  <si>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</si>
  <si>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</si>
  <si>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</si>
  <si>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</si>
  <si>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</si>
  <si>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</si>
  <si>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</si>
  <si>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</si>
  <si>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</si>
  <si>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</si>
  <si>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</si>
  <si>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</si>
  <si>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</si>
  <si>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</si>
  <si>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</si>
  <si>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</si>
  <si>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</si>
  <si>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</si>
  <si>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</si>
  <si>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</si>
  <si>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</si>
  <si>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</si>
  <si>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</si>
  <si>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</si>
  <si>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</si>
  <si>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</si>
  <si>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</si>
  <si>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</si>
  <si>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</si>
  <si>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</si>
  <si>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</si>
  <si>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</si>
  <si>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</si>
  <si>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</si>
  <si>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</si>
  <si>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</si>
  <si>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</si>
  <si>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</si>
  <si>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</si>
  <si>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</si>
  <si>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</si>
  <si>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</si>
  <si>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</si>
  <si>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</si>
  <si>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</si>
  <si>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</si>
  <si>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</si>
  <si>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</si>
  <si>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</si>
  <si>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</si>
  <si>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</si>
  <si>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</si>
  <si>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</si>
  <si>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</si>
  <si>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</si>
  <si>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</si>
  <si>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</si>
  <si>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</si>
  <si>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</si>
  <si>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</si>
  <si>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</si>
  <si>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</si>
  <si>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</si>
  <si>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</si>
  <si>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</si>
  <si>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</si>
  <si>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</si>
  <si>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</si>
  <si>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</si>
  <si>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</si>
  <si>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</si>
  <si>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</si>
  <si>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</si>
  <si>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</si>
  <si>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</si>
  <si>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</si>
  <si>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</si>
  <si>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</si>
  <si>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</si>
  <si>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</si>
  <si>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</si>
  <si>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</si>
  <si>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</si>
  <si>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</si>
  <si>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</si>
  <si>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</si>
  <si>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</si>
  <si>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</si>
  <si>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</si>
  <si>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</si>
  <si>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</si>
  <si>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</si>
  <si>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</si>
  <si>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</si>
  <si>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</si>
  <si>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</si>
  <si>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</si>
  <si>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</si>
  <si>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</si>
  <si>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</si>
  <si>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</si>
  <si>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</si>
  <si>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</si>
  <si>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</si>
  <si>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</si>
  <si>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</si>
  <si>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</si>
  <si>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</si>
  <si>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</si>
  <si>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</si>
  <si>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</si>
  <si>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</si>
  <si>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</si>
  <si>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</si>
  <si>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</si>
  <si>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</si>
  <si>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</si>
  <si>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</si>
  <si>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</si>
  <si>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</si>
  <si>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</si>
  <si>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</si>
  <si>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</si>
  <si>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</si>
  <si>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</si>
  <si>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</si>
  <si>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</si>
  <si>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</si>
  <si>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</si>
  <si>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</si>
  <si>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</si>
  <si>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</si>
  <si>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</si>
  <si>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</si>
  <si>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</si>
  <si>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</si>
  <si>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</si>
  <si>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</si>
  <si>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</si>
  <si>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</si>
  <si>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</si>
  <si>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</si>
  <si>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</si>
  <si>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</si>
  <si>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</si>
  <si>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</si>
  <si>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</si>
  <si>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</si>
  <si>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</si>
  <si>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</si>
  <si>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</si>
  <si>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</si>
  <si>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</si>
  <si>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</si>
  <si>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</si>
  <si>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</si>
  <si>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</si>
  <si>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</si>
  <si>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</si>
  <si>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</si>
  <si>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</si>
  <si>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</si>
  <si>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</si>
  <si>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</si>
  <si>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</si>
  <si>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</si>
  <si>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</si>
  <si>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</si>
  <si>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</si>
  <si>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</si>
  <si>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</si>
  <si>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</si>
  <si>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</si>
  <si>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</si>
  <si>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</si>
  <si>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</si>
  <si>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</si>
  <si>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</si>
  <si>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</si>
  <si>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</si>
  <si>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</si>
  <si>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</si>
  <si>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</si>
  <si>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</si>
  <si>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</si>
  <si>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</si>
  <si>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</si>
  <si>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</si>
  <si>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</si>
  <si>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</si>
  <si>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</si>
  <si>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</si>
  <si>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</si>
  <si>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</si>
  <si>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</si>
  <si>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</si>
  <si>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</si>
  <si>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</si>
  <si>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</si>
  <si>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</si>
  <si>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</si>
  <si>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</si>
  <si>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</si>
  <si>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</si>
  <si>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</si>
  <si>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</si>
  <si>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</si>
  <si>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</si>
  <si>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</si>
  <si>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</si>
  <si>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</si>
  <si>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</si>
  <si>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</si>
  <si>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</si>
  <si>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</si>
  <si>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</si>
  <si>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</si>
  <si>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</si>
  <si>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</si>
  <si>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</si>
  <si>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</si>
  <si>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</si>
  <si>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</si>
  <si>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</si>
  <si>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</si>
  <si>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</si>
  <si>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</si>
  <si>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</si>
  <si>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</si>
  <si>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</si>
  <si>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</si>
  <si>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</si>
  <si>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</si>
  <si>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</si>
  <si>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</si>
  <si>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</si>
  <si>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</si>
  <si>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</si>
  <si>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</si>
  <si>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</si>
  <si>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</si>
  <si>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</si>
  <si>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</si>
  <si>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</si>
  <si>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</si>
  <si>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</si>
  <si>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</si>
  <si>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</si>
  <si>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</si>
  <si>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</si>
  <si>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</si>
  <si>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</si>
  <si>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</si>
  <si>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</si>
  <si>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</si>
  <si>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</si>
  <si>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</si>
  <si>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</si>
  <si>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</si>
  <si>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</si>
  <si>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</si>
  <si>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</si>
  <si>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</si>
  <si>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</si>
  <si>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</si>
  <si>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</si>
  <si>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</si>
  <si>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</si>
  <si>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</si>
  <si>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</si>
  <si>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</si>
  <si>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</si>
  <si>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</si>
  <si>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</si>
  <si>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</si>
  <si>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</si>
  <si>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</si>
  <si>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</si>
  <si>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</si>
  <si>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</si>
  <si>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</si>
  <si>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</si>
  <si>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</si>
  <si>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</si>
  <si>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</si>
  <si>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</si>
  <si>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</si>
  <si>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</si>
  <si>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</si>
  <si>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</si>
  <si>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</si>
  <si>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</si>
  <si>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</si>
  <si>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</si>
  <si>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</si>
  <si>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</si>
  <si>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</si>
  <si>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</si>
  <si>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</si>
  <si>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</si>
  <si>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</si>
  <si>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</si>
  <si>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</si>
  <si>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</si>
  <si>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</si>
  <si>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</si>
  <si>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</si>
  <si>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</si>
  <si>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</si>
  <si>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</si>
  <si>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</si>
  <si>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</si>
  <si>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</si>
  <si>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</si>
  <si>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</si>
  <si>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</si>
  <si>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</si>
  <si>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</si>
  <si>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</si>
  <si>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</si>
  <si>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</si>
  <si>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</si>
  <si>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</si>
  <si>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</si>
  <si>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</si>
  <si>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</si>
  <si>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</si>
  <si>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</si>
  <si>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</si>
  <si>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</si>
  <si>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</si>
  <si>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</si>
  <si>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</si>
  <si>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</si>
  <si>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</si>
  <si>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</si>
  <si>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</si>
  <si>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</si>
  <si>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</si>
  <si>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</si>
  <si>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</si>
  <si>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</si>
  <si>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</si>
  <si>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</si>
  <si>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</si>
  <si>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</si>
  <si>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</si>
  <si>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</si>
  <si>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</si>
  <si>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</si>
  <si>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</si>
  <si>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</si>
  <si>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</si>
  <si>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</si>
  <si>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</si>
  <si>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</si>
  <si>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</si>
  <si>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</si>
  <si>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</si>
  <si>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</si>
  <si>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</si>
  <si>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</si>
  <si>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</si>
  <si>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</si>
  <si>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</si>
  <si>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</si>
  <si>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</si>
  <si>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</si>
  <si>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</si>
  <si>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</si>
  <si>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</si>
  <si>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</si>
  <si>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</si>
  <si>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</si>
  <si>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</si>
  <si>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</si>
  <si>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</si>
  <si>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</si>
  <si>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</si>
  <si>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</si>
  <si>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</si>
  <si>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</si>
  <si>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</si>
  <si>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</si>
  <si>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</si>
  <si>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</si>
  <si>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</si>
  <si>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</si>
  <si>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</si>
  <si>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</si>
  <si>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</si>
  <si>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</si>
  <si>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</si>
  <si>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</si>
  <si>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</si>
  <si>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</si>
  <si>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</si>
  <si>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</si>
  <si>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</si>
  <si>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</si>
  <si>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</si>
  <si>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</si>
  <si>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</si>
  <si>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</si>
  <si>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</si>
  <si>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</si>
  <si>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</si>
  <si>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</si>
  <si>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</si>
  <si>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</si>
  <si>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</si>
  <si>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</si>
  <si>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</si>
  <si>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</si>
  <si>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</si>
  <si>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</si>
  <si>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</si>
  <si>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</si>
  <si>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</si>
  <si>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</si>
  <si>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</si>
  <si>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</si>
  <si>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</si>
  <si>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</si>
  <si>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</si>
  <si>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</si>
  <si>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</si>
  <si>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</si>
  <si>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</si>
  <si>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</si>
  <si>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</si>
  <si>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</si>
  <si>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</si>
  <si>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</si>
  <si>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</si>
  <si>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</si>
  <si>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</si>
  <si>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</si>
  <si>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</si>
  <si>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</si>
  <si>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</si>
  <si>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</si>
  <si>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</si>
  <si>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</si>
  <si>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</si>
  <si>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</si>
  <si>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</si>
  <si>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</si>
  <si>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</si>
  <si>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</si>
  <si>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</si>
  <si>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</si>
  <si>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</si>
  <si>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</si>
  <si>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</si>
  <si>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</si>
  <si>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</si>
  <si>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</si>
  <si>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</si>
  <si>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</si>
  <si>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</si>
  <si>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</si>
  <si>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</si>
  <si>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</si>
  <si>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</si>
  <si>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</si>
  <si>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</si>
  <si>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</si>
  <si>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</si>
  <si>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</si>
  <si>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</si>
  <si>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</si>
  <si>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</si>
  <si>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</si>
  <si>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</si>
  <si>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</si>
  <si>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</si>
  <si>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</si>
  <si>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</si>
  <si>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</si>
  <si>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</si>
  <si>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</si>
  <si>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</si>
  <si>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</si>
  <si>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</si>
  <si>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</si>
  <si>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</si>
  <si>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</si>
  <si>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</si>
  <si>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</si>
  <si>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</si>
  <si>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</si>
  <si>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</si>
  <si>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</si>
  <si>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</si>
  <si>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</si>
  <si>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</si>
  <si>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</si>
  <si>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</si>
  <si>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</si>
  <si>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</si>
  <si>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</si>
  <si>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</si>
  <si>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</si>
  <si>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</si>
  <si>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</si>
  <si>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</si>
  <si>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</si>
  <si>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</si>
  <si>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</si>
  <si>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</si>
  <si>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</si>
  <si>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</si>
  <si>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</si>
  <si>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</si>
  <si>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</si>
  <si>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</si>
  <si>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</si>
  <si>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</si>
  <si>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</si>
  <si>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</si>
  <si>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</si>
  <si>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</si>
  <si>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</si>
  <si>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</si>
  <si>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</si>
  <si>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</si>
  <si>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</si>
  <si>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</si>
  <si>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</si>
  <si>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</si>
  <si>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</si>
  <si>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</si>
  <si>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</si>
  <si>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</si>
  <si>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</si>
  <si>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</si>
  <si>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</si>
  <si>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</si>
  <si>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</si>
  <si>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</si>
  <si>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</si>
  <si>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</si>
  <si>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</si>
  <si>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</si>
  <si>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</si>
  <si>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</si>
  <si>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</si>
  <si>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</si>
  <si>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</si>
  <si>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</si>
  <si>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</si>
  <si>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</si>
  <si>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</si>
  <si>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</si>
  <si>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</si>
  <si>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</si>
  <si>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</si>
  <si>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</si>
  <si>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</si>
  <si>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</si>
  <si>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</si>
  <si>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</si>
  <si>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</si>
  <si>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</si>
  <si>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</si>
  <si>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</si>
  <si>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</si>
  <si>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</si>
  <si>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</si>
  <si>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</si>
  <si>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</si>
  <si>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</si>
  <si>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</si>
  <si>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</si>
  <si>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</si>
  <si>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</si>
  <si>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</si>
  <si>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</si>
  <si>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</si>
  <si>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</si>
  <si>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</si>
  <si>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</si>
  <si>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</si>
  <si>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</si>
  <si>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</si>
  <si>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</si>
  <si>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</si>
  <si>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</si>
  <si>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</si>
  <si>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</si>
  <si>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</si>
  <si>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</si>
  <si>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</si>
  <si>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</si>
  <si>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</si>
  <si>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</si>
  <si>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</si>
  <si>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</si>
  <si>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</si>
  <si>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</si>
  <si>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</si>
  <si>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</si>
  <si>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</si>
  <si>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</si>
  <si>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</si>
  <si>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</si>
  <si>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</si>
  <si>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</si>
  <si>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</si>
  <si>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</si>
  <si>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</si>
  <si>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</si>
  <si>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</si>
  <si>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</si>
  <si>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</si>
  <si>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</si>
  <si>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</si>
  <si>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</si>
  <si>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</si>
  <si>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</si>
  <si>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</si>
  <si>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</si>
  <si>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</si>
  <si>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</si>
  <si>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</si>
  <si>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</si>
  <si>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</si>
  <si>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</si>
  <si>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</si>
  <si>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</si>
  <si>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</si>
  <si>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</si>
  <si>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</si>
  <si>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</si>
  <si>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</si>
  <si>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</si>
  <si>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</si>
  <si>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</si>
  <si>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</si>
  <si>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</si>
  <si>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</si>
  <si>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</si>
  <si>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</si>
  <si>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</si>
  <si>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</si>
  <si>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</si>
  <si>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</si>
  <si>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</si>
  <si>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</si>
  <si>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</si>
  <si>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</si>
  <si>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</si>
  <si>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</si>
  <si>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</si>
  <si>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</si>
  <si>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</si>
  <si>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</si>
  <si>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</si>
  <si>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</si>
  <si>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</si>
  <si>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</si>
  <si>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</si>
  <si>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</si>
  <si>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</si>
  <si>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</si>
  <si>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</si>
  <si>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</si>
  <si>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</si>
  <si>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</si>
  <si>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</si>
  <si>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</si>
  <si>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</si>
  <si>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</si>
  <si>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</si>
  <si>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</si>
  <si>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</si>
  <si>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</si>
  <si>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</si>
  <si>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</si>
  <si>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</si>
  <si>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</si>
  <si>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</si>
  <si>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</si>
  <si>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</si>
  <si>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</si>
  <si>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</si>
  <si>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</si>
  <si>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</si>
  <si>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</si>
  <si>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</si>
  <si>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</si>
  <si>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</si>
  <si>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</si>
  <si>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</si>
  <si>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</si>
  <si>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</si>
  <si>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</si>
  <si>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</si>
  <si>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</si>
  <si>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</si>
  <si>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</si>
  <si>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</si>
  <si>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</si>
  <si>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</si>
  <si>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</si>
  <si>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</si>
  <si>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</si>
  <si>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</si>
  <si>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</si>
  <si>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</si>
  <si>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</si>
  <si>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</si>
  <si>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</si>
  <si>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</si>
  <si>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</si>
  <si>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</si>
  <si>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</si>
  <si>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</si>
  <si>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</si>
  <si>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</si>
  <si>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</si>
  <si>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</si>
  <si>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</si>
  <si>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</si>
  <si>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</si>
  <si>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</si>
  <si>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</si>
  <si>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</si>
  <si>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</si>
  <si>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</si>
  <si>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</si>
  <si>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</si>
  <si>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</si>
  <si>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</si>
  <si>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</si>
  <si>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</si>
  <si>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</si>
  <si>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</si>
  <si>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</si>
  <si>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</si>
  <si>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</si>
  <si>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</si>
  <si>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</si>
  <si>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</si>
  <si>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</si>
  <si>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</si>
  <si>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</si>
  <si>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</si>
  <si>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</si>
  <si>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</si>
  <si>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</si>
  <si>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</si>
  <si>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</si>
  <si>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</si>
  <si>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</si>
  <si>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</si>
  <si>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</si>
  <si>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</si>
  <si>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</si>
  <si>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</si>
  <si>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</si>
  <si>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</si>
  <si>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</si>
  <si>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</si>
  <si>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</si>
  <si>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</si>
  <si>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</si>
  <si>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</si>
  <si>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</si>
  <si>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</si>
  <si>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</si>
  <si>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</si>
  <si>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</si>
  <si>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</si>
  <si>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</si>
  <si>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</si>
  <si>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</si>
  <si>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</si>
  <si>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</si>
  <si>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</si>
  <si>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</si>
  <si>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</si>
  <si>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</si>
  <si>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</si>
  <si>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</si>
  <si>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</si>
  <si>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</si>
  <si>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</si>
  <si>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</si>
  <si>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</si>
  <si>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</si>
  <si>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</si>
  <si>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</si>
  <si>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</si>
  <si>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</si>
  <si>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</si>
  <si>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</si>
  <si>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</si>
  <si>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</si>
  <si>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</si>
  <si>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</si>
  <si>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</si>
  <si>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</si>
  <si>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</si>
  <si>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</si>
  <si>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</si>
  <si>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</si>
  <si>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</si>
  <si>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</si>
  <si>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</si>
  <si>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</si>
  <si>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</si>
  <si>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</si>
  <si>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</si>
  <si>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</si>
  <si>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</si>
  <si>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</si>
  <si>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</si>
  <si>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</si>
  <si>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</si>
  <si>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</si>
  <si>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</si>
  <si>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</si>
  <si>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</si>
  <si>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</si>
  <si>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</si>
  <si>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</si>
  <si>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</si>
  <si>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</si>
  <si>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</si>
  <si>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</si>
  <si>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</si>
  <si>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</si>
  <si>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</si>
  <si>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</si>
  <si>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</si>
  <si>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</si>
  <si>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</si>
  <si>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</si>
  <si>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</si>
  <si>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</si>
  <si>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</si>
  <si>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</si>
  <si>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</si>
  <si>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</si>
  <si>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</si>
  <si>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</si>
  <si>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</si>
  <si>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</si>
  <si>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</si>
  <si>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</si>
  <si>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</si>
  <si>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</si>
  <si>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</si>
  <si>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</si>
  <si>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</si>
  <si>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</si>
  <si>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</si>
  <si>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</si>
  <si>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</si>
  <si>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</si>
  <si>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</si>
  <si>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</si>
  <si>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</si>
  <si>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</si>
  <si>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</si>
  <si>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</si>
  <si>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</si>
  <si>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</si>
  <si>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</si>
  <si>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</si>
  <si>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</si>
  <si>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</si>
  <si>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</si>
  <si>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</si>
  <si>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</si>
  <si>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</si>
  <si>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</si>
  <si>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</si>
  <si>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</si>
  <si>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</si>
  <si>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</si>
  <si>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</si>
  <si>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</si>
  <si>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</si>
  <si>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</si>
  <si>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</si>
  <si>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</si>
  <si>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</si>
  <si>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</si>
  <si>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</si>
  <si>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</si>
  <si>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</si>
  <si>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</si>
  <si>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</si>
  <si>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</si>
  <si>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</si>
  <si>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</si>
  <si>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</si>
  <si>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</si>
  <si>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</si>
  <si>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</si>
  <si>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</si>
  <si>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</si>
  <si>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</si>
  <si>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</si>
  <si>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</si>
  <si>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</si>
  <si>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</si>
  <si>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</si>
  <si>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</si>
  <si>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</si>
  <si>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</si>
  <si>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</si>
  <si>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</si>
  <si>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</si>
  <si>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</si>
  <si>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</si>
  <si>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</si>
  <si>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</si>
  <si>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</si>
  <si>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</si>
  <si>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</si>
  <si>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</si>
  <si>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</si>
  <si>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</si>
  <si>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</si>
  <si>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</si>
  <si>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</si>
  <si>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</si>
  <si>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</si>
  <si>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</si>
  <si>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</si>
  <si>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</si>
  <si>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</si>
  <si>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</si>
  <si>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</si>
  <si>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</si>
  <si>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</si>
  <si>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</si>
  <si>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</si>
  <si>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</si>
  <si>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</si>
  <si>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</si>
  <si>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</si>
  <si>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</si>
  <si>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</si>
  <si>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</si>
  <si>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</si>
  <si>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</si>
  <si>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</si>
  <si>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</si>
  <si>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</si>
  <si>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</si>
  <si>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</si>
  <si>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</si>
  <si>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</si>
  <si>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</si>
  <si>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</si>
  <si>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</si>
  <si>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</si>
  <si>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</si>
  <si>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</si>
  <si>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</si>
  <si>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</si>
  <si>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</si>
  <si>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</si>
  <si>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</si>
  <si>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</si>
  <si>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</si>
  <si>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</si>
  <si>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</si>
  <si>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</si>
  <si>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</si>
  <si>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</si>
  <si>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</si>
  <si>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</si>
  <si>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</si>
  <si>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</si>
  <si>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</si>
  <si>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</si>
  <si>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</si>
  <si>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</si>
  <si>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</si>
  <si>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</si>
  <si>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</si>
  <si>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</si>
  <si>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</si>
  <si>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</si>
  <si>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</si>
  <si>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</si>
  <si>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</si>
  <si>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</si>
  <si>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</si>
  <si>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</si>
  <si>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</si>
  <si>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</si>
  <si>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</si>
  <si>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</si>
  <si>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</si>
  <si>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</si>
  <si>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</si>
  <si>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</si>
  <si>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</si>
  <si>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</si>
  <si>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</si>
  <si>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</si>
  <si>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</si>
  <si>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</si>
  <si>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</si>
  <si>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</si>
  <si>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</si>
  <si>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</si>
  <si>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</si>
  <si>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</si>
  <si>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</si>
  <si>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</si>
  <si>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</si>
  <si>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</si>
  <si>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</si>
  <si>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</si>
  <si>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</si>
  <si>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</si>
  <si>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</si>
  <si>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</si>
  <si>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</si>
  <si>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</si>
  <si>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</si>
  <si>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</si>
  <si>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</si>
  <si>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</si>
  <si>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</si>
  <si>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</si>
  <si>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</si>
  <si>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</si>
  <si>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</si>
  <si>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</si>
  <si>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</si>
  <si>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</si>
  <si>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</si>
  <si>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</si>
  <si>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</si>
  <si>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</si>
  <si>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</si>
  <si>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</si>
  <si>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</si>
  <si>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</si>
  <si>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</si>
  <si>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</si>
  <si>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</si>
  <si>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</si>
  <si>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</si>
  <si>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</si>
  <si>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</si>
  <si>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</si>
  <si>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</si>
  <si>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</si>
  <si>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</si>
  <si>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</si>
  <si>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</si>
  <si>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</si>
  <si>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</si>
  <si>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</si>
  <si>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</si>
  <si>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</si>
  <si>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</si>
  <si>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</si>
  <si>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</si>
  <si>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</si>
  <si>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</si>
  <si>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</si>
  <si>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</si>
  <si>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</si>
  <si>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</si>
  <si>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</si>
  <si>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</si>
  <si>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</si>
  <si>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</si>
  <si>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</si>
  <si>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</si>
  <si>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</si>
  <si>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</si>
  <si>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</si>
  <si>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</si>
  <si>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</si>
  <si>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</si>
  <si>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</si>
  <si>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</si>
  <si>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</si>
  <si>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</si>
  <si>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</si>
  <si>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</si>
  <si>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</si>
  <si>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</si>
  <si>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</si>
  <si>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</si>
  <si>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</si>
  <si>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</si>
  <si>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</si>
  <si>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</si>
  <si>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</si>
  <si>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</si>
  <si>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</si>
  <si>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</si>
  <si>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</si>
  <si>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</si>
  <si>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</si>
  <si>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</si>
  <si>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</si>
  <si>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</si>
  <si>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</si>
  <si>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</si>
  <si>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</si>
  <si>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</si>
  <si>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</si>
  <si>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</si>
  <si>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</si>
  <si>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</si>
  <si>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</si>
  <si>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</si>
  <si>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</si>
  <si>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</si>
  <si>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</si>
  <si>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</si>
  <si>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</si>
  <si>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</si>
  <si>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</si>
  <si>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</si>
  <si>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</si>
  <si>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</si>
  <si>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</si>
  <si>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</si>
  <si>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</si>
  <si>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</si>
  <si>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</si>
  <si>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</si>
  <si>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</si>
  <si>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</si>
  <si>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</si>
  <si>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</si>
  <si>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</si>
  <si>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</si>
  <si>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</si>
  <si>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</si>
  <si>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</si>
  <si>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</si>
  <si>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</si>
  <si>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</si>
  <si>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</si>
  <si>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</si>
  <si>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</si>
  <si>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</si>
  <si>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</si>
  <si>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</si>
  <si>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</si>
  <si>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</si>
  <si>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</si>
  <si>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</si>
  <si>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</si>
  <si>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</si>
  <si>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</si>
  <si>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</si>
  <si>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</si>
  <si>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</si>
  <si>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</si>
  <si>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</si>
  <si>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</si>
  <si>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</si>
  <si>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</si>
  <si>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</si>
  <si>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</si>
  <si>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</si>
  <si>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</si>
  <si>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</si>
  <si>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</si>
  <si>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</si>
  <si>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</si>
  <si>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</si>
  <si>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</si>
  <si>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</si>
  <si>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</si>
  <si>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</si>
  <si>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</si>
  <si>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</si>
  <si>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</si>
  <si>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</si>
  <si>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</si>
  <si>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</si>
  <si>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</si>
  <si>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</si>
  <si>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</si>
  <si>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</si>
  <si>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</si>
  <si>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</si>
  <si>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</si>
  <si>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</si>
  <si>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</si>
  <si>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</si>
  <si>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</si>
  <si>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</si>
  <si>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</si>
  <si>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</si>
  <si>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</si>
  <si>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</si>
  <si>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</si>
  <si>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</si>
  <si>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</si>
  <si>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</si>
  <si>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</si>
  <si>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</si>
  <si>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</si>
  <si>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</si>
  <si>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</si>
  <si>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</si>
  <si>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</si>
  <si>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</si>
  <si>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</si>
  <si>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</si>
  <si>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</si>
  <si>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</si>
  <si>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</si>
  <si>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</si>
  <si>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</si>
  <si>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</si>
  <si>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</si>
  <si>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</si>
  <si>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</si>
  <si>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</si>
  <si>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</si>
  <si>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</si>
  <si>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</si>
  <si>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</si>
  <si>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</si>
  <si>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</si>
  <si>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</si>
  <si>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</si>
  <si>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</si>
  <si>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</si>
  <si>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</si>
  <si>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</si>
  <si>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</si>
  <si>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</si>
  <si>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</si>
  <si>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</si>
  <si>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</si>
  <si>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</si>
  <si>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</si>
  <si>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</si>
  <si>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</si>
  <si>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</si>
  <si>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</si>
  <si>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</si>
  <si>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</si>
  <si>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</si>
  <si>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</si>
  <si>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</si>
  <si>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</si>
  <si>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</si>
  <si>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</si>
  <si>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</si>
  <si>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</si>
  <si>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</si>
  <si>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</si>
  <si>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</si>
  <si>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</si>
  <si>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</si>
  <si>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</si>
  <si>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</si>
  <si>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</si>
  <si>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</si>
  <si>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</si>
  <si>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</si>
  <si>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</si>
  <si>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</si>
  <si>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</si>
  <si>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</si>
  <si>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</si>
  <si>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</si>
  <si>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</si>
  <si>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</si>
  <si>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</si>
  <si>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</si>
  <si>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</si>
  <si>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</si>
  <si>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</si>
  <si>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</si>
  <si>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</si>
  <si>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</si>
  <si>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</si>
  <si>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</si>
  <si>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</si>
  <si>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</si>
  <si>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</si>
  <si>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</si>
  <si>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</si>
  <si>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</si>
  <si>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</si>
  <si>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</si>
  <si>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</si>
  <si>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</si>
  <si>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</si>
  <si>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</si>
  <si>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</si>
  <si>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</si>
  <si>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</si>
  <si>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</si>
  <si>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</si>
  <si>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</si>
  <si>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</si>
  <si>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</si>
  <si>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</si>
  <si>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</si>
  <si>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</si>
  <si>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</si>
  <si>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</si>
  <si>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</si>
  <si>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</si>
  <si>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</si>
  <si>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</si>
  <si>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</si>
  <si>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</si>
  <si>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</si>
  <si>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</si>
  <si>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</si>
  <si>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</si>
  <si>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</si>
  <si>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</si>
  <si>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</si>
  <si>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</si>
  <si>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</si>
  <si>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</si>
  <si>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</si>
  <si>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</si>
  <si>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</si>
  <si>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</si>
  <si>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</si>
  <si>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</si>
  <si>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</si>
  <si>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</si>
  <si>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</si>
  <si>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</si>
  <si>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</si>
  <si>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</si>
  <si>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</si>
  <si>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</si>
  <si>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</si>
  <si>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</si>
  <si>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</si>
  <si>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</si>
  <si>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</si>
  <si>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</si>
  <si>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</si>
  <si>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</si>
  <si>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</si>
  <si>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</si>
  <si>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</si>
  <si>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</si>
  <si>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</si>
  <si>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</si>
  <si>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</si>
  <si>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</si>
  <si>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</si>
  <si>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</si>
  <si>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</si>
  <si>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</si>
  <si>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</si>
  <si>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</si>
  <si>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</si>
  <si>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</si>
  <si>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</si>
  <si>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</si>
  <si>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</si>
  <si>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</si>
  <si>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</si>
  <si>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</si>
  <si>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</si>
  <si>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</si>
  <si>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</si>
  <si>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</si>
  <si>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</si>
  <si>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</si>
  <si>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</si>
  <si>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</si>
  <si>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</si>
  <si>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</si>
  <si>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</si>
  <si>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</si>
  <si>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</si>
  <si>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</si>
  <si>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</si>
  <si>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</si>
  <si>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</si>
  <si>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</si>
  <si>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</si>
  <si>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</si>
  <si>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</si>
  <si>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</si>
  <si>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</si>
  <si>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</si>
  <si>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</si>
  <si>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</si>
  <si>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</si>
  <si>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</si>
  <si>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</si>
  <si>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</si>
  <si>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</si>
  <si>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</si>
  <si>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</si>
  <si>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</si>
  <si>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</si>
  <si>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</si>
  <si>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</si>
  <si>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</si>
  <si>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</si>
  <si>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</si>
  <si>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</si>
  <si>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</si>
  <si>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</si>
  <si>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</si>
  <si>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</si>
  <si>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</si>
  <si>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</si>
  <si>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</si>
  <si>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</si>
  <si>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</si>
  <si>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</si>
  <si>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</si>
  <si>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</si>
  <si>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</si>
  <si>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</si>
  <si>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</si>
  <si>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</si>
  <si>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</si>
  <si>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</si>
  <si>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</si>
  <si>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</si>
  <si>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</si>
  <si>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</si>
  <si>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</si>
  <si>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</si>
  <si>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</si>
  <si>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</si>
  <si>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</si>
  <si>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</si>
  <si>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</si>
  <si>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</si>
  <si>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</si>
  <si>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</si>
  <si>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</si>
  <si>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</si>
  <si>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</si>
  <si>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</si>
  <si>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</si>
  <si>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</si>
  <si>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</si>
  <si>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</si>
  <si>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</si>
  <si>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</si>
  <si>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</si>
  <si>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</si>
  <si>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</si>
  <si>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</si>
  <si>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</si>
  <si>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</si>
  <si>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</si>
  <si>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</si>
  <si>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</si>
  <si>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</si>
  <si>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</si>
  <si>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</si>
  <si>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</si>
  <si>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</si>
  <si>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</si>
  <si>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</si>
  <si>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</si>
  <si>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</si>
  <si>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</si>
  <si>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</si>
  <si>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</si>
  <si>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</si>
  <si>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</si>
  <si>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</si>
  <si>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</si>
  <si>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</si>
  <si>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</si>
  <si>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</si>
  <si>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</si>
  <si>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</si>
  <si>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</si>
  <si>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</si>
  <si>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</si>
  <si>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</si>
  <si>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</si>
  <si>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</si>
  <si>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</si>
  <si>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</si>
  <si>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</si>
  <si>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</si>
  <si>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</si>
  <si>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</si>
  <si>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</si>
  <si>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</si>
  <si>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</si>
  <si>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</si>
  <si>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</si>
  <si>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</si>
  <si>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</si>
  <si>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</si>
  <si>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</si>
  <si>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</si>
  <si>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</si>
  <si>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</si>
  <si>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</si>
  <si>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</si>
  <si>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</si>
  <si>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</si>
  <si>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</si>
  <si>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</si>
  <si>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</si>
  <si>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</si>
  <si>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</si>
  <si>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</si>
  <si>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</si>
  <si>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</si>
  <si>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</si>
  <si>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</si>
  <si>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</si>
  <si>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</si>
  <si>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</si>
  <si>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</si>
  <si>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</si>
  <si>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</si>
  <si>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</si>
  <si>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</si>
  <si>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</si>
  <si>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</si>
  <si>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</si>
  <si>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</si>
  <si>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</si>
  <si>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</si>
  <si>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</si>
  <si>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</si>
  <si>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</si>
  <si>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</si>
  <si>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</si>
  <si>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</si>
  <si>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</si>
  <si>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</si>
  <si>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</si>
  <si>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</si>
  <si>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</si>
  <si>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</si>
  <si>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</si>
  <si>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</si>
  <si>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</si>
  <si>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</si>
  <si>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</si>
  <si>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</si>
  <si>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</si>
  <si>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</si>
  <si>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</si>
  <si>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</si>
  <si>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</si>
  <si>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</si>
  <si>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</si>
  <si>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</si>
  <si>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</si>
  <si>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</si>
  <si>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</si>
  <si>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</si>
  <si>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</si>
  <si>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</si>
  <si>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</si>
  <si>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</si>
  <si>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</si>
  <si>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</si>
  <si>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</si>
  <si>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</si>
  <si>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</si>
  <si>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</si>
  <si>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</si>
  <si>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</si>
  <si>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</si>
  <si>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</si>
  <si>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</si>
  <si>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</si>
  <si>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</si>
  <si>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</si>
  <si>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</si>
  <si>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</si>
  <si>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</si>
  <si>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</si>
  <si>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</si>
  <si>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</si>
  <si>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</si>
  <si>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</si>
  <si>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</si>
  <si>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</si>
  <si>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</si>
  <si>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</si>
  <si>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</si>
  <si>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</si>
  <si>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</si>
  <si>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</si>
  <si>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</si>
  <si>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</si>
  <si>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</si>
  <si>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</si>
  <si>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</si>
  <si>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</si>
  <si>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</si>
  <si>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</si>
  <si>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</si>
  <si>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</si>
  <si>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</si>
  <si>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</si>
  <si>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</si>
  <si>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</si>
  <si>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</si>
  <si>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</si>
  <si>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</si>
  <si>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</si>
  <si>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</si>
  <si>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</si>
  <si>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</si>
  <si>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</si>
  <si>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</si>
  <si>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</si>
  <si>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</si>
  <si>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</si>
  <si>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</si>
  <si>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</si>
  <si>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</si>
  <si>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</si>
  <si>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</si>
  <si>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</si>
  <si>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</si>
  <si>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</si>
  <si>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</si>
  <si>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</si>
  <si>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</si>
  <si>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</si>
  <si>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</si>
  <si>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</si>
  <si>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</si>
  <si>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</si>
  <si>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</si>
  <si>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</si>
  <si>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</si>
  <si>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</si>
  <si>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</si>
  <si>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</si>
  <si>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</si>
  <si>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</si>
  <si>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</si>
  <si>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</si>
  <si>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</si>
  <si>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</si>
  <si>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</si>
  <si>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</si>
  <si>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</si>
  <si>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</si>
  <si>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</si>
  <si>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</si>
  <si>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</si>
  <si>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</si>
  <si>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</si>
  <si>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</si>
  <si>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</si>
  <si>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</si>
  <si>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</si>
  <si>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</si>
  <si>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</si>
  <si>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</si>
  <si>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</si>
  <si>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</si>
  <si>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</si>
  <si>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</si>
  <si>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</si>
  <si>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</si>
  <si>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</si>
  <si>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</si>
  <si>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</si>
  <si>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</si>
  <si>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</si>
  <si>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</si>
  <si>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</si>
  <si>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</si>
  <si>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</si>
  <si>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</si>
  <si>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</si>
  <si>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</si>
  <si>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</si>
  <si>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</si>
  <si>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</si>
  <si>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</si>
  <si>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</si>
  <si>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</si>
  <si>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</si>
  <si>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</si>
  <si>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</si>
  <si>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</si>
  <si>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</si>
  <si>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</si>
  <si>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</si>
  <si>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</si>
  <si>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</si>
  <si>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</si>
  <si>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</si>
  <si>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</si>
  <si>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</si>
  <si>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</si>
  <si>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</si>
  <si>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</si>
  <si>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</si>
  <si>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</si>
  <si>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</si>
  <si>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</si>
  <si>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</si>
  <si>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</si>
  <si>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</si>
  <si>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</si>
  <si>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</si>
  <si>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</si>
  <si>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</si>
  <si>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</si>
  <si>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</si>
  <si>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</si>
  <si>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</si>
  <si>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</si>
  <si>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</si>
  <si>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</si>
  <si>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</si>
  <si>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</si>
  <si>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</si>
  <si>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</si>
  <si>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</si>
  <si>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</si>
  <si>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</si>
  <si>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</si>
  <si>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</si>
  <si>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</si>
  <si>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</si>
  <si>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</si>
  <si>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</si>
  <si>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</si>
  <si>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</si>
  <si>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</si>
  <si>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</si>
  <si>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</si>
  <si>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</si>
  <si>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</si>
  <si>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</si>
  <si>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</si>
  <si>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</si>
  <si>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</si>
  <si>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</si>
  <si>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</si>
  <si>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</si>
  <si>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</si>
  <si>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</si>
  <si>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</si>
  <si>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</si>
  <si>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</si>
  <si>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</si>
  <si>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</si>
  <si>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</si>
  <si>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</si>
  <si>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</si>
  <si>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</si>
  <si>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</si>
  <si>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</si>
  <si>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</si>
  <si>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</si>
  <si>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</si>
  <si>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</si>
  <si>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</si>
  <si>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</si>
  <si>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</si>
  <si>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</si>
  <si>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</si>
  <si>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</si>
  <si>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</si>
  <si>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</si>
  <si>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</si>
  <si>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</si>
  <si>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</si>
  <si>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</si>
  <si>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</si>
  <si>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</si>
  <si>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</si>
  <si>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</si>
  <si>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</si>
  <si>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</si>
  <si>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</si>
  <si>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</si>
  <si>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</si>
  <si>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</si>
  <si>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</si>
  <si>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</si>
  <si>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</si>
  <si>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</si>
  <si>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</si>
  <si>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</si>
  <si>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</si>
  <si>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</si>
  <si>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</si>
  <si>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</si>
  <si>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</si>
  <si>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</si>
  <si>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</si>
  <si>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</si>
  <si>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</si>
  <si>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</si>
  <si>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</si>
  <si>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</si>
  <si>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</si>
  <si>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</si>
  <si>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</si>
  <si>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</si>
  <si>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</si>
  <si>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</si>
  <si>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</si>
  <si>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</si>
  <si>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</si>
  <si>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</si>
  <si>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</si>
  <si>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</si>
  <si>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</si>
  <si>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</si>
  <si>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</si>
  <si>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</si>
  <si>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</si>
  <si>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</si>
  <si>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</si>
  <si>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</si>
  <si>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</si>
  <si>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</si>
  <si>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</si>
  <si>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</si>
  <si>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</si>
  <si>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</si>
  <si>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</si>
  <si>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</si>
  <si>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</si>
  <si>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</si>
  <si>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</si>
  <si>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</si>
  <si>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</si>
  <si>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</si>
  <si>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</si>
  <si>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</si>
  <si>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</si>
  <si>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</si>
  <si>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</si>
  <si>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</si>
  <si>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</si>
  <si>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</si>
  <si>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</si>
  <si>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</si>
  <si>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</si>
  <si>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</si>
  <si>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</si>
  <si>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</si>
  <si>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</si>
  <si>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</si>
  <si>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</si>
  <si>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</si>
  <si>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</si>
  <si>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</si>
  <si>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</si>
  <si>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</si>
  <si>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Grand Total</t>
  </si>
  <si>
    <t>%</t>
  </si>
  <si>
    <t>Count of Gender</t>
  </si>
  <si>
    <t>Detractors</t>
  </si>
  <si>
    <t>Passives</t>
  </si>
  <si>
    <t>Promoters</t>
  </si>
  <si>
    <t>Count of NPS Category</t>
  </si>
  <si>
    <t>NPS Category</t>
  </si>
  <si>
    <t>NPS Score</t>
  </si>
  <si>
    <t>Dial</t>
  </si>
  <si>
    <t>Indicator</t>
  </si>
  <si>
    <t>Conversion</t>
  </si>
  <si>
    <t>Row Labels</t>
  </si>
  <si>
    <t>Count of Source</t>
  </si>
  <si>
    <t>Count of Purpose</t>
  </si>
  <si>
    <t>2020</t>
  </si>
  <si>
    <t>2021</t>
  </si>
  <si>
    <t>2022</t>
  </si>
  <si>
    <t>Jan</t>
  </si>
  <si>
    <t>Feb</t>
  </si>
  <si>
    <t>Mar</t>
  </si>
  <si>
    <t>Apr</t>
  </si>
  <si>
    <t>May</t>
  </si>
  <si>
    <t>Jun</t>
  </si>
  <si>
    <t>Jul</t>
  </si>
  <si>
    <t>Aug</t>
  </si>
  <si>
    <t>Sep</t>
  </si>
  <si>
    <t>Oct</t>
  </si>
  <si>
    <t>Nov</t>
  </si>
  <si>
    <t>Dec</t>
  </si>
  <si>
    <t>Column Labels</t>
  </si>
  <si>
    <t>Checkout Date (Month)</t>
  </si>
  <si>
    <t>Feedback_Category</t>
  </si>
  <si>
    <t>Average of Rating_Range</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</si>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</sst>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7"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3" fillId="2" borderId="2" xfId="0" applyFont="1" applyFill="1" applyBorder="1"/>
    <xf numFmtId="0" fontId="0" fillId="0" borderId="0" xfId="0" pivotButton="1"/>
    <xf numFmtId="0" fontId="0" fillId="0" borderId="0" xfId="0" applyAlignment="1">
      <alignment horizontal="left"/>
    </xf>
    <xf numFmtId="3" fontId="0" fillId="0" borderId="0" xfId="0" applyNumberFormat="1"/>
    <xf numFmtId="9" fontId="0" fillId="0" borderId="0" xfId="1" applyFont="1"/>
    <xf numFmtId="0" fontId="3" fillId="2" borderId="2" xfId="0" applyFont="1" applyFill="1" applyBorder="1" applyAlignment="1">
      <alignment horizontal="center" vertical="center"/>
    </xf>
    <xf numFmtId="167" fontId="3" fillId="2" borderId="2" xfId="0" applyNumberFormat="1" applyFont="1" applyFill="1" applyBorder="1" applyAlignment="1">
      <alignment horizontal="center" vertical="center"/>
    </xf>
    <xf numFmtId="167" fontId="0" fillId="0" borderId="0" xfId="0" applyNumberFormat="1"/>
    <xf numFmtId="0" fontId="3" fillId="2" borderId="3" xfId="0" applyFont="1" applyFill="1" applyBorder="1" applyAlignment="1">
      <alignment horizontal="left"/>
    </xf>
    <xf numFmtId="0" fontId="3" fillId="2" borderId="3" xfId="0" applyFont="1" applyFill="1" applyBorder="1"/>
    <xf numFmtId="0" fontId="0" fillId="0" borderId="0" xfId="0" applyNumberFormat="1"/>
  </cellXfs>
  <cellStyles count="2">
    <cellStyle name="Normal" xfId="0" builtinId="0"/>
    <cellStyle name="Percent" xfId="1" builtinId="5"/>
  </cellStyles>
  <dxfs count="63">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font>
        <color theme="0"/>
        <name val="Times New Roman"/>
        <family val="1"/>
        <scheme val="none"/>
      </font>
      <border>
        <bottom style="thin">
          <color theme="4"/>
        </bottom>
        <vertical/>
        <horizontal/>
      </border>
    </dxf>
    <dxf>
      <font>
        <color theme="1"/>
      </font>
      <fill>
        <patternFill>
          <bgColor rgb="FF050A32"/>
        </patternFill>
      </fill>
      <border>
        <left/>
        <right/>
        <top/>
        <bottom/>
        <vertical/>
        <horizontal/>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166" formatCode="#,##0.0"/>
    </dxf>
    <dxf>
      <numFmt numFmtId="166" formatCode="#,##0.0"/>
    </dxf>
  </dxfs>
  <tableStyles count="1" defaultTableStyle="TableStyleMedium2" defaultPivotStyle="PivotStyleLight16">
    <tableStyle name="Slicer" pivot="0" table="0" count="10" xr9:uid="{27A47126-2BF7-4998-B879-3CB2C7BA78D6}">
      <tableStyleElement type="wholeTable" dxfId="35"/>
      <tableStyleElement type="headerRow" dxfId="34"/>
    </tableStyle>
  </tableStyles>
  <colors>
    <mruColors>
      <color rgb="FFF19037"/>
      <color rgb="FFEBAA35"/>
      <color rgb="FFF3A629"/>
      <color rgb="FFFAC266"/>
      <color rgb="FF5DF2FD"/>
      <color rgb="FF69F4F1"/>
      <color rgb="FF5BD4FF"/>
      <color rgb="FFF640CF"/>
      <color rgb="FF2BF595"/>
      <color rgb="FF3FE5B2"/>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1"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1903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05-4357-ABDD-84316B98DC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05-4357-ABDD-84316B98DC56}"/>
              </c:ext>
            </c:extLst>
          </c:dPt>
          <c:val>
            <c:numRef>
              <c:f>Analysis!$F$9:$F$10</c:f>
              <c:numCache>
                <c:formatCode>0%</c:formatCode>
                <c:ptCount val="2"/>
                <c:pt idx="0">
                  <c:v>0.43737166324435317</c:v>
                </c:pt>
                <c:pt idx="1">
                  <c:v>0.56262833675564683</c:v>
                </c:pt>
              </c:numCache>
            </c:numRef>
          </c:val>
          <c:extLst>
            <c:ext xmlns:c16="http://schemas.microsoft.com/office/drawing/2014/chart" uri="{C3380CC4-5D6E-409C-BE32-E72D297353CC}">
              <c16:uniqueId val="{00000000-D32A-4D0E-942A-1ADC5764D5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14BE1"/>
                  </a:gs>
                  <a:gs pos="99000">
                    <a:srgbClr val="FA4B96"/>
                  </a:gs>
                </a:gsLst>
                <a:lin ang="10800000" scaled="1"/>
              </a:gradFill>
              <a:ln w="19050">
                <a:noFill/>
              </a:ln>
              <a:effectLst/>
            </c:spPr>
            <c:extLst>
              <c:ext xmlns:c16="http://schemas.microsoft.com/office/drawing/2014/chart" uri="{C3380CC4-5D6E-409C-BE32-E72D297353CC}">
                <c16:uniqueId val="{00000001-E0ED-42C2-A6EE-D82E15A31D1B}"/>
              </c:ext>
            </c:extLst>
          </c:dPt>
          <c:dPt>
            <c:idx val="1"/>
            <c:bubble3D val="0"/>
            <c:spPr>
              <a:solidFill>
                <a:srgbClr val="4D1066">
                  <a:alpha val="40000"/>
                </a:srgbClr>
              </a:solidFill>
              <a:ln w="19050">
                <a:noFill/>
              </a:ln>
              <a:effectLst/>
            </c:spPr>
            <c:extLst>
              <c:ext xmlns:c16="http://schemas.microsoft.com/office/drawing/2014/chart" uri="{C3380CC4-5D6E-409C-BE32-E72D297353CC}">
                <c16:uniqueId val="{00000003-E0ED-42C2-A6EE-D82E15A31D1B}"/>
              </c:ext>
            </c:extLst>
          </c:dPt>
          <c:cat>
            <c:strRef>
              <c:f>Analysis!$D$9:$D$10</c:f>
              <c:strCache>
                <c:ptCount val="2"/>
                <c:pt idx="0">
                  <c:v>Female</c:v>
                </c:pt>
                <c:pt idx="1">
                  <c:v>Male</c:v>
                </c:pt>
              </c:strCache>
            </c:strRef>
          </c:cat>
          <c:val>
            <c:numRef>
              <c:f>Analysis!$F$9:$F$10</c:f>
              <c:numCache>
                <c:formatCode>0%</c:formatCode>
                <c:ptCount val="2"/>
                <c:pt idx="0">
                  <c:v>0.43737166324435317</c:v>
                </c:pt>
                <c:pt idx="1">
                  <c:v>0.56262833675564683</c:v>
                </c:pt>
              </c:numCache>
            </c:numRef>
          </c:val>
          <c:extLst>
            <c:ext xmlns:c16="http://schemas.microsoft.com/office/drawing/2014/chart" uri="{C3380CC4-5D6E-409C-BE32-E72D297353CC}">
              <c16:uniqueId val="{00000004-E0ED-42C2-A6EE-D82E15A31D1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43528220606918"/>
          <c:y val="0.11378463834078051"/>
          <c:w val="0.75487218183960092"/>
          <c:h val="0.77243072331843898"/>
        </c:manualLayout>
      </c:layout>
      <c:doughnutChart>
        <c:varyColors val="1"/>
        <c:ser>
          <c:idx val="0"/>
          <c:order val="0"/>
          <c:spPr>
            <a:gradFill>
              <a:gsLst>
                <a:gs pos="0">
                  <a:srgbClr val="E14BE1"/>
                </a:gs>
                <a:gs pos="99000">
                  <a:srgbClr val="FA4B96"/>
                </a:gs>
              </a:gsLst>
              <a:lin ang="10800000" scaled="1"/>
            </a:gradFill>
            <a:ln>
              <a:noFill/>
            </a:ln>
          </c:spPr>
          <c:dPt>
            <c:idx val="0"/>
            <c:bubble3D val="0"/>
            <c:spPr>
              <a:solidFill>
                <a:srgbClr val="4D1066">
                  <a:alpha val="40000"/>
                </a:srgbClr>
              </a:solidFill>
              <a:ln w="19050">
                <a:noFill/>
              </a:ln>
              <a:effectLst/>
            </c:spPr>
            <c:extLst>
              <c:ext xmlns:c16="http://schemas.microsoft.com/office/drawing/2014/chart" uri="{C3380CC4-5D6E-409C-BE32-E72D297353CC}">
                <c16:uniqueId val="{00000001-F383-4976-A5C6-791DC354CC8E}"/>
              </c:ext>
            </c:extLst>
          </c:dPt>
          <c:dPt>
            <c:idx val="1"/>
            <c:bubble3D val="0"/>
            <c:spPr>
              <a:gradFill>
                <a:gsLst>
                  <a:gs pos="0">
                    <a:srgbClr val="50FF96"/>
                  </a:gs>
                  <a:gs pos="99000">
                    <a:srgbClr val="00AF50"/>
                  </a:gs>
                </a:gsLst>
                <a:lin ang="10800000" scaled="1"/>
              </a:gradFill>
              <a:ln w="19050">
                <a:noFill/>
              </a:ln>
              <a:effectLst/>
            </c:spPr>
            <c:extLst>
              <c:ext xmlns:c16="http://schemas.microsoft.com/office/drawing/2014/chart" uri="{C3380CC4-5D6E-409C-BE32-E72D297353CC}">
                <c16:uniqueId val="{00000003-F383-4976-A5C6-791DC354CC8E}"/>
              </c:ext>
            </c:extLst>
          </c:dPt>
          <c:cat>
            <c:strRef>
              <c:f>Analysis!$D$9:$D$10</c:f>
              <c:strCache>
                <c:ptCount val="2"/>
                <c:pt idx="0">
                  <c:v>Female</c:v>
                </c:pt>
                <c:pt idx="1">
                  <c:v>Male</c:v>
                </c:pt>
              </c:strCache>
            </c:strRef>
          </c:cat>
          <c:val>
            <c:numRef>
              <c:f>Analysis!$F$9:$F$10</c:f>
              <c:numCache>
                <c:formatCode>0%</c:formatCode>
                <c:ptCount val="2"/>
                <c:pt idx="0">
                  <c:v>0.43737166324435317</c:v>
                </c:pt>
                <c:pt idx="1">
                  <c:v>0.56262833675564683</c:v>
                </c:pt>
              </c:numCache>
            </c:numRef>
          </c:val>
          <c:extLst>
            <c:ext xmlns:c16="http://schemas.microsoft.com/office/drawing/2014/chart" uri="{C3380CC4-5D6E-409C-BE32-E72D297353CC}">
              <c16:uniqueId val="{00000004-F383-4976-A5C6-791DC354CC8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9100-4085-8F05-218695B78242}"/>
              </c:ext>
            </c:extLst>
          </c:dPt>
          <c:dPt>
            <c:idx val="1"/>
            <c:bubble3D val="0"/>
            <c:spPr>
              <a:solidFill>
                <a:srgbClr val="FF0000"/>
              </a:solidFill>
              <a:ln w="19050">
                <a:noFill/>
              </a:ln>
              <a:effectLst/>
            </c:spPr>
            <c:extLst>
              <c:ext xmlns:c16="http://schemas.microsoft.com/office/drawing/2014/chart" uri="{C3380CC4-5D6E-409C-BE32-E72D297353CC}">
                <c16:uniqueId val="{00000003-9100-4085-8F05-218695B78242}"/>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9100-4085-8F05-218695B78242}"/>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9100-4085-8F05-218695B78242}"/>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9100-4085-8F05-218695B78242}"/>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9100-4085-8F05-218695B78242}"/>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9100-4085-8F05-218695B78242}"/>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9100-4085-8F05-218695B78242}"/>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9100-4085-8F05-218695B78242}"/>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9100-4085-8F05-218695B78242}"/>
              </c:ext>
            </c:extLst>
          </c:dPt>
          <c:dPt>
            <c:idx val="10"/>
            <c:bubble3D val="0"/>
            <c:spPr>
              <a:solidFill>
                <a:srgbClr val="00AF50"/>
              </a:solidFill>
              <a:ln w="19050">
                <a:noFill/>
              </a:ln>
              <a:effectLst/>
            </c:spPr>
            <c:extLst>
              <c:ext xmlns:c16="http://schemas.microsoft.com/office/drawing/2014/chart" uri="{C3380CC4-5D6E-409C-BE32-E72D297353CC}">
                <c16:uniqueId val="{00000015-9100-4085-8F05-218695B78242}"/>
              </c:ext>
            </c:extLst>
          </c:dPt>
          <c:val>
            <c:numRef>
              <c:f>Analysis!$K$18:$K$28</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9100-4085-8F05-218695B78242}"/>
            </c:ext>
          </c:extLst>
        </c:ser>
        <c:dLbls>
          <c:showLegendKey val="0"/>
          <c:showVal val="0"/>
          <c:showCatName val="0"/>
          <c:showSerName val="0"/>
          <c:showPercent val="0"/>
          <c:showBubbleSize val="0"/>
          <c:showLeaderLines val="1"/>
        </c:dLbls>
        <c:firstSliceAng val="90"/>
        <c:holeSize val="70"/>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18-9100-4085-8F05-218695B78242}"/>
              </c:ext>
            </c:extLst>
          </c:dPt>
          <c:dPt>
            <c:idx val="1"/>
            <c:bubble3D val="0"/>
            <c:spPr>
              <a:solidFill>
                <a:schemeClr val="accent2"/>
              </a:solidFill>
              <a:ln w="19050">
                <a:noFill/>
              </a:ln>
              <a:effectLst/>
            </c:spPr>
            <c:extLst>
              <c:ext xmlns:c16="http://schemas.microsoft.com/office/drawing/2014/chart" uri="{C3380CC4-5D6E-409C-BE32-E72D297353CC}">
                <c16:uniqueId val="{0000001A-9100-4085-8F05-218695B78242}"/>
              </c:ext>
            </c:extLst>
          </c:dPt>
          <c:dPt>
            <c:idx val="2"/>
            <c:bubble3D val="0"/>
            <c:spPr>
              <a:noFill/>
              <a:ln w="19050">
                <a:noFill/>
              </a:ln>
              <a:effectLst/>
            </c:spPr>
            <c:extLst>
              <c:ext xmlns:c16="http://schemas.microsoft.com/office/drawing/2014/chart" uri="{C3380CC4-5D6E-409C-BE32-E72D297353CC}">
                <c16:uniqueId val="{0000001C-9100-4085-8F05-218695B78242}"/>
              </c:ext>
            </c:extLst>
          </c:dPt>
          <c:val>
            <c:numRef>
              <c:f>Analysis!$K$14:$K$16</c:f>
              <c:numCache>
                <c:formatCode>General</c:formatCode>
                <c:ptCount val="3"/>
                <c:pt idx="0" formatCode="0.0">
                  <c:v>287.28952772073922</c:v>
                </c:pt>
                <c:pt idx="1">
                  <c:v>4</c:v>
                </c:pt>
                <c:pt idx="2" formatCode="0.0">
                  <c:v>68.710472279260784</c:v>
                </c:pt>
              </c:numCache>
            </c:numRef>
          </c:val>
          <c:extLst>
            <c:ext xmlns:c16="http://schemas.microsoft.com/office/drawing/2014/chart" uri="{C3380CC4-5D6E-409C-BE32-E72D297353CC}">
              <c16:uniqueId val="{0000001D-9100-4085-8F05-218695B78242}"/>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gs>
              <a:gs pos="100000">
                <a:srgbClr val="0070C0"/>
              </a:gs>
            </a:gsLst>
            <a:lin ang="10800000" scaled="1"/>
            <a:tileRect/>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Analysis!$T$1</c:f>
              <c:strCache>
                <c:ptCount val="1"/>
                <c:pt idx="0">
                  <c:v>Total</c:v>
                </c:pt>
              </c:strCache>
            </c:strRef>
          </c:tx>
          <c:spPr>
            <a:gradFill flip="none" rotWithShape="1">
              <a:gsLst>
                <a:gs pos="0">
                  <a:srgbClr val="00B0F0"/>
                </a:gs>
                <a:gs pos="100000">
                  <a:srgbClr val="0070C0"/>
                </a:gs>
              </a:gsLst>
              <a:lin ang="10800000" scaled="1"/>
              <a:tileRect/>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Analysis!$S$2:$S$9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Analysis!$T$2:$T$9</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A335-42FC-B74A-BAF1AA25CFFC}"/>
            </c:ext>
          </c:extLst>
        </c:ser>
        <c:dLbls>
          <c:showLegendKey val="0"/>
          <c:showVal val="0"/>
          <c:showCatName val="0"/>
          <c:showSerName val="0"/>
          <c:showPercent val="0"/>
          <c:showBubbleSize val="0"/>
        </c:dLbls>
        <c:gapWidth val="50"/>
        <c:axId val="501377567"/>
        <c:axId val="357740239"/>
      </c:barChart>
      <c:catAx>
        <c:axId val="5013775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57740239"/>
        <c:crosses val="autoZero"/>
        <c:auto val="1"/>
        <c:lblAlgn val="ctr"/>
        <c:lblOffset val="100"/>
        <c:noMultiLvlLbl val="0"/>
      </c:catAx>
      <c:valAx>
        <c:axId val="357740239"/>
        <c:scaling>
          <c:orientation val="minMax"/>
        </c:scaling>
        <c:delete val="1"/>
        <c:axPos val="t"/>
        <c:numFmt formatCode="General" sourceLinked="1"/>
        <c:majorTickMark val="none"/>
        <c:minorTickMark val="none"/>
        <c:tickLblPos val="nextTo"/>
        <c:crossAx val="50137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tx1">
              <a:alpha val="60000"/>
            </a:schemeClr>
          </a:gs>
          <a:gs pos="0">
            <a:schemeClr val="tx1"/>
          </a:gs>
          <a:gs pos="0">
            <a:schemeClr val="accent1">
              <a:lumMod val="5000"/>
              <a:lumOff val="95000"/>
            </a:schemeClr>
          </a:gs>
          <a:gs pos="0">
            <a:scrgbClr r="0" g="0" b="0"/>
          </a:gs>
          <a:gs pos="53000">
            <a:schemeClr val="accent2"/>
          </a:gs>
          <a:gs pos="100000">
            <a:srgbClr val="050A32"/>
          </a:gs>
        </a:gsLst>
        <a:lin ang="2700000" scaled="1"/>
        <a:tileRect/>
      </a:gradFill>
      <a:round/>
    </a:ln>
    <a:effectLst/>
  </c:spPr>
  <c:txPr>
    <a:bodyPr/>
    <a:lstStyle/>
    <a:p>
      <a:pPr>
        <a:defRPr sz="105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6"/>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0">
                <a:schemeClr val="accent1">
                  <a:lumMod val="5000"/>
                  <a:lumOff val="95000"/>
                </a:schemeClr>
              </a:gs>
              <a:gs pos="0">
                <a:schemeClr val="tx1"/>
              </a:gs>
              <a:gs pos="50000">
                <a:srgbClr val="FFC000"/>
              </a:gs>
              <a:gs pos="100000">
                <a:schemeClr val="tx1"/>
              </a:gs>
            </a:gsLst>
            <a:lin ang="108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0">
                <a:schemeClr val="accent1">
                  <a:lumMod val="5000"/>
                  <a:lumOff val="95000"/>
                </a:schemeClr>
              </a:gs>
              <a:gs pos="0">
                <a:srgbClr val="FFFC42"/>
              </a:gs>
              <a:gs pos="100000">
                <a:srgbClr val="FAC266"/>
              </a:gs>
            </a:gsLst>
            <a:lin ang="10800000" scaled="1"/>
          </a:gradFill>
          <a:ln w="19050">
            <a:noFill/>
          </a:ln>
          <a:effectLst/>
        </c:spPr>
      </c:pivotFmt>
      <c:pivotFmt>
        <c:idx val="8"/>
        <c:spPr>
          <a:gradFill>
            <a:gsLst>
              <a:gs pos="0">
                <a:schemeClr val="accent1">
                  <a:lumMod val="5000"/>
                  <a:lumOff val="95000"/>
                </a:schemeClr>
              </a:gs>
              <a:gs pos="0">
                <a:srgbClr val="69F4F1"/>
              </a:gs>
              <a:gs pos="100000">
                <a:srgbClr val="5DF2FD"/>
              </a:gs>
            </a:gsLst>
            <a:lin ang="10800000" scaled="1"/>
          </a:gradFill>
          <a:ln w="19050">
            <a:noFill/>
          </a:ln>
          <a:effectLst/>
        </c:spPr>
      </c:pivotFmt>
      <c:pivotFmt>
        <c:idx val="9"/>
        <c:spPr>
          <a:gradFill>
            <a:gsLst>
              <a:gs pos="0">
                <a:schemeClr val="accent1">
                  <a:lumMod val="5000"/>
                  <a:lumOff val="95000"/>
                </a:schemeClr>
              </a:gs>
              <a:gs pos="0">
                <a:srgbClr val="F640CF"/>
              </a:gs>
              <a:gs pos="100000">
                <a:srgbClr val="F640CF"/>
              </a:gs>
            </a:gsLst>
            <a:lin ang="10800000" scaled="1"/>
          </a:gradFill>
          <a:ln w="19050">
            <a:noFill/>
          </a:ln>
          <a:effectLst/>
        </c:spPr>
      </c:pivotFmt>
      <c:pivotFmt>
        <c:idx val="10"/>
        <c:spPr>
          <a:gradFill>
            <a:gsLst>
              <a:gs pos="0">
                <a:schemeClr val="accent1">
                  <a:lumMod val="5000"/>
                  <a:lumOff val="95000"/>
                </a:schemeClr>
              </a:gs>
              <a:gs pos="0">
                <a:srgbClr val="3FE5B2"/>
              </a:gs>
              <a:gs pos="100000">
                <a:srgbClr val="2BF595"/>
              </a:gs>
            </a:gsLst>
            <a:lin ang="10800000" scaled="1"/>
          </a:gradFill>
          <a:ln w="19050">
            <a:noFill/>
          </a:ln>
          <a:effectLst/>
        </c:spPr>
      </c:pivotFmt>
    </c:pivotFmts>
    <c:plotArea>
      <c:layout>
        <c:manualLayout>
          <c:layoutTarget val="inner"/>
          <c:xMode val="edge"/>
          <c:yMode val="edge"/>
          <c:x val="0.24735433070866142"/>
          <c:y val="1.7535186248485816E-2"/>
          <c:w val="0.53306933508311449"/>
          <c:h val="0.76152762154730647"/>
        </c:manualLayout>
      </c:layout>
      <c:doughnutChart>
        <c:varyColors val="1"/>
        <c:ser>
          <c:idx val="0"/>
          <c:order val="0"/>
          <c:tx>
            <c:strRef>
              <c:f>Analysis!$Z$1</c:f>
              <c:strCache>
                <c:ptCount val="1"/>
                <c:pt idx="0">
                  <c:v>Total</c:v>
                </c:pt>
              </c:strCache>
            </c:strRef>
          </c:tx>
          <c:spPr>
            <a:gradFill>
              <a:gsLst>
                <a:gs pos="0">
                  <a:schemeClr val="accent1">
                    <a:lumMod val="5000"/>
                    <a:lumOff val="95000"/>
                  </a:schemeClr>
                </a:gs>
                <a:gs pos="0">
                  <a:schemeClr val="tx1"/>
                </a:gs>
                <a:gs pos="50000">
                  <a:srgbClr val="FFC000"/>
                </a:gs>
                <a:gs pos="100000">
                  <a:schemeClr val="tx1"/>
                </a:gs>
              </a:gsLst>
              <a:lin ang="10800000" scaled="1"/>
            </a:gradFill>
            <a:ln>
              <a:noFill/>
            </a:ln>
          </c:spPr>
          <c:dPt>
            <c:idx val="0"/>
            <c:bubble3D val="0"/>
            <c:spPr>
              <a:gradFill>
                <a:gsLst>
                  <a:gs pos="0">
                    <a:schemeClr val="accent1">
                      <a:lumMod val="5000"/>
                      <a:lumOff val="95000"/>
                    </a:schemeClr>
                  </a:gs>
                  <a:gs pos="0">
                    <a:srgbClr val="FFFC42"/>
                  </a:gs>
                  <a:gs pos="100000">
                    <a:srgbClr val="FAC266"/>
                  </a:gs>
                </a:gsLst>
                <a:lin ang="10800000" scaled="1"/>
              </a:gradFill>
              <a:ln w="19050">
                <a:noFill/>
              </a:ln>
              <a:effectLst/>
            </c:spPr>
            <c:extLst>
              <c:ext xmlns:c16="http://schemas.microsoft.com/office/drawing/2014/chart" uri="{C3380CC4-5D6E-409C-BE32-E72D297353CC}">
                <c16:uniqueId val="{00000001-0498-4FEE-AEFC-B4E49A5A36E2}"/>
              </c:ext>
            </c:extLst>
          </c:dPt>
          <c:dPt>
            <c:idx val="1"/>
            <c:bubble3D val="0"/>
            <c:spPr>
              <a:gradFill>
                <a:gsLst>
                  <a:gs pos="0">
                    <a:schemeClr val="accent1">
                      <a:lumMod val="5000"/>
                      <a:lumOff val="95000"/>
                    </a:schemeClr>
                  </a:gs>
                  <a:gs pos="0">
                    <a:srgbClr val="69F4F1"/>
                  </a:gs>
                  <a:gs pos="100000">
                    <a:srgbClr val="5DF2FD"/>
                  </a:gs>
                </a:gsLst>
                <a:lin ang="10800000" scaled="1"/>
              </a:gradFill>
              <a:ln w="19050">
                <a:noFill/>
              </a:ln>
              <a:effectLst/>
            </c:spPr>
            <c:extLst>
              <c:ext xmlns:c16="http://schemas.microsoft.com/office/drawing/2014/chart" uri="{C3380CC4-5D6E-409C-BE32-E72D297353CC}">
                <c16:uniqueId val="{00000003-0498-4FEE-AEFC-B4E49A5A36E2}"/>
              </c:ext>
            </c:extLst>
          </c:dPt>
          <c:dPt>
            <c:idx val="2"/>
            <c:bubble3D val="0"/>
            <c:spPr>
              <a:gradFill>
                <a:gsLst>
                  <a:gs pos="0">
                    <a:schemeClr val="accent1">
                      <a:lumMod val="5000"/>
                      <a:lumOff val="95000"/>
                    </a:schemeClr>
                  </a:gs>
                  <a:gs pos="0">
                    <a:srgbClr val="F640CF"/>
                  </a:gs>
                  <a:gs pos="100000">
                    <a:srgbClr val="F640CF"/>
                  </a:gs>
                </a:gsLst>
                <a:lin ang="10800000" scaled="1"/>
              </a:gradFill>
              <a:ln w="19050">
                <a:noFill/>
              </a:ln>
              <a:effectLst/>
            </c:spPr>
            <c:extLst>
              <c:ext xmlns:c16="http://schemas.microsoft.com/office/drawing/2014/chart" uri="{C3380CC4-5D6E-409C-BE32-E72D297353CC}">
                <c16:uniqueId val="{00000005-0498-4FEE-AEFC-B4E49A5A36E2}"/>
              </c:ext>
            </c:extLst>
          </c:dPt>
          <c:dPt>
            <c:idx val="3"/>
            <c:bubble3D val="0"/>
            <c:spPr>
              <a:gradFill>
                <a:gsLst>
                  <a:gs pos="0">
                    <a:schemeClr val="accent1">
                      <a:lumMod val="5000"/>
                      <a:lumOff val="95000"/>
                    </a:schemeClr>
                  </a:gs>
                  <a:gs pos="0">
                    <a:srgbClr val="3FE5B2"/>
                  </a:gs>
                  <a:gs pos="100000">
                    <a:srgbClr val="2BF595"/>
                  </a:gs>
                </a:gsLst>
                <a:lin ang="10800000" scaled="1"/>
              </a:gradFill>
              <a:ln w="19050">
                <a:noFill/>
              </a:ln>
              <a:effectLst/>
            </c:spPr>
            <c:extLst>
              <c:ext xmlns:c16="http://schemas.microsoft.com/office/drawing/2014/chart" uri="{C3380CC4-5D6E-409C-BE32-E72D297353CC}">
                <c16:uniqueId val="{00000007-0498-4FEE-AEFC-B4E49A5A36E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Analysis!$Y$2:$Y$6</c:f>
              <c:strCache>
                <c:ptCount val="4"/>
                <c:pt idx="0">
                  <c:v>Business</c:v>
                </c:pt>
                <c:pt idx="1">
                  <c:v>Function</c:v>
                </c:pt>
                <c:pt idx="2">
                  <c:v>Other</c:v>
                </c:pt>
                <c:pt idx="3">
                  <c:v>Vacation</c:v>
                </c:pt>
              </c:strCache>
            </c:strRef>
          </c:cat>
          <c:val>
            <c:numRef>
              <c:f>Analysis!$Z$2:$Z$6</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8-0498-4FEE-AEFC-B4E49A5A36E2}"/>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7696697287839019"/>
          <c:y val="0.79747842841584993"/>
          <c:w val="0.67939916885389329"/>
          <c:h val="7.438535278582386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[Customer-Feedback-Dashboard-Data.xlsx]Analysis!Source_Detail</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5BD4FF"/>
              </a:gs>
              <a:gs pos="100000">
                <a:srgbClr val="00B0F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640CF"/>
              </a:gs>
              <a:gs pos="100000">
                <a:srgbClr val="F640C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5DF2FD"/>
              </a:gs>
              <a:gs pos="100000">
                <a:srgbClr val="2BF595"/>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FFC000"/>
              </a:gs>
              <a:gs pos="100000">
                <a:srgbClr val="FAC266"/>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Analysis!$AG$1:$AG$2</c:f>
              <c:strCache>
                <c:ptCount val="1"/>
                <c:pt idx="0">
                  <c:v>hotel booking sites</c:v>
                </c:pt>
              </c:strCache>
            </c:strRef>
          </c:tx>
          <c:spPr>
            <a:gradFill>
              <a:gsLst>
                <a:gs pos="0">
                  <a:srgbClr val="5BD4FF"/>
                </a:gs>
                <a:gs pos="100000">
                  <a:srgbClr val="00B0F0"/>
                </a:gs>
              </a:gsLst>
              <a:lin ang="5400000" scaled="1"/>
            </a:gra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Analysis!$AG$3:$AG$38</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ABE9-4F7F-B2E7-3685A890562F}"/>
            </c:ext>
          </c:extLst>
        </c:ser>
        <c:ser>
          <c:idx val="1"/>
          <c:order val="1"/>
          <c:tx>
            <c:strRef>
              <c:f>Analysis!$AH$1:$AH$2</c:f>
              <c:strCache>
                <c:ptCount val="1"/>
                <c:pt idx="0">
                  <c:v>Internet advertisement</c:v>
                </c:pt>
              </c:strCache>
            </c:strRef>
          </c:tx>
          <c:spPr>
            <a:solidFill>
              <a:schemeClr val="accent2"/>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Analysis!$AH$3:$AH$38</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ABE9-4F7F-B2E7-3685A890562F}"/>
            </c:ext>
          </c:extLst>
        </c:ser>
        <c:ser>
          <c:idx val="2"/>
          <c:order val="2"/>
          <c:tx>
            <c:strRef>
              <c:f>Analysis!$AI$1:$AI$2</c:f>
              <c:strCache>
                <c:ptCount val="1"/>
                <c:pt idx="0">
                  <c:v>News paper</c:v>
                </c:pt>
              </c:strCache>
            </c:strRef>
          </c:tx>
          <c:spPr>
            <a:solidFill>
              <a:schemeClr val="accent3"/>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Analysis!$AI$3:$AI$38</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ABE9-4F7F-B2E7-3685A890562F}"/>
            </c:ext>
          </c:extLst>
        </c:ser>
        <c:ser>
          <c:idx val="3"/>
          <c:order val="3"/>
          <c:tx>
            <c:strRef>
              <c:f>Analysis!$AJ$1:$AJ$2</c:f>
              <c:strCache>
                <c:ptCount val="1"/>
                <c:pt idx="0">
                  <c:v>Organization</c:v>
                </c:pt>
              </c:strCache>
            </c:strRef>
          </c:tx>
          <c:spPr>
            <a:gradFill>
              <a:gsLst>
                <a:gs pos="0">
                  <a:srgbClr val="F640CF"/>
                </a:gs>
                <a:gs pos="100000">
                  <a:srgbClr val="F640CF"/>
                </a:gs>
              </a:gsLst>
              <a:lin ang="5400000" scaled="1"/>
            </a:gra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Analysis!$AJ$3:$AJ$38</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ABE9-4F7F-B2E7-3685A890562F}"/>
            </c:ext>
          </c:extLst>
        </c:ser>
        <c:ser>
          <c:idx val="4"/>
          <c:order val="4"/>
          <c:tx>
            <c:strRef>
              <c:f>Analysis!$AK$1:$AK$2</c:f>
              <c:strCache>
                <c:ptCount val="1"/>
                <c:pt idx="0">
                  <c:v>Search engine</c:v>
                </c:pt>
              </c:strCache>
            </c:strRef>
          </c:tx>
          <c:spPr>
            <a:gradFill>
              <a:gsLst>
                <a:gs pos="0">
                  <a:srgbClr val="5DF2FD"/>
                </a:gs>
                <a:gs pos="100000">
                  <a:srgbClr val="2BF595"/>
                </a:gs>
              </a:gsLst>
              <a:lin ang="5400000" scaled="1"/>
            </a:gra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Analysis!$AK$3:$AK$38</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4-ABE9-4F7F-B2E7-3685A890562F}"/>
            </c:ext>
          </c:extLst>
        </c:ser>
        <c:ser>
          <c:idx val="5"/>
          <c:order val="5"/>
          <c:tx>
            <c:strRef>
              <c:f>Analysis!$AL$1:$AL$2</c:f>
              <c:strCache>
                <c:ptCount val="1"/>
                <c:pt idx="0">
                  <c:v>Television advertisement</c:v>
                </c:pt>
              </c:strCache>
            </c:strRef>
          </c:tx>
          <c:spPr>
            <a:solidFill>
              <a:schemeClr val="accent6"/>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Analysis!$AL$3:$AL$38</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5-ABE9-4F7F-B2E7-3685A890562F}"/>
            </c:ext>
          </c:extLst>
        </c:ser>
        <c:ser>
          <c:idx val="6"/>
          <c:order val="6"/>
          <c:tx>
            <c:strRef>
              <c:f>Analysis!$AM$1:$AM$2</c:f>
              <c:strCache>
                <c:ptCount val="1"/>
                <c:pt idx="0">
                  <c:v>Word of mouth</c:v>
                </c:pt>
              </c:strCache>
            </c:strRef>
          </c:tx>
          <c:spPr>
            <a:gradFill>
              <a:gsLst>
                <a:gs pos="0">
                  <a:srgbClr val="FFC000"/>
                </a:gs>
                <a:gs pos="100000">
                  <a:srgbClr val="FAC266"/>
                </a:gs>
              </a:gsLst>
              <a:lin ang="5400000" scaled="1"/>
            </a:gra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Analysis!$AM$3:$AM$38</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6-ABE9-4F7F-B2E7-3685A890562F}"/>
            </c:ext>
          </c:extLst>
        </c:ser>
        <c:dLbls>
          <c:showLegendKey val="0"/>
          <c:showVal val="0"/>
          <c:showCatName val="0"/>
          <c:showSerName val="0"/>
          <c:showPercent val="0"/>
          <c:showBubbleSize val="0"/>
        </c:dLbls>
        <c:gapWidth val="50"/>
        <c:overlap val="100"/>
        <c:axId val="2074739951"/>
        <c:axId val="1625170447"/>
      </c:barChart>
      <c:catAx>
        <c:axId val="207473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25170447"/>
        <c:crosses val="autoZero"/>
        <c:auto val="1"/>
        <c:lblAlgn val="ctr"/>
        <c:lblOffset val="100"/>
        <c:noMultiLvlLbl val="0"/>
      </c:catAx>
      <c:valAx>
        <c:axId val="162517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07473995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[Customer-Feedback-Dashboard-Data.xlsx]Analysis!Feedback</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F4F1">
              <a:alpha val="40000"/>
            </a:srgbClr>
          </a:solidFill>
          <a:ln w="22225">
            <a:solidFill>
              <a:schemeClr val="accent1"/>
            </a:solidFill>
          </a:ln>
          <a:effectLst>
            <a:glow rad="139700">
              <a:srgbClr val="5DF2FD">
                <a:alpha val="40000"/>
              </a:srgbClr>
            </a:glo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Analysis!$O$1</c:f>
              <c:strCache>
                <c:ptCount val="1"/>
                <c:pt idx="0">
                  <c:v>Total</c:v>
                </c:pt>
              </c:strCache>
            </c:strRef>
          </c:tx>
          <c:spPr>
            <a:solidFill>
              <a:srgbClr val="69F4F1">
                <a:alpha val="40000"/>
              </a:srgbClr>
            </a:solidFill>
            <a:ln w="22225">
              <a:solidFill>
                <a:schemeClr val="accent1"/>
              </a:solidFill>
            </a:ln>
            <a:effectLst>
              <a:glow rad="139700">
                <a:srgbClr val="5DF2FD">
                  <a:alpha val="40000"/>
                </a:srgbClr>
              </a:glow>
            </a:effectLst>
          </c:spPr>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Analysis!$M$2:$N$10</c:f>
              <c:multiLvlStrCache>
                <c:ptCount val="8"/>
                <c:lvl>
                  <c:pt idx="0">
                    <c:v> </c:v>
                  </c:pt>
                  <c:pt idx="1">
                    <c:v>Staff</c:v>
                  </c:pt>
                  <c:pt idx="2">
                    <c:v>Restaurant</c:v>
                  </c:pt>
                  <c:pt idx="3">
                    <c:v> </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Analysis!$O$2:$O$10</c:f>
              <c:numCache>
                <c:formatCode>#,##0.0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extLst>
            <c:ext xmlns:c16="http://schemas.microsoft.com/office/drawing/2014/chart" uri="{C3380CC4-5D6E-409C-BE32-E72D297353CC}">
              <c16:uniqueId val="{00000000-DA37-43A7-989C-D9176D972180}"/>
            </c:ext>
          </c:extLst>
        </c:ser>
        <c:dLbls>
          <c:showLegendKey val="0"/>
          <c:showVal val="0"/>
          <c:showCatName val="0"/>
          <c:showSerName val="0"/>
          <c:showPercent val="0"/>
          <c:showBubbleSize val="0"/>
        </c:dLbls>
        <c:axId val="2074759439"/>
        <c:axId val="2124460831"/>
      </c:radarChart>
      <c:catAx>
        <c:axId val="207475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124460831"/>
        <c:crosses val="autoZero"/>
        <c:auto val="1"/>
        <c:lblAlgn val="ctr"/>
        <c:lblOffset val="100"/>
        <c:noMultiLvlLbl val="0"/>
      </c:catAx>
      <c:valAx>
        <c:axId val="2124460831"/>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07475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tx1">
              <a:alpha val="60000"/>
            </a:schemeClr>
          </a:gs>
          <a:gs pos="53000">
            <a:srgbClr val="FAC266"/>
          </a:gs>
          <a:gs pos="100000">
            <a:schemeClr val="tx1"/>
          </a:gs>
        </a:gsLst>
        <a:lin ang="2700000" scaled="1"/>
        <a:tileRect/>
      </a:gra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0.14113149677175593"/>
          <c:w val="0.88112636386649901"/>
          <c:h val="0.772018351368702"/>
        </c:manualLayout>
      </c:layout>
      <c:barChart>
        <c:barDir val="bar"/>
        <c:grouping val="stacked"/>
        <c:varyColors val="0"/>
        <c:ser>
          <c:idx val="0"/>
          <c:order val="0"/>
          <c:spPr>
            <a:solidFill>
              <a:schemeClr val="dk1">
                <a:tint val="88500"/>
              </a:schemeClr>
            </a:solidFill>
            <a:ln>
              <a:noFill/>
            </a:ln>
            <a:effectLst/>
          </c:spPr>
          <c:invertIfNegative val="0"/>
          <c:dPt>
            <c:idx val="0"/>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2-F6D7-404E-8991-A2144AAA43CB}"/>
              </c:ext>
            </c:extLst>
          </c:dPt>
          <c:val>
            <c:numRef>
              <c:f>Analysis!$B$6</c:f>
              <c:numCache>
                <c:formatCode>#,##0.0</c:formatCode>
                <c:ptCount val="1"/>
                <c:pt idx="0">
                  <c:v>3.6016427104722792</c:v>
                </c:pt>
              </c:numCache>
            </c:numRef>
          </c:val>
          <c:extLst>
            <c:ext xmlns:c16="http://schemas.microsoft.com/office/drawing/2014/chart" uri="{C3380CC4-5D6E-409C-BE32-E72D297353CC}">
              <c16:uniqueId val="{00000000-F6D7-404E-8991-A2144AAA43CB}"/>
            </c:ext>
          </c:extLst>
        </c:ser>
        <c:ser>
          <c:idx val="1"/>
          <c:order val="1"/>
          <c:spPr>
            <a:solidFill>
              <a:schemeClr val="bg2">
                <a:lumMod val="75000"/>
              </a:schemeClr>
            </a:solidFill>
            <a:ln>
              <a:noFill/>
            </a:ln>
            <a:effectLst/>
          </c:spPr>
          <c:invertIfNegative val="0"/>
          <c:val>
            <c:numRef>
              <c:f>Analysis!$B$7</c:f>
              <c:numCache>
                <c:formatCode>#,##0.0</c:formatCode>
                <c:ptCount val="1"/>
                <c:pt idx="0">
                  <c:v>1.3983572895277208</c:v>
                </c:pt>
              </c:numCache>
            </c:numRef>
          </c:val>
          <c:extLst>
            <c:ext xmlns:c16="http://schemas.microsoft.com/office/drawing/2014/chart" uri="{C3380CC4-5D6E-409C-BE32-E72D297353CC}">
              <c16:uniqueId val="{00000001-F6D7-404E-8991-A2144AAA43CB}"/>
            </c:ext>
          </c:extLst>
        </c:ser>
        <c:dLbls>
          <c:showLegendKey val="0"/>
          <c:showVal val="0"/>
          <c:showCatName val="0"/>
          <c:showSerName val="0"/>
          <c:showPercent val="0"/>
          <c:showBubbleSize val="0"/>
        </c:dLbls>
        <c:gapWidth val="150"/>
        <c:overlap val="100"/>
        <c:axId val="878565056"/>
        <c:axId val="871969728"/>
      </c:barChart>
      <c:catAx>
        <c:axId val="878565056"/>
        <c:scaling>
          <c:orientation val="minMax"/>
        </c:scaling>
        <c:delete val="1"/>
        <c:axPos val="l"/>
        <c:majorTickMark val="none"/>
        <c:minorTickMark val="none"/>
        <c:tickLblPos val="nextTo"/>
        <c:crossAx val="871969728"/>
        <c:crosses val="autoZero"/>
        <c:auto val="1"/>
        <c:lblAlgn val="ctr"/>
        <c:lblOffset val="100"/>
        <c:noMultiLvlLbl val="0"/>
      </c:catAx>
      <c:valAx>
        <c:axId val="871969728"/>
        <c:scaling>
          <c:orientation val="minMax"/>
        </c:scaling>
        <c:delete val="1"/>
        <c:axPos val="b"/>
        <c:numFmt formatCode="#,##0.0" sourceLinked="1"/>
        <c:majorTickMark val="none"/>
        <c:minorTickMark val="none"/>
        <c:tickLblPos val="nextTo"/>
        <c:crossAx val="8785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51-4AE8-9AA9-3265A59A52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51-4AE8-9AA9-3265A59A52EC}"/>
              </c:ext>
            </c:extLst>
          </c:dPt>
          <c:val>
            <c:numRef>
              <c:f>Analysis!$B$6:$B$7</c:f>
              <c:numCache>
                <c:formatCode>#,##0.0</c:formatCode>
                <c:ptCount val="2"/>
                <c:pt idx="0">
                  <c:v>3.6016427104722792</c:v>
                </c:pt>
                <c:pt idx="1">
                  <c:v>1.3983572895277208</c:v>
                </c:pt>
              </c:numCache>
            </c:numRef>
          </c:val>
          <c:extLst>
            <c:ext xmlns:c16="http://schemas.microsoft.com/office/drawing/2014/chart" uri="{C3380CC4-5D6E-409C-BE32-E72D297353CC}">
              <c16:uniqueId val="{00000000-1245-4A6C-B1A3-9927CC673E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val>
            <c:numRef>
              <c:f>Analysis!$B$6</c:f>
              <c:numCache>
                <c:formatCode>#,##0.0</c:formatCode>
                <c:ptCount val="1"/>
                <c:pt idx="0">
                  <c:v>3.6016427104722792</c:v>
                </c:pt>
              </c:numCache>
            </c:numRef>
          </c:val>
          <c:extLst>
            <c:ext xmlns:c16="http://schemas.microsoft.com/office/drawing/2014/chart" uri="{C3380CC4-5D6E-409C-BE32-E72D297353CC}">
              <c16:uniqueId val="{00000000-4F9A-49B8-BC03-B476FF72C615}"/>
            </c:ext>
          </c:extLst>
        </c:ser>
        <c:ser>
          <c:idx val="1"/>
          <c:order val="1"/>
          <c:spPr>
            <a:solidFill>
              <a:schemeClr val="accent2"/>
            </a:solidFill>
            <a:ln>
              <a:noFill/>
            </a:ln>
            <a:effectLst/>
          </c:spPr>
          <c:invertIfNegative val="0"/>
          <c:val>
            <c:numRef>
              <c:f>Analysis!$B$7</c:f>
              <c:numCache>
                <c:formatCode>#,##0.0</c:formatCode>
                <c:ptCount val="1"/>
                <c:pt idx="0">
                  <c:v>1.3983572895277208</c:v>
                </c:pt>
              </c:numCache>
            </c:numRef>
          </c:val>
          <c:extLst>
            <c:ext xmlns:c16="http://schemas.microsoft.com/office/drawing/2014/chart" uri="{C3380CC4-5D6E-409C-BE32-E72D297353CC}">
              <c16:uniqueId val="{00000001-4F9A-49B8-BC03-B476FF72C615}"/>
            </c:ext>
          </c:extLst>
        </c:ser>
        <c:dLbls>
          <c:showLegendKey val="0"/>
          <c:showVal val="0"/>
          <c:showCatName val="0"/>
          <c:showSerName val="0"/>
          <c:showPercent val="0"/>
          <c:showBubbleSize val="0"/>
        </c:dLbls>
        <c:gapWidth val="150"/>
        <c:overlap val="100"/>
        <c:axId val="878565056"/>
        <c:axId val="871969728"/>
      </c:barChart>
      <c:catAx>
        <c:axId val="87856505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69728"/>
        <c:crosses val="autoZero"/>
        <c:auto val="1"/>
        <c:lblAlgn val="ctr"/>
        <c:lblOffset val="100"/>
        <c:noMultiLvlLbl val="0"/>
      </c:catAx>
      <c:valAx>
        <c:axId val="8719697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Analysis!$T$1</c:f>
              <c:strCache>
                <c:ptCount val="1"/>
                <c:pt idx="0">
                  <c:v>Total</c:v>
                </c:pt>
              </c:strCache>
            </c:strRef>
          </c:tx>
          <c:spPr>
            <a:solidFill>
              <a:schemeClr val="accent1"/>
            </a:solidFill>
            <a:ln>
              <a:noFill/>
            </a:ln>
            <a:effectLst/>
          </c:spPr>
          <c:invertIfNegative val="0"/>
          <c:cat>
            <c:strRef>
              <c:f>Analysis!$S$2:$S$9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Analysis!$T$2:$T$9</c:f>
              <c:numCache>
                <c:formatCode>General</c:formatCode>
                <c:ptCount val="7"/>
                <c:pt idx="0">
                  <c:v>778</c:v>
                </c:pt>
                <c:pt idx="1">
                  <c:v>306</c:v>
                </c:pt>
                <c:pt idx="2">
                  <c:v>276</c:v>
                </c:pt>
                <c:pt idx="3">
                  <c:v>240</c:v>
                </c:pt>
                <c:pt idx="4">
                  <c:v>157</c:v>
                </c:pt>
                <c:pt idx="5">
                  <c:v>116</c:v>
                </c:pt>
                <c:pt idx="6">
                  <c:v>75</c:v>
                </c:pt>
              </c:numCache>
            </c:numRef>
          </c:val>
          <c:extLst>
            <c:ext xmlns:c16="http://schemas.microsoft.com/office/drawing/2014/chart" uri="{C3380CC4-5D6E-409C-BE32-E72D297353CC}">
              <c16:uniqueId val="{00000000-369B-4910-A208-A3B7C830EACF}"/>
            </c:ext>
          </c:extLst>
        </c:ser>
        <c:dLbls>
          <c:showLegendKey val="0"/>
          <c:showVal val="0"/>
          <c:showCatName val="0"/>
          <c:showSerName val="0"/>
          <c:showPercent val="0"/>
          <c:showBubbleSize val="0"/>
        </c:dLbls>
        <c:gapWidth val="182"/>
        <c:axId val="501377567"/>
        <c:axId val="357740239"/>
      </c:barChart>
      <c:catAx>
        <c:axId val="5013775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40239"/>
        <c:crosses val="autoZero"/>
        <c:auto val="1"/>
        <c:lblAlgn val="ctr"/>
        <c:lblOffset val="100"/>
        <c:noMultiLvlLbl val="0"/>
      </c:catAx>
      <c:valAx>
        <c:axId val="357740239"/>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137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Analysis!$Z$1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14-4741-9248-1E783F16E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14-4741-9248-1E783F16E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14-4741-9248-1E783F16E8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14-4741-9248-1E783F16E8B7}"/>
              </c:ext>
            </c:extLst>
          </c:dPt>
          <c:cat>
            <c:strRef>
              <c:f>Analysis!$Y$2:$Y$6</c:f>
              <c:strCache>
                <c:ptCount val="4"/>
                <c:pt idx="0">
                  <c:v>Business</c:v>
                </c:pt>
                <c:pt idx="1">
                  <c:v>Function</c:v>
                </c:pt>
                <c:pt idx="2">
                  <c:v>Other</c:v>
                </c:pt>
                <c:pt idx="3">
                  <c:v>Vacation</c:v>
                </c:pt>
              </c:strCache>
            </c:strRef>
          </c:cat>
          <c:val>
            <c:numRef>
              <c:f>Analysis!$Z$2:$Z$6</c:f>
              <c:numCache>
                <c:formatCode>General</c:formatCode>
                <c:ptCount val="4"/>
                <c:pt idx="0">
                  <c:v>828</c:v>
                </c:pt>
                <c:pt idx="1">
                  <c:v>292</c:v>
                </c:pt>
                <c:pt idx="2">
                  <c:v>135</c:v>
                </c:pt>
                <c:pt idx="3">
                  <c:v>693</c:v>
                </c:pt>
              </c:numCache>
            </c:numRef>
          </c:val>
          <c:extLst>
            <c:ext xmlns:c16="http://schemas.microsoft.com/office/drawing/2014/chart" uri="{C3380CC4-5D6E-409C-BE32-E72D297353CC}">
              <c16:uniqueId val="{00000000-24D5-45F6-B23B-CC051FEC7E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[Customer-Feedback-Dashboard-Data.xlsx]Analysis!Source_Detail</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Analysis!$AG$1:$AG$2</c:f>
              <c:strCache>
                <c:ptCount val="1"/>
                <c:pt idx="0">
                  <c:v>hotel booking sites</c:v>
                </c:pt>
              </c:strCache>
            </c:strRef>
          </c:tx>
          <c:spPr>
            <a:solidFill>
              <a:schemeClr val="accent1"/>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Analysis!$AG$3:$AG$38</c:f>
              <c:numCache>
                <c:formatCode>General</c:formatCode>
                <c:ptCount val="36"/>
                <c:pt idx="0">
                  <c:v>9</c:v>
                </c:pt>
                <c:pt idx="1">
                  <c:v>9</c:v>
                </c:pt>
                <c:pt idx="2">
                  <c:v>9</c:v>
                </c:pt>
                <c:pt idx="3">
                  <c:v>7</c:v>
                </c:pt>
                <c:pt idx="4">
                  <c:v>8</c:v>
                </c:pt>
                <c:pt idx="5">
                  <c:v>10</c:v>
                </c:pt>
                <c:pt idx="6">
                  <c:v>11</c:v>
                </c:pt>
                <c:pt idx="7">
                  <c:v>13</c:v>
                </c:pt>
                <c:pt idx="8">
                  <c:v>12</c:v>
                </c:pt>
                <c:pt idx="9">
                  <c:v>9</c:v>
                </c:pt>
                <c:pt idx="10">
                  <c:v>6</c:v>
                </c:pt>
                <c:pt idx="11">
                  <c:v>6</c:v>
                </c:pt>
                <c:pt idx="12">
                  <c:v>16</c:v>
                </c:pt>
                <c:pt idx="13">
                  <c:v>2</c:v>
                </c:pt>
                <c:pt idx="14">
                  <c:v>9</c:v>
                </c:pt>
                <c:pt idx="15">
                  <c:v>8</c:v>
                </c:pt>
                <c:pt idx="16">
                  <c:v>11</c:v>
                </c:pt>
                <c:pt idx="17">
                  <c:v>15</c:v>
                </c:pt>
                <c:pt idx="18">
                  <c:v>2</c:v>
                </c:pt>
                <c:pt idx="19">
                  <c:v>13</c:v>
                </c:pt>
                <c:pt idx="20">
                  <c:v>6</c:v>
                </c:pt>
                <c:pt idx="21">
                  <c:v>5</c:v>
                </c:pt>
                <c:pt idx="22">
                  <c:v>7</c:v>
                </c:pt>
                <c:pt idx="23">
                  <c:v>8</c:v>
                </c:pt>
                <c:pt idx="24">
                  <c:v>9</c:v>
                </c:pt>
                <c:pt idx="25">
                  <c:v>10</c:v>
                </c:pt>
                <c:pt idx="26">
                  <c:v>9</c:v>
                </c:pt>
                <c:pt idx="27">
                  <c:v>5</c:v>
                </c:pt>
                <c:pt idx="28">
                  <c:v>12</c:v>
                </c:pt>
                <c:pt idx="29">
                  <c:v>5</c:v>
                </c:pt>
                <c:pt idx="30">
                  <c:v>8</c:v>
                </c:pt>
                <c:pt idx="31">
                  <c:v>8</c:v>
                </c:pt>
                <c:pt idx="32">
                  <c:v>12</c:v>
                </c:pt>
                <c:pt idx="33">
                  <c:v>5</c:v>
                </c:pt>
                <c:pt idx="34">
                  <c:v>9</c:v>
                </c:pt>
                <c:pt idx="35">
                  <c:v>3</c:v>
                </c:pt>
              </c:numCache>
            </c:numRef>
          </c:val>
          <c:extLst>
            <c:ext xmlns:c16="http://schemas.microsoft.com/office/drawing/2014/chart" uri="{C3380CC4-5D6E-409C-BE32-E72D297353CC}">
              <c16:uniqueId val="{00000000-E025-43BA-B12F-2769659F27FE}"/>
            </c:ext>
          </c:extLst>
        </c:ser>
        <c:ser>
          <c:idx val="1"/>
          <c:order val="1"/>
          <c:tx>
            <c:strRef>
              <c:f>Analysis!$AH$1:$AH$2</c:f>
              <c:strCache>
                <c:ptCount val="1"/>
                <c:pt idx="0">
                  <c:v>Internet advertisement</c:v>
                </c:pt>
              </c:strCache>
            </c:strRef>
          </c:tx>
          <c:spPr>
            <a:solidFill>
              <a:schemeClr val="accent2"/>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Analysis!$AH$3:$AH$38</c:f>
              <c:numCache>
                <c:formatCode>General</c:formatCode>
                <c:ptCount val="36"/>
                <c:pt idx="0">
                  <c:v>4</c:v>
                </c:pt>
                <c:pt idx="1">
                  <c:v>3</c:v>
                </c:pt>
                <c:pt idx="2">
                  <c:v>5</c:v>
                </c:pt>
                <c:pt idx="3">
                  <c:v>2</c:v>
                </c:pt>
                <c:pt idx="4">
                  <c:v>5</c:v>
                </c:pt>
                <c:pt idx="5">
                  <c:v>5</c:v>
                </c:pt>
                <c:pt idx="6">
                  <c:v>5</c:v>
                </c:pt>
                <c:pt idx="7">
                  <c:v>5</c:v>
                </c:pt>
                <c:pt idx="8">
                  <c:v>4</c:v>
                </c:pt>
                <c:pt idx="9">
                  <c:v>7</c:v>
                </c:pt>
                <c:pt idx="10">
                  <c:v>4</c:v>
                </c:pt>
                <c:pt idx="11">
                  <c:v>3</c:v>
                </c:pt>
                <c:pt idx="12">
                  <c:v>3</c:v>
                </c:pt>
                <c:pt idx="13">
                  <c:v>6</c:v>
                </c:pt>
                <c:pt idx="14">
                  <c:v>6</c:v>
                </c:pt>
                <c:pt idx="15">
                  <c:v>5</c:v>
                </c:pt>
                <c:pt idx="16">
                  <c:v>4</c:v>
                </c:pt>
                <c:pt idx="17">
                  <c:v>5</c:v>
                </c:pt>
                <c:pt idx="18">
                  <c:v>4</c:v>
                </c:pt>
                <c:pt idx="19">
                  <c:v>3</c:v>
                </c:pt>
                <c:pt idx="20">
                  <c:v>6</c:v>
                </c:pt>
                <c:pt idx="21">
                  <c:v>7</c:v>
                </c:pt>
                <c:pt idx="22">
                  <c:v>2</c:v>
                </c:pt>
                <c:pt idx="23">
                  <c:v>7</c:v>
                </c:pt>
                <c:pt idx="25">
                  <c:v>5</c:v>
                </c:pt>
                <c:pt idx="26">
                  <c:v>4</c:v>
                </c:pt>
                <c:pt idx="27">
                  <c:v>3</c:v>
                </c:pt>
                <c:pt idx="28">
                  <c:v>4</c:v>
                </c:pt>
                <c:pt idx="29">
                  <c:v>2</c:v>
                </c:pt>
                <c:pt idx="30">
                  <c:v>2</c:v>
                </c:pt>
                <c:pt idx="31">
                  <c:v>5</c:v>
                </c:pt>
                <c:pt idx="32">
                  <c:v>9</c:v>
                </c:pt>
                <c:pt idx="33">
                  <c:v>4</c:v>
                </c:pt>
                <c:pt idx="34">
                  <c:v>3</c:v>
                </c:pt>
                <c:pt idx="35">
                  <c:v>6</c:v>
                </c:pt>
              </c:numCache>
            </c:numRef>
          </c:val>
          <c:extLst>
            <c:ext xmlns:c16="http://schemas.microsoft.com/office/drawing/2014/chart" uri="{C3380CC4-5D6E-409C-BE32-E72D297353CC}">
              <c16:uniqueId val="{00000001-E025-43BA-B12F-2769659F27FE}"/>
            </c:ext>
          </c:extLst>
        </c:ser>
        <c:ser>
          <c:idx val="2"/>
          <c:order val="2"/>
          <c:tx>
            <c:strRef>
              <c:f>Analysis!$AI$1:$AI$2</c:f>
              <c:strCache>
                <c:ptCount val="1"/>
                <c:pt idx="0">
                  <c:v>News paper</c:v>
                </c:pt>
              </c:strCache>
            </c:strRef>
          </c:tx>
          <c:spPr>
            <a:solidFill>
              <a:schemeClr val="accent3"/>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Analysis!$AI$3:$AI$38</c:f>
              <c:numCache>
                <c:formatCode>General</c:formatCode>
                <c:ptCount val="36"/>
                <c:pt idx="0">
                  <c:v>3</c:v>
                </c:pt>
                <c:pt idx="1">
                  <c:v>1</c:v>
                </c:pt>
                <c:pt idx="2">
                  <c:v>1</c:v>
                </c:pt>
                <c:pt idx="3">
                  <c:v>5</c:v>
                </c:pt>
                <c:pt idx="4">
                  <c:v>2</c:v>
                </c:pt>
                <c:pt idx="6">
                  <c:v>3</c:v>
                </c:pt>
                <c:pt idx="7">
                  <c:v>3</c:v>
                </c:pt>
                <c:pt idx="8">
                  <c:v>1</c:v>
                </c:pt>
                <c:pt idx="9">
                  <c:v>3</c:v>
                </c:pt>
                <c:pt idx="10">
                  <c:v>1</c:v>
                </c:pt>
                <c:pt idx="12">
                  <c:v>2</c:v>
                </c:pt>
                <c:pt idx="14">
                  <c:v>4</c:v>
                </c:pt>
                <c:pt idx="15">
                  <c:v>4</c:v>
                </c:pt>
                <c:pt idx="16">
                  <c:v>2</c:v>
                </c:pt>
                <c:pt idx="17">
                  <c:v>5</c:v>
                </c:pt>
                <c:pt idx="18">
                  <c:v>2</c:v>
                </c:pt>
                <c:pt idx="19">
                  <c:v>2</c:v>
                </c:pt>
                <c:pt idx="20">
                  <c:v>3</c:v>
                </c:pt>
                <c:pt idx="21">
                  <c:v>7</c:v>
                </c:pt>
                <c:pt idx="24">
                  <c:v>2</c:v>
                </c:pt>
                <c:pt idx="25">
                  <c:v>4</c:v>
                </c:pt>
                <c:pt idx="26">
                  <c:v>1</c:v>
                </c:pt>
                <c:pt idx="28">
                  <c:v>1</c:v>
                </c:pt>
                <c:pt idx="29">
                  <c:v>1</c:v>
                </c:pt>
                <c:pt idx="31">
                  <c:v>1</c:v>
                </c:pt>
                <c:pt idx="32">
                  <c:v>3</c:v>
                </c:pt>
                <c:pt idx="33">
                  <c:v>1</c:v>
                </c:pt>
                <c:pt idx="34">
                  <c:v>4</c:v>
                </c:pt>
                <c:pt idx="35">
                  <c:v>3</c:v>
                </c:pt>
              </c:numCache>
            </c:numRef>
          </c:val>
          <c:extLst>
            <c:ext xmlns:c16="http://schemas.microsoft.com/office/drawing/2014/chart" uri="{C3380CC4-5D6E-409C-BE32-E72D297353CC}">
              <c16:uniqueId val="{00000002-E025-43BA-B12F-2769659F27FE}"/>
            </c:ext>
          </c:extLst>
        </c:ser>
        <c:ser>
          <c:idx val="3"/>
          <c:order val="3"/>
          <c:tx>
            <c:strRef>
              <c:f>Analysis!$AJ$1:$AJ$2</c:f>
              <c:strCache>
                <c:ptCount val="1"/>
                <c:pt idx="0">
                  <c:v>Organization</c:v>
                </c:pt>
              </c:strCache>
            </c:strRef>
          </c:tx>
          <c:spPr>
            <a:solidFill>
              <a:schemeClr val="accent4"/>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Analysis!$AJ$3:$AJ$38</c:f>
              <c:numCache>
                <c:formatCode>General</c:formatCode>
                <c:ptCount val="36"/>
                <c:pt idx="0">
                  <c:v>16</c:v>
                </c:pt>
                <c:pt idx="1">
                  <c:v>26</c:v>
                </c:pt>
                <c:pt idx="2">
                  <c:v>17</c:v>
                </c:pt>
                <c:pt idx="3">
                  <c:v>21</c:v>
                </c:pt>
                <c:pt idx="4">
                  <c:v>19</c:v>
                </c:pt>
                <c:pt idx="5">
                  <c:v>20</c:v>
                </c:pt>
                <c:pt idx="6">
                  <c:v>22</c:v>
                </c:pt>
                <c:pt idx="7">
                  <c:v>13</c:v>
                </c:pt>
                <c:pt idx="8">
                  <c:v>17</c:v>
                </c:pt>
                <c:pt idx="9">
                  <c:v>25</c:v>
                </c:pt>
                <c:pt idx="10">
                  <c:v>22</c:v>
                </c:pt>
                <c:pt idx="11">
                  <c:v>29</c:v>
                </c:pt>
                <c:pt idx="12">
                  <c:v>24</c:v>
                </c:pt>
                <c:pt idx="13">
                  <c:v>16</c:v>
                </c:pt>
                <c:pt idx="14">
                  <c:v>30</c:v>
                </c:pt>
                <c:pt idx="15">
                  <c:v>28</c:v>
                </c:pt>
                <c:pt idx="16">
                  <c:v>23</c:v>
                </c:pt>
                <c:pt idx="17">
                  <c:v>18</c:v>
                </c:pt>
                <c:pt idx="18">
                  <c:v>22</c:v>
                </c:pt>
                <c:pt idx="19">
                  <c:v>22</c:v>
                </c:pt>
                <c:pt idx="20">
                  <c:v>27</c:v>
                </c:pt>
                <c:pt idx="21">
                  <c:v>28</c:v>
                </c:pt>
                <c:pt idx="22">
                  <c:v>18</c:v>
                </c:pt>
                <c:pt idx="23">
                  <c:v>33</c:v>
                </c:pt>
                <c:pt idx="24">
                  <c:v>26</c:v>
                </c:pt>
                <c:pt idx="25">
                  <c:v>23</c:v>
                </c:pt>
                <c:pt idx="26">
                  <c:v>20</c:v>
                </c:pt>
                <c:pt idx="27">
                  <c:v>13</c:v>
                </c:pt>
                <c:pt idx="28">
                  <c:v>15</c:v>
                </c:pt>
                <c:pt idx="29">
                  <c:v>19</c:v>
                </c:pt>
                <c:pt idx="30">
                  <c:v>25</c:v>
                </c:pt>
                <c:pt idx="31">
                  <c:v>22</c:v>
                </c:pt>
                <c:pt idx="32">
                  <c:v>20</c:v>
                </c:pt>
                <c:pt idx="33">
                  <c:v>23</c:v>
                </c:pt>
                <c:pt idx="34">
                  <c:v>22</c:v>
                </c:pt>
                <c:pt idx="35">
                  <c:v>14</c:v>
                </c:pt>
              </c:numCache>
            </c:numRef>
          </c:val>
          <c:extLst>
            <c:ext xmlns:c16="http://schemas.microsoft.com/office/drawing/2014/chart" uri="{C3380CC4-5D6E-409C-BE32-E72D297353CC}">
              <c16:uniqueId val="{00000003-E025-43BA-B12F-2769659F27FE}"/>
            </c:ext>
          </c:extLst>
        </c:ser>
        <c:ser>
          <c:idx val="4"/>
          <c:order val="4"/>
          <c:tx>
            <c:strRef>
              <c:f>Analysis!$AK$1:$AK$2</c:f>
              <c:strCache>
                <c:ptCount val="1"/>
                <c:pt idx="0">
                  <c:v>Search engine</c:v>
                </c:pt>
              </c:strCache>
            </c:strRef>
          </c:tx>
          <c:spPr>
            <a:solidFill>
              <a:schemeClr val="accent5"/>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Analysis!$AK$3:$AK$38</c:f>
              <c:numCache>
                <c:formatCode>General</c:formatCode>
                <c:ptCount val="36"/>
                <c:pt idx="0">
                  <c:v>3</c:v>
                </c:pt>
                <c:pt idx="1">
                  <c:v>8</c:v>
                </c:pt>
                <c:pt idx="2">
                  <c:v>5</c:v>
                </c:pt>
                <c:pt idx="3">
                  <c:v>7</c:v>
                </c:pt>
                <c:pt idx="4">
                  <c:v>8</c:v>
                </c:pt>
                <c:pt idx="5">
                  <c:v>7</c:v>
                </c:pt>
                <c:pt idx="6">
                  <c:v>6</c:v>
                </c:pt>
                <c:pt idx="7">
                  <c:v>6</c:v>
                </c:pt>
                <c:pt idx="8">
                  <c:v>8</c:v>
                </c:pt>
                <c:pt idx="9">
                  <c:v>12</c:v>
                </c:pt>
                <c:pt idx="10">
                  <c:v>6</c:v>
                </c:pt>
                <c:pt idx="11">
                  <c:v>6</c:v>
                </c:pt>
                <c:pt idx="12">
                  <c:v>8</c:v>
                </c:pt>
                <c:pt idx="13">
                  <c:v>6</c:v>
                </c:pt>
                <c:pt idx="14">
                  <c:v>5</c:v>
                </c:pt>
                <c:pt idx="15">
                  <c:v>6</c:v>
                </c:pt>
                <c:pt idx="16">
                  <c:v>8</c:v>
                </c:pt>
                <c:pt idx="17">
                  <c:v>7</c:v>
                </c:pt>
                <c:pt idx="18">
                  <c:v>13</c:v>
                </c:pt>
                <c:pt idx="19">
                  <c:v>6</c:v>
                </c:pt>
                <c:pt idx="20">
                  <c:v>5</c:v>
                </c:pt>
                <c:pt idx="21">
                  <c:v>6</c:v>
                </c:pt>
                <c:pt idx="22">
                  <c:v>7</c:v>
                </c:pt>
                <c:pt idx="23">
                  <c:v>7</c:v>
                </c:pt>
                <c:pt idx="24">
                  <c:v>6</c:v>
                </c:pt>
                <c:pt idx="25">
                  <c:v>8</c:v>
                </c:pt>
                <c:pt idx="26">
                  <c:v>8</c:v>
                </c:pt>
                <c:pt idx="27">
                  <c:v>5</c:v>
                </c:pt>
                <c:pt idx="28">
                  <c:v>7</c:v>
                </c:pt>
                <c:pt idx="29">
                  <c:v>6</c:v>
                </c:pt>
                <c:pt idx="30">
                  <c:v>3</c:v>
                </c:pt>
                <c:pt idx="31">
                  <c:v>6</c:v>
                </c:pt>
                <c:pt idx="32">
                  <c:v>9</c:v>
                </c:pt>
                <c:pt idx="33">
                  <c:v>7</c:v>
                </c:pt>
                <c:pt idx="34">
                  <c:v>3</c:v>
                </c:pt>
                <c:pt idx="35">
                  <c:v>6</c:v>
                </c:pt>
              </c:numCache>
            </c:numRef>
          </c:val>
          <c:extLst>
            <c:ext xmlns:c16="http://schemas.microsoft.com/office/drawing/2014/chart" uri="{C3380CC4-5D6E-409C-BE32-E72D297353CC}">
              <c16:uniqueId val="{00000004-E025-43BA-B12F-2769659F27FE}"/>
            </c:ext>
          </c:extLst>
        </c:ser>
        <c:ser>
          <c:idx val="5"/>
          <c:order val="5"/>
          <c:tx>
            <c:strRef>
              <c:f>Analysis!$AL$1:$AL$2</c:f>
              <c:strCache>
                <c:ptCount val="1"/>
                <c:pt idx="0">
                  <c:v>Television advertisement</c:v>
                </c:pt>
              </c:strCache>
            </c:strRef>
          </c:tx>
          <c:spPr>
            <a:solidFill>
              <a:schemeClr val="accent6"/>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Analysis!$AL$3:$AL$38</c:f>
              <c:numCache>
                <c:formatCode>General</c:formatCode>
                <c:ptCount val="36"/>
                <c:pt idx="0">
                  <c:v>3</c:v>
                </c:pt>
                <c:pt idx="1">
                  <c:v>2</c:v>
                </c:pt>
                <c:pt idx="2">
                  <c:v>3</c:v>
                </c:pt>
                <c:pt idx="3">
                  <c:v>5</c:v>
                </c:pt>
                <c:pt idx="4">
                  <c:v>2</c:v>
                </c:pt>
                <c:pt idx="5">
                  <c:v>2</c:v>
                </c:pt>
                <c:pt idx="6">
                  <c:v>2</c:v>
                </c:pt>
                <c:pt idx="7">
                  <c:v>6</c:v>
                </c:pt>
                <c:pt idx="8">
                  <c:v>4</c:v>
                </c:pt>
                <c:pt idx="9">
                  <c:v>3</c:v>
                </c:pt>
                <c:pt idx="10">
                  <c:v>4</c:v>
                </c:pt>
                <c:pt idx="11">
                  <c:v>4</c:v>
                </c:pt>
                <c:pt idx="12">
                  <c:v>3</c:v>
                </c:pt>
                <c:pt idx="13">
                  <c:v>2</c:v>
                </c:pt>
                <c:pt idx="14">
                  <c:v>1</c:v>
                </c:pt>
                <c:pt idx="15">
                  <c:v>4</c:v>
                </c:pt>
                <c:pt idx="16">
                  <c:v>1</c:v>
                </c:pt>
                <c:pt idx="17">
                  <c:v>4</c:v>
                </c:pt>
                <c:pt idx="18">
                  <c:v>2</c:v>
                </c:pt>
                <c:pt idx="19">
                  <c:v>7</c:v>
                </c:pt>
                <c:pt idx="20">
                  <c:v>2</c:v>
                </c:pt>
                <c:pt idx="21">
                  <c:v>3</c:v>
                </c:pt>
                <c:pt idx="22">
                  <c:v>3</c:v>
                </c:pt>
                <c:pt idx="23">
                  <c:v>4</c:v>
                </c:pt>
                <c:pt idx="24">
                  <c:v>4</c:v>
                </c:pt>
                <c:pt idx="25">
                  <c:v>2</c:v>
                </c:pt>
                <c:pt idx="26">
                  <c:v>3</c:v>
                </c:pt>
                <c:pt idx="27">
                  <c:v>3</c:v>
                </c:pt>
                <c:pt idx="28">
                  <c:v>6</c:v>
                </c:pt>
                <c:pt idx="29">
                  <c:v>1</c:v>
                </c:pt>
                <c:pt idx="30">
                  <c:v>8</c:v>
                </c:pt>
                <c:pt idx="31">
                  <c:v>2</c:v>
                </c:pt>
                <c:pt idx="32">
                  <c:v>3</c:v>
                </c:pt>
                <c:pt idx="33">
                  <c:v>3</c:v>
                </c:pt>
                <c:pt idx="34">
                  <c:v>3</c:v>
                </c:pt>
                <c:pt idx="35">
                  <c:v>2</c:v>
                </c:pt>
              </c:numCache>
            </c:numRef>
          </c:val>
          <c:extLst>
            <c:ext xmlns:c16="http://schemas.microsoft.com/office/drawing/2014/chart" uri="{C3380CC4-5D6E-409C-BE32-E72D297353CC}">
              <c16:uniqueId val="{00000005-E025-43BA-B12F-2769659F27FE}"/>
            </c:ext>
          </c:extLst>
        </c:ser>
        <c:ser>
          <c:idx val="6"/>
          <c:order val="6"/>
          <c:tx>
            <c:strRef>
              <c:f>Analysis!$AM$1:$AM$2</c:f>
              <c:strCache>
                <c:ptCount val="1"/>
                <c:pt idx="0">
                  <c:v>Word of mouth</c:v>
                </c:pt>
              </c:strCache>
            </c:strRef>
          </c:tx>
          <c:spPr>
            <a:solidFill>
              <a:schemeClr val="accent1">
                <a:lumMod val="60000"/>
              </a:schemeClr>
            </a:solidFill>
            <a:ln>
              <a:noFill/>
            </a:ln>
            <a:effectLst/>
          </c:spPr>
          <c:invertIfNegative val="0"/>
          <c:cat>
            <c:multiLvlStrRef>
              <c:f>Analysis!$AE$3:$AF$38</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2020</c:v>
                  </c:pt>
                  <c:pt idx="12">
                    <c:v>2021</c:v>
                  </c:pt>
                  <c:pt idx="24">
                    <c:v>2022</c:v>
                  </c:pt>
                </c:lvl>
              </c:multiLvlStrCache>
            </c:multiLvlStrRef>
          </c:cat>
          <c:val>
            <c:numRef>
              <c:f>Analysis!$AM$3:$AM$38</c:f>
              <c:numCache>
                <c:formatCode>General</c:formatCode>
                <c:ptCount val="36"/>
                <c:pt idx="0">
                  <c:v>11</c:v>
                </c:pt>
                <c:pt idx="1">
                  <c:v>5</c:v>
                </c:pt>
                <c:pt idx="2">
                  <c:v>8</c:v>
                </c:pt>
                <c:pt idx="3">
                  <c:v>5</c:v>
                </c:pt>
                <c:pt idx="4">
                  <c:v>5</c:v>
                </c:pt>
                <c:pt idx="5">
                  <c:v>11</c:v>
                </c:pt>
                <c:pt idx="6">
                  <c:v>7</c:v>
                </c:pt>
                <c:pt idx="7">
                  <c:v>6</c:v>
                </c:pt>
                <c:pt idx="8">
                  <c:v>10</c:v>
                </c:pt>
                <c:pt idx="9">
                  <c:v>8</c:v>
                </c:pt>
                <c:pt idx="10">
                  <c:v>9</c:v>
                </c:pt>
                <c:pt idx="11">
                  <c:v>8</c:v>
                </c:pt>
                <c:pt idx="12">
                  <c:v>5</c:v>
                </c:pt>
                <c:pt idx="13">
                  <c:v>6</c:v>
                </c:pt>
                <c:pt idx="14">
                  <c:v>5</c:v>
                </c:pt>
                <c:pt idx="15">
                  <c:v>10</c:v>
                </c:pt>
                <c:pt idx="16">
                  <c:v>7</c:v>
                </c:pt>
                <c:pt idx="17">
                  <c:v>8</c:v>
                </c:pt>
                <c:pt idx="18">
                  <c:v>9</c:v>
                </c:pt>
                <c:pt idx="19">
                  <c:v>9</c:v>
                </c:pt>
                <c:pt idx="20">
                  <c:v>2</c:v>
                </c:pt>
                <c:pt idx="21">
                  <c:v>9</c:v>
                </c:pt>
                <c:pt idx="22">
                  <c:v>9</c:v>
                </c:pt>
                <c:pt idx="23">
                  <c:v>7</c:v>
                </c:pt>
                <c:pt idx="24">
                  <c:v>9</c:v>
                </c:pt>
                <c:pt idx="25">
                  <c:v>6</c:v>
                </c:pt>
                <c:pt idx="26">
                  <c:v>9</c:v>
                </c:pt>
                <c:pt idx="27">
                  <c:v>4</c:v>
                </c:pt>
                <c:pt idx="28">
                  <c:v>7</c:v>
                </c:pt>
                <c:pt idx="29">
                  <c:v>13</c:v>
                </c:pt>
                <c:pt idx="30">
                  <c:v>11</c:v>
                </c:pt>
                <c:pt idx="31">
                  <c:v>6</c:v>
                </c:pt>
                <c:pt idx="32">
                  <c:v>3</c:v>
                </c:pt>
                <c:pt idx="33">
                  <c:v>14</c:v>
                </c:pt>
                <c:pt idx="34">
                  <c:v>7</c:v>
                </c:pt>
                <c:pt idx="35">
                  <c:v>8</c:v>
                </c:pt>
              </c:numCache>
            </c:numRef>
          </c:val>
          <c:extLst>
            <c:ext xmlns:c16="http://schemas.microsoft.com/office/drawing/2014/chart" uri="{C3380CC4-5D6E-409C-BE32-E72D297353CC}">
              <c16:uniqueId val="{00000006-E025-43BA-B12F-2769659F27FE}"/>
            </c:ext>
          </c:extLst>
        </c:ser>
        <c:dLbls>
          <c:showLegendKey val="0"/>
          <c:showVal val="0"/>
          <c:showCatName val="0"/>
          <c:showSerName val="0"/>
          <c:showPercent val="0"/>
          <c:showBubbleSize val="0"/>
        </c:dLbls>
        <c:gapWidth val="150"/>
        <c:overlap val="100"/>
        <c:axId val="2074739951"/>
        <c:axId val="1625170447"/>
      </c:barChart>
      <c:catAx>
        <c:axId val="207473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170447"/>
        <c:crosses val="autoZero"/>
        <c:auto val="1"/>
        <c:lblAlgn val="ctr"/>
        <c:lblOffset val="100"/>
        <c:noMultiLvlLbl val="0"/>
      </c:catAx>
      <c:valAx>
        <c:axId val="162517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3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[Customer-Feedback-Dashboard-Data.xlsx]Analysis!Feedback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Analysis!$O$1</c:f>
              <c:strCache>
                <c:ptCount val="1"/>
                <c:pt idx="0">
                  <c:v>Total</c:v>
                </c:pt>
              </c:strCache>
            </c:strRef>
          </c:tx>
          <c:spPr>
            <a:solidFill>
              <a:schemeClr val="accent1"/>
            </a:solidFill>
            <a:ln>
              <a:noFill/>
            </a:ln>
            <a:effectLst/>
          </c:spPr>
          <c:cat>
            <c:multiLvlStrRef>
              <c:f>Analysis!$M$2:$N$10</c:f>
              <c:multiLvlStrCache>
                <c:ptCount val="8"/>
                <c:lvl>
                  <c:pt idx="0">
                    <c:v> </c:v>
                  </c:pt>
                  <c:pt idx="1">
                    <c:v>Staff</c:v>
                  </c:pt>
                  <c:pt idx="2">
                    <c:v>Restaurant</c:v>
                  </c:pt>
                  <c:pt idx="3">
                    <c:v> </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Analysis!$O$2:$O$10</c:f>
              <c:numCache>
                <c:formatCode>#,##0.0</c:formatCode>
                <c:ptCount val="8"/>
                <c:pt idx="0">
                  <c:v>2.979466119096509</c:v>
                </c:pt>
                <c:pt idx="1">
                  <c:v>3.8090349075975358</c:v>
                </c:pt>
                <c:pt idx="2">
                  <c:v>3.0066735112936347</c:v>
                </c:pt>
                <c:pt idx="3">
                  <c:v>3.2306111967128914</c:v>
                </c:pt>
                <c:pt idx="4">
                  <c:v>2.9851129363449691</c:v>
                </c:pt>
                <c:pt idx="5">
                  <c:v>3.5908624229979464</c:v>
                </c:pt>
                <c:pt idx="6">
                  <c:v>3.7053388090349078</c:v>
                </c:pt>
                <c:pt idx="7">
                  <c:v>1.8557494866529773</c:v>
                </c:pt>
              </c:numCache>
            </c:numRef>
          </c:val>
          <c:extLst>
            <c:ext xmlns:c16="http://schemas.microsoft.com/office/drawing/2014/chart" uri="{C3380CC4-5D6E-409C-BE32-E72D297353CC}">
              <c16:uniqueId val="{00000000-577A-4969-9650-FD52939DCEC0}"/>
            </c:ext>
          </c:extLst>
        </c:ser>
        <c:dLbls>
          <c:showLegendKey val="0"/>
          <c:showVal val="0"/>
          <c:showCatName val="0"/>
          <c:showSerName val="0"/>
          <c:showPercent val="0"/>
          <c:showBubbleSize val="0"/>
        </c:dLbls>
        <c:axId val="2074759439"/>
        <c:axId val="2124460831"/>
      </c:radarChart>
      <c:catAx>
        <c:axId val="207475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60831"/>
        <c:crosses val="autoZero"/>
        <c:auto val="1"/>
        <c:lblAlgn val="ctr"/>
        <c:lblOffset val="100"/>
        <c:noMultiLvlLbl val="0"/>
      </c:catAx>
      <c:valAx>
        <c:axId val="21244608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5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50039224453702"/>
          <c:y val="0.17636779998870794"/>
          <c:w val="0.72164910452504516"/>
          <c:h val="0.67532865878500903"/>
        </c:manualLayout>
      </c:layout>
      <c:doughnutChart>
        <c:varyColors val="1"/>
        <c:ser>
          <c:idx val="0"/>
          <c:order val="0"/>
          <c:spPr>
            <a:ln>
              <a:noFill/>
            </a:ln>
          </c:spPr>
          <c:dPt>
            <c:idx val="0"/>
            <c:bubble3D val="0"/>
            <c:spPr>
              <a:gradFill>
                <a:gsLst>
                  <a:gs pos="0">
                    <a:srgbClr val="0FFAFA"/>
                  </a:gs>
                  <a:gs pos="100000">
                    <a:srgbClr val="197DE1"/>
                  </a:gs>
                </a:gsLst>
                <a:lin ang="10800000" scaled="1"/>
              </a:gradFill>
              <a:ln w="19050">
                <a:noFill/>
              </a:ln>
              <a:effectLst/>
            </c:spPr>
            <c:extLst>
              <c:ext xmlns:c16="http://schemas.microsoft.com/office/drawing/2014/chart" uri="{C3380CC4-5D6E-409C-BE32-E72D297353CC}">
                <c16:uniqueId val="{00000001-4FF8-46A2-B7DF-84BB588A85AB}"/>
              </c:ext>
            </c:extLst>
          </c:dPt>
          <c:dPt>
            <c:idx val="1"/>
            <c:bubble3D val="0"/>
            <c:spPr>
              <a:solidFill>
                <a:schemeClr val="bg1">
                  <a:lumMod val="85000"/>
                  <a:alpha val="5000"/>
                </a:schemeClr>
              </a:solidFill>
              <a:ln w="19050">
                <a:noFill/>
              </a:ln>
              <a:effectLst/>
            </c:spPr>
            <c:extLst>
              <c:ext xmlns:c16="http://schemas.microsoft.com/office/drawing/2014/chart" uri="{C3380CC4-5D6E-409C-BE32-E72D297353CC}">
                <c16:uniqueId val="{00000003-4FF8-46A2-B7DF-84BB588A85AB}"/>
              </c:ext>
            </c:extLst>
          </c:dPt>
          <c:val>
            <c:numRef>
              <c:f>Analysis!$B$6:$B$7</c:f>
              <c:numCache>
                <c:formatCode>#,##0.0</c:formatCode>
                <c:ptCount val="2"/>
                <c:pt idx="0">
                  <c:v>3.6016427104722792</c:v>
                </c:pt>
                <c:pt idx="1">
                  <c:v>1.3983572895277208</c:v>
                </c:pt>
              </c:numCache>
            </c:numRef>
          </c:val>
          <c:extLst>
            <c:ext xmlns:c16="http://schemas.microsoft.com/office/drawing/2014/chart" uri="{C3380CC4-5D6E-409C-BE32-E72D297353CC}">
              <c16:uniqueId val="{00000004-4FF8-46A2-B7DF-84BB588A85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dLbls>
          <c:showLegendKey val="0"/>
          <c:showVal val="0"/>
          <c:showCatName val="0"/>
          <c:showSerName val="0"/>
          <c:showPercent val="0"/>
          <c:showBubbleSize val="0"/>
        </c:dLbls>
        <c:gapWidth val="0"/>
        <c:overlap val="100"/>
        <c:axId val="1542403583"/>
        <c:axId val="1786498431"/>
      </c:barChart>
      <c:catAx>
        <c:axId val="1542403583"/>
        <c:scaling>
          <c:orientation val="minMax"/>
        </c:scaling>
        <c:delete val="1"/>
        <c:axPos val="l"/>
        <c:majorTickMark val="out"/>
        <c:minorTickMark val="none"/>
        <c:tickLblPos val="nextTo"/>
        <c:crossAx val="1786498431"/>
        <c:crosses val="autoZero"/>
        <c:auto val="1"/>
        <c:lblAlgn val="ctr"/>
        <c:lblOffset val="100"/>
        <c:noMultiLvlLbl val="0"/>
      </c:catAx>
      <c:valAx>
        <c:axId val="1786498431"/>
        <c:scaling>
          <c:orientation val="minMax"/>
          <c:max val="5"/>
          <c:min val="0"/>
        </c:scaling>
        <c:delete val="1"/>
        <c:axPos val="b"/>
        <c:numFmt formatCode="#,##0.0" sourceLinked="1"/>
        <c:majorTickMark val="out"/>
        <c:minorTickMark val="none"/>
        <c:tickLblPos val="nextTo"/>
        <c:crossAx val="154240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14.xml"/><Relationship Id="rId2" Type="http://schemas.openxmlformats.org/officeDocument/2006/relationships/chart" Target="../charts/chart9.xml"/><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chart" Target="../charts/chart8.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12.xml"/><Relationship Id="rId10" Type="http://schemas.openxmlformats.org/officeDocument/2006/relationships/image" Target="../media/image6.svg"/><Relationship Id="rId19" Type="http://schemas.openxmlformats.org/officeDocument/2006/relationships/chart" Target="../charts/chart16.xml"/><Relationship Id="rId4" Type="http://schemas.openxmlformats.org/officeDocument/2006/relationships/chart" Target="../charts/chart11.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3</xdr:col>
      <xdr:colOff>129540</xdr:colOff>
      <xdr:row>24</xdr:row>
      <xdr:rowOff>60960</xdr:rowOff>
    </xdr:from>
    <xdr:to>
      <xdr:col>5</xdr:col>
      <xdr:colOff>190500</xdr:colOff>
      <xdr:row>37</xdr:row>
      <xdr:rowOff>150495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6931CD2-1C3C-5B33-9881-FD67BD85A2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62300" y="4450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358140</xdr:colOff>
      <xdr:row>13</xdr:row>
      <xdr:rowOff>41910</xdr:rowOff>
    </xdr:from>
    <xdr:to>
      <xdr:col>8</xdr:col>
      <xdr:colOff>7620</xdr:colOff>
      <xdr:row>22</xdr:row>
      <xdr:rowOff>99060</xdr:rowOff>
    </xdr:to>
    <xdr:graphicFrame macro="">
      <xdr:nvGraphicFramePr>
        <xdr:cNvPr id="2" name="Chart 1">
          <a:extLst>
            <a:ext uri="{FF2B5EF4-FFF2-40B4-BE49-F238E27FC236}">
              <a16:creationId xmlns:a16="http://schemas.microsoft.com/office/drawing/2014/main" id="{ECF08ECE-BF29-CE94-E9B2-5C25EADC2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13</xdr:row>
      <xdr:rowOff>64770</xdr:rowOff>
    </xdr:from>
    <xdr:to>
      <xdr:col>2</xdr:col>
      <xdr:colOff>83820</xdr:colOff>
      <xdr:row>23</xdr:row>
      <xdr:rowOff>144780</xdr:rowOff>
    </xdr:to>
    <xdr:graphicFrame macro="">
      <xdr:nvGraphicFramePr>
        <xdr:cNvPr id="3" name="Chart 2">
          <a:extLst>
            <a:ext uri="{FF2B5EF4-FFF2-40B4-BE49-F238E27FC236}">
              <a16:creationId xmlns:a16="http://schemas.microsoft.com/office/drawing/2014/main" id="{E51DE246-E8B8-EBC8-DB1B-4BA740674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26</xdr:row>
      <xdr:rowOff>7620</xdr:rowOff>
    </xdr:from>
    <xdr:to>
      <xdr:col>3</xdr:col>
      <xdr:colOff>0</xdr:colOff>
      <xdr:row>35</xdr:row>
      <xdr:rowOff>102870</xdr:rowOff>
    </xdr:to>
    <xdr:graphicFrame macro="">
      <xdr:nvGraphicFramePr>
        <xdr:cNvPr id="4" name="Chart 3">
          <a:extLst>
            <a:ext uri="{FF2B5EF4-FFF2-40B4-BE49-F238E27FC236}">
              <a16:creationId xmlns:a16="http://schemas.microsoft.com/office/drawing/2014/main" id="{20CF15F4-420F-C29C-DFAA-330F0CC70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594360</xdr:colOff>
      <xdr:row>11</xdr:row>
      <xdr:rowOff>49530</xdr:rowOff>
    </xdr:from>
    <xdr:to>
      <xdr:col>23</xdr:col>
      <xdr:colOff>243840</xdr:colOff>
      <xdr:row>26</xdr:row>
      <xdr:rowOff>49530</xdr:rowOff>
    </xdr:to>
    <xdr:graphicFrame macro="">
      <xdr:nvGraphicFramePr>
        <xdr:cNvPr id="6" name="Chart 5">
          <a:extLst>
            <a:ext uri="{FF2B5EF4-FFF2-40B4-BE49-F238E27FC236}">
              <a16:creationId xmlns:a16="http://schemas.microsoft.com/office/drawing/2014/main" id="{CEDC9E1E-C486-6324-7217-69D837724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365760</xdr:colOff>
      <xdr:row>9</xdr:row>
      <xdr:rowOff>140970</xdr:rowOff>
    </xdr:from>
    <xdr:to>
      <xdr:col>29</xdr:col>
      <xdr:colOff>556260</xdr:colOff>
      <xdr:row>24</xdr:row>
      <xdr:rowOff>140970</xdr:rowOff>
    </xdr:to>
    <xdr:graphicFrame macro="">
      <xdr:nvGraphicFramePr>
        <xdr:cNvPr id="7" name="Chart 6">
          <a:extLst>
            <a:ext uri="{FF2B5EF4-FFF2-40B4-BE49-F238E27FC236}">
              <a16:creationId xmlns:a16="http://schemas.microsoft.com/office/drawing/2014/main" id="{0C7C551F-D1A1-996E-A88F-009647365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358140</xdr:colOff>
      <xdr:row>26</xdr:row>
      <xdr:rowOff>129540</xdr:rowOff>
    </xdr:from>
    <xdr:to>
      <xdr:col>25</xdr:col>
      <xdr:colOff>716280</xdr:colOff>
      <xdr:row>40</xdr:row>
      <xdr:rowOff>36195</xdr:rowOff>
    </xdr:to>
    <mc:AlternateContent xmlns:mc="http://schemas.openxmlformats.org/markup-compatibility/2006" xmlns:a14="http://schemas.microsoft.com/office/drawing/2010/main">
      <mc:Choice Requires="a14">
        <xdr:graphicFrame macro="">
          <xdr:nvGraphicFramePr>
            <xdr:cNvPr id="8" name="Purpose">
              <a:extLst>
                <a:ext uri="{FF2B5EF4-FFF2-40B4-BE49-F238E27FC236}">
                  <a16:creationId xmlns:a16="http://schemas.microsoft.com/office/drawing/2014/main" id="{6E52A8B1-A565-D184-20EB-8B6EE07CC591}"/>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18585180" y="4884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137160</xdr:colOff>
      <xdr:row>27</xdr:row>
      <xdr:rowOff>0</xdr:rowOff>
    </xdr:from>
    <xdr:to>
      <xdr:col>29</xdr:col>
      <xdr:colOff>137160</xdr:colOff>
      <xdr:row>40</xdr:row>
      <xdr:rowOff>89535</xdr:rowOff>
    </xdr:to>
    <mc:AlternateContent xmlns:mc="http://schemas.openxmlformats.org/markup-compatibility/2006" xmlns:a14="http://schemas.microsoft.com/office/drawing/2010/main">
      <mc:Choice Requires="a14">
        <xdr:graphicFrame macro="">
          <xdr:nvGraphicFramePr>
            <xdr:cNvPr id="9" name="Checkout Date (Year)">
              <a:extLst>
                <a:ext uri="{FF2B5EF4-FFF2-40B4-BE49-F238E27FC236}">
                  <a16:creationId xmlns:a16="http://schemas.microsoft.com/office/drawing/2014/main" id="{0BDC0913-107E-0F30-A06C-E35EC80B2943}"/>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23202900" y="493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41</xdr:col>
      <xdr:colOff>30480</xdr:colOff>
      <xdr:row>3</xdr:row>
      <xdr:rowOff>171450</xdr:rowOff>
    </xdr:from>
    <xdr:to>
      <xdr:col>47</xdr:col>
      <xdr:colOff>76200</xdr:colOff>
      <xdr:row>18</xdr:row>
      <xdr:rowOff>171450</xdr:rowOff>
    </xdr:to>
    <xdr:graphicFrame macro="">
      <xdr:nvGraphicFramePr>
        <xdr:cNvPr id="10" name="Chart 9">
          <a:extLst>
            <a:ext uri="{FF2B5EF4-FFF2-40B4-BE49-F238E27FC236}">
              <a16:creationId xmlns:a16="http://schemas.microsoft.com/office/drawing/2014/main" id="{B7C16FE4-CF41-05DA-844F-ECFA4B46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228600</xdr:colOff>
      <xdr:row>12</xdr:row>
      <xdr:rowOff>110490</xdr:rowOff>
    </xdr:from>
    <xdr:to>
      <xdr:col>15</xdr:col>
      <xdr:colOff>76200</xdr:colOff>
      <xdr:row>27</xdr:row>
      <xdr:rowOff>110490</xdr:rowOff>
    </xdr:to>
    <xdr:graphicFrame macro="">
      <xdr:nvGraphicFramePr>
        <xdr:cNvPr id="11" name="Chart 10">
          <a:extLst>
            <a:ext uri="{FF2B5EF4-FFF2-40B4-BE49-F238E27FC236}">
              <a16:creationId xmlns:a16="http://schemas.microsoft.com/office/drawing/2014/main" id="{A6F56CDF-F890-03D7-0DA1-9B79C3F4D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304800</xdr:colOff>
      <xdr:row>49</xdr:row>
      <xdr:rowOff>66675</xdr:rowOff>
    </xdr:to>
    <xdr:grpSp>
      <xdr:nvGrpSpPr>
        <xdr:cNvPr id="123" name="Group 122">
          <a:extLst>
            <a:ext uri="{FF2B5EF4-FFF2-40B4-BE49-F238E27FC236}">
              <a16:creationId xmlns:a16="http://schemas.microsoft.com/office/drawing/2014/main" id="{94502C68-9E0F-37F8-14EE-4CD8BA7DDD4C}"/>
            </a:ext>
          </a:extLst>
        </xdr:cNvPr>
        <xdr:cNvGrpSpPr/>
      </xdr:nvGrpSpPr>
      <xdr:grpSpPr>
        <a:xfrm>
          <a:off x="0" y="0"/>
          <a:ext cx="14986715" cy="9006760"/>
          <a:chOff x="0" y="0"/>
          <a:chExt cx="14571225" cy="8147019"/>
        </a:xfrm>
      </xdr:grpSpPr>
      <xdr:sp macro="" textlink="">
        <xdr:nvSpPr>
          <xdr:cNvPr id="122" name="TextBox 121">
            <a:extLst>
              <a:ext uri="{FF2B5EF4-FFF2-40B4-BE49-F238E27FC236}">
                <a16:creationId xmlns:a16="http://schemas.microsoft.com/office/drawing/2014/main" id="{9B6BAAB2-DF21-4297-047E-EE5DF468C0A3}"/>
              </a:ext>
            </a:extLst>
          </xdr:cNvPr>
          <xdr:cNvSpPr txBox="1"/>
        </xdr:nvSpPr>
        <xdr:spPr>
          <a:xfrm>
            <a:off x="199292" y="759068"/>
            <a:ext cx="3692769" cy="230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3" name="Rectangle 2">
            <a:extLst>
              <a:ext uri="{FF2B5EF4-FFF2-40B4-BE49-F238E27FC236}">
                <a16:creationId xmlns:a16="http://schemas.microsoft.com/office/drawing/2014/main" id="{88C416A0-FF26-5734-F64A-AE33D139EF04}"/>
              </a:ext>
            </a:extLst>
          </xdr:cNvPr>
          <xdr:cNvSpPr/>
        </xdr:nvSpPr>
        <xdr:spPr>
          <a:xfrm>
            <a:off x="0" y="0"/>
            <a:ext cx="14571225" cy="7111263"/>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2400" b="1">
                <a:latin typeface="Times New Roman" panose="02020603050405020304" pitchFamily="18" charset="0"/>
                <a:cs typeface="Times New Roman" panose="02020603050405020304" pitchFamily="18" charset="0"/>
              </a:rPr>
              <a:t> </a:t>
            </a:r>
          </a:p>
        </xdr:txBody>
      </xdr:sp>
      <xdr:sp macro="" textlink="">
        <xdr:nvSpPr>
          <xdr:cNvPr id="84" name="Rectangle 83">
            <a:extLst>
              <a:ext uri="{FF2B5EF4-FFF2-40B4-BE49-F238E27FC236}">
                <a16:creationId xmlns:a16="http://schemas.microsoft.com/office/drawing/2014/main" id="{4F89ABC6-1517-CBE9-8944-BE0233CFF912}"/>
              </a:ext>
            </a:extLst>
          </xdr:cNvPr>
          <xdr:cNvSpPr/>
        </xdr:nvSpPr>
        <xdr:spPr>
          <a:xfrm>
            <a:off x="91934" y="3792261"/>
            <a:ext cx="3708000" cy="3209749"/>
          </a:xfrm>
          <a:prstGeom prst="rect">
            <a:avLst/>
          </a:prstGeom>
          <a:solidFill>
            <a:schemeClr val="accent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Freeform: Shape 3">
            <a:extLst>
              <a:ext uri="{FF2B5EF4-FFF2-40B4-BE49-F238E27FC236}">
                <a16:creationId xmlns:a16="http://schemas.microsoft.com/office/drawing/2014/main" id="{A98FE6DF-95D3-A08A-D112-D4943F6C2AF9}"/>
              </a:ext>
            </a:extLst>
          </xdr:cNvPr>
          <xdr:cNvSpPr/>
        </xdr:nvSpPr>
        <xdr:spPr>
          <a:xfrm>
            <a:off x="12813088" y="5401142"/>
            <a:ext cx="1758137" cy="1710121"/>
          </a:xfrm>
          <a:custGeom>
            <a:avLst/>
            <a:gdLst>
              <a:gd name="connsiteX0" fmla="*/ 1758136 w 1758136"/>
              <a:gd name="connsiteY0" fmla="*/ 0 h 1728131"/>
              <a:gd name="connsiteX1" fmla="*/ 1758136 w 1758136"/>
              <a:gd name="connsiteY1" fmla="*/ 417273 h 1728131"/>
              <a:gd name="connsiteX2" fmla="*/ 420662 w 1758136"/>
              <a:gd name="connsiteY2" fmla="*/ 1658624 h 1728131"/>
              <a:gd name="connsiteX3" fmla="*/ 417250 w 1758136"/>
              <a:gd name="connsiteY3" fmla="*/ 1728131 h 1728131"/>
              <a:gd name="connsiteX4" fmla="*/ 0 w 1758136"/>
              <a:gd name="connsiteY4" fmla="*/ 1728131 h 1728131"/>
              <a:gd name="connsiteX5" fmla="*/ 5544 w 1758136"/>
              <a:gd name="connsiteY5" fmla="*/ 1615961 h 1728131"/>
              <a:gd name="connsiteX6" fmla="*/ 1758136 w 1758136"/>
              <a:gd name="connsiteY6" fmla="*/ 0 h 17281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58136" h="1728131">
                <a:moveTo>
                  <a:pt x="1758136" y="0"/>
                </a:moveTo>
                <a:lnTo>
                  <a:pt x="1758136" y="417273"/>
                </a:lnTo>
                <a:cubicBezTo>
                  <a:pt x="1062043" y="417273"/>
                  <a:pt x="489510" y="961376"/>
                  <a:pt x="420662" y="1658624"/>
                </a:cubicBezTo>
                <a:lnTo>
                  <a:pt x="417250" y="1728131"/>
                </a:lnTo>
                <a:lnTo>
                  <a:pt x="0" y="1728131"/>
                </a:lnTo>
                <a:lnTo>
                  <a:pt x="5544" y="1615961"/>
                </a:lnTo>
                <a:cubicBezTo>
                  <a:pt x="95760" y="708299"/>
                  <a:pt x="845993" y="0"/>
                  <a:pt x="1758136"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a:solidFill>
                  <a:schemeClr val="tx1"/>
                </a:solidFill>
              </a:rPr>
              <a:t> </a:t>
            </a:r>
            <a:endParaRPr lang="en-IN">
              <a:solidFill>
                <a:schemeClr val="tx1"/>
              </a:solidFill>
            </a:endParaRPr>
          </a:p>
        </xdr:txBody>
      </xdr:sp>
      <xdr:sp macro="" textlink="">
        <xdr:nvSpPr>
          <xdr:cNvPr id="6" name="Freeform: Shape 5">
            <a:extLst>
              <a:ext uri="{FF2B5EF4-FFF2-40B4-BE49-F238E27FC236}">
                <a16:creationId xmlns:a16="http://schemas.microsoft.com/office/drawing/2014/main" id="{A65605AD-828D-4C4B-AC2D-9C29176080BC}"/>
              </a:ext>
            </a:extLst>
          </xdr:cNvPr>
          <xdr:cNvSpPr/>
        </xdr:nvSpPr>
        <xdr:spPr>
          <a:xfrm rot="10800000">
            <a:off x="0" y="0"/>
            <a:ext cx="720000" cy="714285"/>
          </a:xfrm>
          <a:custGeom>
            <a:avLst/>
            <a:gdLst>
              <a:gd name="connsiteX0" fmla="*/ 1758136 w 1758136"/>
              <a:gd name="connsiteY0" fmla="*/ 0 h 1728131"/>
              <a:gd name="connsiteX1" fmla="*/ 1758136 w 1758136"/>
              <a:gd name="connsiteY1" fmla="*/ 417273 h 1728131"/>
              <a:gd name="connsiteX2" fmla="*/ 420662 w 1758136"/>
              <a:gd name="connsiteY2" fmla="*/ 1658624 h 1728131"/>
              <a:gd name="connsiteX3" fmla="*/ 417250 w 1758136"/>
              <a:gd name="connsiteY3" fmla="*/ 1728131 h 1728131"/>
              <a:gd name="connsiteX4" fmla="*/ 0 w 1758136"/>
              <a:gd name="connsiteY4" fmla="*/ 1728131 h 1728131"/>
              <a:gd name="connsiteX5" fmla="*/ 5544 w 1758136"/>
              <a:gd name="connsiteY5" fmla="*/ 1615961 h 1728131"/>
              <a:gd name="connsiteX6" fmla="*/ 1758136 w 1758136"/>
              <a:gd name="connsiteY6" fmla="*/ 0 h 17281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58136" h="1728131">
                <a:moveTo>
                  <a:pt x="1758136" y="0"/>
                </a:moveTo>
                <a:lnTo>
                  <a:pt x="1758136" y="417273"/>
                </a:lnTo>
                <a:cubicBezTo>
                  <a:pt x="1062043" y="417273"/>
                  <a:pt x="489510" y="961376"/>
                  <a:pt x="420662" y="1658624"/>
                </a:cubicBezTo>
                <a:lnTo>
                  <a:pt x="417250" y="1728131"/>
                </a:lnTo>
                <a:lnTo>
                  <a:pt x="0" y="1728131"/>
                </a:lnTo>
                <a:lnTo>
                  <a:pt x="5544" y="1615961"/>
                </a:lnTo>
                <a:cubicBezTo>
                  <a:pt x="95760" y="708299"/>
                  <a:pt x="845993" y="0"/>
                  <a:pt x="1758136" y="0"/>
                </a:cubicBezTo>
                <a:close/>
              </a:path>
            </a:pathLst>
          </a:cu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GB" sz="1800" kern="1200">
                <a:solidFill>
                  <a:schemeClr val="tx1"/>
                </a:solidFill>
                <a:latin typeface="+mn-lt"/>
                <a:ea typeface="+mn-ea"/>
                <a:cs typeface="+mn-cs"/>
              </a:rPr>
              <a:t> </a:t>
            </a:r>
            <a:endParaRPr lang="en-IN" sz="1800" kern="1200">
              <a:solidFill>
                <a:schemeClr val="tx1"/>
              </a:solidFill>
              <a:latin typeface="+mn-lt"/>
              <a:ea typeface="+mn-ea"/>
              <a:cs typeface="+mn-cs"/>
            </a:endParaRPr>
          </a:p>
        </xdr:txBody>
      </xdr:sp>
      <xdr:sp macro="" textlink="">
        <xdr:nvSpPr>
          <xdr:cNvPr id="7" name="Trapezoid 6">
            <a:extLst>
              <a:ext uri="{FF2B5EF4-FFF2-40B4-BE49-F238E27FC236}">
                <a16:creationId xmlns:a16="http://schemas.microsoft.com/office/drawing/2014/main" id="{03073911-1A46-84D7-4814-C00190A4B854}"/>
              </a:ext>
            </a:extLst>
          </xdr:cNvPr>
          <xdr:cNvSpPr/>
        </xdr:nvSpPr>
        <xdr:spPr>
          <a:xfrm flipV="1">
            <a:off x="4123995" y="9895"/>
            <a:ext cx="6323234" cy="842958"/>
          </a:xfrm>
          <a:prstGeom prst="trapezoid">
            <a:avLst/>
          </a:prstGeom>
          <a:solidFill>
            <a:schemeClr val="bg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sp macro="" textlink="">
        <xdr:nvSpPr>
          <xdr:cNvPr id="12" name="TextBox 11">
            <a:extLst>
              <a:ext uri="{FF2B5EF4-FFF2-40B4-BE49-F238E27FC236}">
                <a16:creationId xmlns:a16="http://schemas.microsoft.com/office/drawing/2014/main" id="{4FB6E971-F293-E71B-93CD-544D0937D955}"/>
              </a:ext>
            </a:extLst>
          </xdr:cNvPr>
          <xdr:cNvSpPr txBox="1"/>
        </xdr:nvSpPr>
        <xdr:spPr>
          <a:xfrm>
            <a:off x="4528058" y="35169"/>
            <a:ext cx="5515109" cy="53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Times New Roman" panose="02020603050405020304" pitchFamily="18" charset="0"/>
                <a:cs typeface="Times New Roman" panose="02020603050405020304" pitchFamily="18" charset="0"/>
              </a:rPr>
              <a:t>Customer</a:t>
            </a:r>
            <a:r>
              <a:rPr lang="en-IN" sz="2800" b="1" baseline="0">
                <a:solidFill>
                  <a:schemeClr val="bg1"/>
                </a:solidFill>
                <a:latin typeface="Times New Roman" panose="02020603050405020304" pitchFamily="18" charset="0"/>
                <a:cs typeface="Times New Roman" panose="02020603050405020304" pitchFamily="18" charset="0"/>
              </a:rPr>
              <a:t> Analytics Dashboard</a:t>
            </a:r>
            <a:endParaRPr lang="en-IN" sz="2800" b="1">
              <a:solidFill>
                <a:schemeClr val="bg1"/>
              </a:solidFill>
              <a:latin typeface="Times New Roman" panose="02020603050405020304" pitchFamily="18" charset="0"/>
              <a:cs typeface="Times New Roman" panose="02020603050405020304" pitchFamily="18" charset="0"/>
            </a:endParaRPr>
          </a:p>
        </xdr:txBody>
      </xdr:sp>
      <xdr:grpSp>
        <xdr:nvGrpSpPr>
          <xdr:cNvPr id="23" name="Group 22">
            <a:extLst>
              <a:ext uri="{FF2B5EF4-FFF2-40B4-BE49-F238E27FC236}">
                <a16:creationId xmlns:a16="http://schemas.microsoft.com/office/drawing/2014/main" id="{0929F5A4-044C-845D-7133-D89A26CFC38A}"/>
              </a:ext>
            </a:extLst>
          </xdr:cNvPr>
          <xdr:cNvGrpSpPr/>
        </xdr:nvGrpSpPr>
        <xdr:grpSpPr>
          <a:xfrm>
            <a:off x="5914414" y="565785"/>
            <a:ext cx="2625166" cy="245406"/>
            <a:chOff x="4685875" y="354977"/>
            <a:chExt cx="2630917" cy="236827"/>
          </a:xfrm>
        </xdr:grpSpPr>
        <xdr:sp macro="" textlink="">
          <xdr:nvSpPr>
            <xdr:cNvPr id="13" name="TextBox 12">
              <a:extLst>
                <a:ext uri="{FF2B5EF4-FFF2-40B4-BE49-F238E27FC236}">
                  <a16:creationId xmlns:a16="http://schemas.microsoft.com/office/drawing/2014/main" id="{B6C22FAC-96F0-4CA6-BA0D-5FC2CC749FDF}"/>
                </a:ext>
              </a:extLst>
            </xdr:cNvPr>
            <xdr:cNvSpPr txBox="1"/>
          </xdr:nvSpPr>
          <xdr:spPr>
            <a:xfrm>
              <a:off x="4818572" y="354977"/>
              <a:ext cx="2367951" cy="23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Hotel Guest Feedback</a:t>
              </a:r>
            </a:p>
          </xdr:txBody>
        </xdr:sp>
        <xdr:grpSp>
          <xdr:nvGrpSpPr>
            <xdr:cNvPr id="19" name="Group 18">
              <a:extLst>
                <a:ext uri="{FF2B5EF4-FFF2-40B4-BE49-F238E27FC236}">
                  <a16:creationId xmlns:a16="http://schemas.microsoft.com/office/drawing/2014/main" id="{BBF3BD81-887C-F59E-0067-CBCF6A9BF446}"/>
                </a:ext>
              </a:extLst>
            </xdr:cNvPr>
            <xdr:cNvGrpSpPr/>
          </xdr:nvGrpSpPr>
          <xdr:grpSpPr>
            <a:xfrm>
              <a:off x="4685875" y="405090"/>
              <a:ext cx="295973" cy="144909"/>
              <a:chOff x="4581463" y="376237"/>
              <a:chExt cx="323912" cy="172800"/>
            </a:xfrm>
            <a:gradFill flip="none" rotWithShape="1">
              <a:gsLst>
                <a:gs pos="70000">
                  <a:srgbClr val="F08C0F"/>
                </a:gs>
                <a:gs pos="100000">
                  <a:schemeClr val="accent1">
                    <a:lumMod val="20000"/>
                    <a:lumOff val="80000"/>
                  </a:schemeClr>
                </a:gs>
              </a:gsLst>
              <a:lin ang="0" scaled="1"/>
              <a:tileRect/>
            </a:gradFill>
          </xdr:grpSpPr>
          <xdr:sp macro="" textlink="">
            <xdr:nvSpPr>
              <xdr:cNvPr id="17" name="Arrow: Chevron 16">
                <a:extLst>
                  <a:ext uri="{FF2B5EF4-FFF2-40B4-BE49-F238E27FC236}">
                    <a16:creationId xmlns:a16="http://schemas.microsoft.com/office/drawing/2014/main" id="{AA4BFCDC-B173-80A5-F0E6-6C62341163F6}"/>
                  </a:ext>
                </a:extLst>
              </xdr:cNvPr>
              <xdr:cNvSpPr/>
            </xdr:nvSpPr>
            <xdr:spPr>
              <a:xfrm>
                <a:off x="4743452" y="376237"/>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64773A2B-6FF8-4B2C-8775-7A611977E1A1}"/>
                  </a:ext>
                </a:extLst>
              </xdr:cNvPr>
              <xdr:cNvSpPr/>
            </xdr:nvSpPr>
            <xdr:spPr>
              <a:xfrm>
                <a:off x="4581463"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0" name="Group 19">
              <a:extLst>
                <a:ext uri="{FF2B5EF4-FFF2-40B4-BE49-F238E27FC236}">
                  <a16:creationId xmlns:a16="http://schemas.microsoft.com/office/drawing/2014/main" id="{FBBF8E6A-F07B-4315-B349-9E5857CF1373}"/>
                </a:ext>
              </a:extLst>
            </xdr:cNvPr>
            <xdr:cNvGrpSpPr/>
          </xdr:nvGrpSpPr>
          <xdr:grpSpPr>
            <a:xfrm flipH="1">
              <a:off x="7023247" y="405090"/>
              <a:ext cx="293545" cy="144909"/>
              <a:chOff x="4581463" y="376237"/>
              <a:chExt cx="323912" cy="172800"/>
            </a:xfrm>
            <a:gradFill flip="none" rotWithShape="1">
              <a:gsLst>
                <a:gs pos="70000">
                  <a:srgbClr val="F08C0F"/>
                </a:gs>
                <a:gs pos="100000">
                  <a:schemeClr val="accent1">
                    <a:lumMod val="20000"/>
                    <a:lumOff val="80000"/>
                  </a:schemeClr>
                </a:gs>
              </a:gsLst>
              <a:lin ang="0" scaled="1"/>
              <a:tileRect/>
            </a:gradFill>
          </xdr:grpSpPr>
          <xdr:sp macro="" textlink="">
            <xdr:nvSpPr>
              <xdr:cNvPr id="21" name="Arrow: Chevron 20">
                <a:extLst>
                  <a:ext uri="{FF2B5EF4-FFF2-40B4-BE49-F238E27FC236}">
                    <a16:creationId xmlns:a16="http://schemas.microsoft.com/office/drawing/2014/main" id="{1165D249-CAE2-56C7-48E6-071D97805358}"/>
                  </a:ext>
                </a:extLst>
              </xdr:cNvPr>
              <xdr:cNvSpPr/>
            </xdr:nvSpPr>
            <xdr:spPr>
              <a:xfrm>
                <a:off x="4743452" y="376237"/>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2" name="Arrow: Chevron 21">
                <a:extLst>
                  <a:ext uri="{FF2B5EF4-FFF2-40B4-BE49-F238E27FC236}">
                    <a16:creationId xmlns:a16="http://schemas.microsoft.com/office/drawing/2014/main" id="{B91CC763-E2F7-FC8E-1D4C-18DDBBBA672A}"/>
                  </a:ext>
                </a:extLst>
              </xdr:cNvPr>
              <xdr:cNvSpPr/>
            </xdr:nvSpPr>
            <xdr:spPr>
              <a:xfrm>
                <a:off x="4581463"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grpSp>
        <xdr:nvGrpSpPr>
          <xdr:cNvPr id="8" name="Group 7">
            <a:extLst>
              <a:ext uri="{FF2B5EF4-FFF2-40B4-BE49-F238E27FC236}">
                <a16:creationId xmlns:a16="http://schemas.microsoft.com/office/drawing/2014/main" id="{146826EB-26BD-DC8B-D312-C00324986F73}"/>
              </a:ext>
            </a:extLst>
          </xdr:cNvPr>
          <xdr:cNvGrpSpPr/>
        </xdr:nvGrpSpPr>
        <xdr:grpSpPr>
          <a:xfrm>
            <a:off x="566005" y="272846"/>
            <a:ext cx="2909936" cy="418811"/>
            <a:chOff x="171550" y="118382"/>
            <a:chExt cx="2892618" cy="549605"/>
          </a:xfrm>
        </xdr:grpSpPr>
        <xdr:grpSp>
          <xdr:nvGrpSpPr>
            <xdr:cNvPr id="40" name="Group 39">
              <a:extLst>
                <a:ext uri="{FF2B5EF4-FFF2-40B4-BE49-F238E27FC236}">
                  <a16:creationId xmlns:a16="http://schemas.microsoft.com/office/drawing/2014/main" id="{8AF2F202-E59B-46AC-A1E7-21972924E328}"/>
                </a:ext>
              </a:extLst>
            </xdr:cNvPr>
            <xdr:cNvGrpSpPr/>
          </xdr:nvGrpSpPr>
          <xdr:grpSpPr>
            <a:xfrm>
              <a:off x="375669" y="254241"/>
              <a:ext cx="2349667" cy="247258"/>
              <a:chOff x="4818572" y="354977"/>
              <a:chExt cx="2367951" cy="245134"/>
            </a:xfrm>
          </xdr:grpSpPr>
          <xdr:sp macro="" textlink="">
            <xdr:nvSpPr>
              <xdr:cNvPr id="41" name="TextBox 40">
                <a:extLst>
                  <a:ext uri="{FF2B5EF4-FFF2-40B4-BE49-F238E27FC236}">
                    <a16:creationId xmlns:a16="http://schemas.microsoft.com/office/drawing/2014/main" id="{684C104A-B18E-FFE7-4173-2009812FA5A7}"/>
                  </a:ext>
                </a:extLst>
              </xdr:cNvPr>
              <xdr:cNvSpPr txBox="1"/>
            </xdr:nvSpPr>
            <xdr:spPr>
              <a:xfrm>
                <a:off x="4818572" y="354977"/>
                <a:ext cx="2367951" cy="24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Overall Feedback</a:t>
                </a:r>
              </a:p>
            </xdr:txBody>
          </xdr:sp>
          <xdr:grpSp>
            <xdr:nvGrpSpPr>
              <xdr:cNvPr id="42" name="Group 41">
                <a:extLst>
                  <a:ext uri="{FF2B5EF4-FFF2-40B4-BE49-F238E27FC236}">
                    <a16:creationId xmlns:a16="http://schemas.microsoft.com/office/drawing/2014/main" id="{FC3E1E28-8418-B64A-CA7C-08A721850FF3}"/>
                  </a:ext>
                </a:extLst>
              </xdr:cNvPr>
              <xdr:cNvGrpSpPr/>
            </xdr:nvGrpSpPr>
            <xdr:grpSpPr>
              <a:xfrm>
                <a:off x="4831536" y="405091"/>
                <a:ext cx="281869" cy="144909"/>
                <a:chOff x="4740865" y="376238"/>
                <a:chExt cx="308476" cy="172800"/>
              </a:xfrm>
              <a:gradFill flip="none" rotWithShape="1">
                <a:gsLst>
                  <a:gs pos="70000">
                    <a:srgbClr val="F08C0F"/>
                  </a:gs>
                  <a:gs pos="100000">
                    <a:schemeClr val="accent1">
                      <a:lumMod val="20000"/>
                      <a:lumOff val="80000"/>
                    </a:schemeClr>
                  </a:gs>
                </a:gsLst>
                <a:lin ang="0" scaled="1"/>
                <a:tileRect/>
              </a:gradFill>
            </xdr:grpSpPr>
            <xdr:sp macro="" textlink="">
              <xdr:nvSpPr>
                <xdr:cNvPr id="46" name="Arrow: Chevron 45">
                  <a:extLst>
                    <a:ext uri="{FF2B5EF4-FFF2-40B4-BE49-F238E27FC236}">
                      <a16:creationId xmlns:a16="http://schemas.microsoft.com/office/drawing/2014/main" id="{CF528126-D54C-655D-6997-C558063DDB37}"/>
                    </a:ext>
                  </a:extLst>
                </xdr:cNvPr>
                <xdr:cNvSpPr/>
              </xdr:nvSpPr>
              <xdr:spPr>
                <a:xfrm>
                  <a:off x="4887419" y="376239"/>
                  <a:ext cx="161922"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7" name="Arrow: Chevron 46">
                  <a:extLst>
                    <a:ext uri="{FF2B5EF4-FFF2-40B4-BE49-F238E27FC236}">
                      <a16:creationId xmlns:a16="http://schemas.microsoft.com/office/drawing/2014/main" id="{0439361F-5662-3BC6-CAFB-615B47B936E7}"/>
                    </a:ext>
                  </a:extLst>
                </xdr:cNvPr>
                <xdr:cNvSpPr/>
              </xdr:nvSpPr>
              <xdr:spPr>
                <a:xfrm>
                  <a:off x="4740865"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43" name="Group 42">
                <a:extLst>
                  <a:ext uri="{FF2B5EF4-FFF2-40B4-BE49-F238E27FC236}">
                    <a16:creationId xmlns:a16="http://schemas.microsoft.com/office/drawing/2014/main" id="{A6729834-F150-375D-E40D-45EE2D9B2D6E}"/>
                  </a:ext>
                </a:extLst>
              </xdr:cNvPr>
              <xdr:cNvGrpSpPr/>
            </xdr:nvGrpSpPr>
            <xdr:grpSpPr>
              <a:xfrm flipH="1">
                <a:off x="6879745" y="414345"/>
                <a:ext cx="286676" cy="144910"/>
                <a:chOff x="4747369" y="387270"/>
                <a:chExt cx="316331" cy="172800"/>
              </a:xfrm>
              <a:gradFill flip="none" rotWithShape="1">
                <a:gsLst>
                  <a:gs pos="70000">
                    <a:srgbClr val="F08C0F"/>
                  </a:gs>
                  <a:gs pos="100000">
                    <a:schemeClr val="accent1">
                      <a:lumMod val="20000"/>
                      <a:lumOff val="80000"/>
                    </a:schemeClr>
                  </a:gs>
                </a:gsLst>
                <a:lin ang="0" scaled="1"/>
                <a:tileRect/>
              </a:gradFill>
            </xdr:grpSpPr>
            <xdr:sp macro="" textlink="">
              <xdr:nvSpPr>
                <xdr:cNvPr id="44" name="Arrow: Chevron 43">
                  <a:extLst>
                    <a:ext uri="{FF2B5EF4-FFF2-40B4-BE49-F238E27FC236}">
                      <a16:creationId xmlns:a16="http://schemas.microsoft.com/office/drawing/2014/main" id="{BA5CE323-C756-69D8-7F6F-1781F5564E5F}"/>
                    </a:ext>
                  </a:extLst>
                </xdr:cNvPr>
                <xdr:cNvSpPr/>
              </xdr:nvSpPr>
              <xdr:spPr>
                <a:xfrm>
                  <a:off x="4901776" y="387271"/>
                  <a:ext cx="161924"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45" name="Arrow: Chevron 44">
                  <a:extLst>
                    <a:ext uri="{FF2B5EF4-FFF2-40B4-BE49-F238E27FC236}">
                      <a16:creationId xmlns:a16="http://schemas.microsoft.com/office/drawing/2014/main" id="{6A45754B-2D5E-9C61-1434-1608A79DB9C1}"/>
                    </a:ext>
                  </a:extLst>
                </xdr:cNvPr>
                <xdr:cNvSpPr/>
              </xdr:nvSpPr>
              <xdr:spPr>
                <a:xfrm>
                  <a:off x="4747369" y="387270"/>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49" name="Straight Connector 48">
              <a:extLst>
                <a:ext uri="{FF2B5EF4-FFF2-40B4-BE49-F238E27FC236}">
                  <a16:creationId xmlns:a16="http://schemas.microsoft.com/office/drawing/2014/main" id="{F238650D-B4D2-CCD2-9519-BA937E5AF273}"/>
                </a:ext>
              </a:extLst>
            </xdr:cNvPr>
            <xdr:cNvCxnSpPr/>
          </xdr:nvCxnSpPr>
          <xdr:spPr>
            <a:xfrm flipV="1">
              <a:off x="171550" y="667987"/>
              <a:ext cx="2855259"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5CE8727B-FE43-4092-9A36-B4B3A82C38FF}"/>
                </a:ext>
              </a:extLst>
            </xdr:cNvPr>
            <xdr:cNvCxnSpPr/>
          </xdr:nvCxnSpPr>
          <xdr:spPr>
            <a:xfrm flipV="1">
              <a:off x="215093" y="118382"/>
              <a:ext cx="2849075"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54" name="Chart 53">
            <a:extLst>
              <a:ext uri="{FF2B5EF4-FFF2-40B4-BE49-F238E27FC236}">
                <a16:creationId xmlns:a16="http://schemas.microsoft.com/office/drawing/2014/main" id="{F58E6C33-0D25-47E0-BBCA-6F67B61B8510}"/>
              </a:ext>
            </a:extLst>
          </xdr:cNvPr>
          <xdr:cNvGraphicFramePr>
            <a:graphicFrameLocks/>
          </xdr:cNvGraphicFramePr>
        </xdr:nvGraphicFramePr>
        <xdr:xfrm>
          <a:off x="41453" y="740669"/>
          <a:ext cx="1005390" cy="1040652"/>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B$6">
        <xdr:nvSpPr>
          <xdr:cNvPr id="55" name="TextBox 54">
            <a:extLst>
              <a:ext uri="{FF2B5EF4-FFF2-40B4-BE49-F238E27FC236}">
                <a16:creationId xmlns:a16="http://schemas.microsoft.com/office/drawing/2014/main" id="{3ACE3FED-B5E4-B5E5-0F6C-F311DA9FED0C}"/>
              </a:ext>
            </a:extLst>
          </xdr:cNvPr>
          <xdr:cNvSpPr txBox="1"/>
        </xdr:nvSpPr>
        <xdr:spPr>
          <a:xfrm>
            <a:off x="425887" y="1158905"/>
            <a:ext cx="368269" cy="25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6B551B-225D-463B-9AE6-7E3C5F3A6F63}" type="TxLink">
              <a:rPr lang="en-US" sz="1100" b="1" i="0" u="none" strike="noStrike">
                <a:solidFill>
                  <a:schemeClr val="bg1"/>
                </a:solidFill>
                <a:latin typeface="Times New Roman" panose="02020603050405020304" pitchFamily="18" charset="0"/>
                <a:ea typeface="Calibri"/>
                <a:cs typeface="Times New Roman" panose="02020603050405020304" pitchFamily="18" charset="0"/>
              </a:rPr>
              <a:pPr algn="ctr"/>
              <a:t>3.6</a:t>
            </a:fld>
            <a:endParaRPr lang="en-US" sz="1100" b="1">
              <a:solidFill>
                <a:schemeClr val="bg1"/>
              </a:solidFill>
              <a:latin typeface="Times New Roman" panose="02020603050405020304" pitchFamily="18" charset="0"/>
              <a:cs typeface="Times New Roman" panose="02020603050405020304" pitchFamily="18" charset="0"/>
            </a:endParaRPr>
          </a:p>
        </xdr:txBody>
      </xdr:sp>
      <xdr:grpSp>
        <xdr:nvGrpSpPr>
          <xdr:cNvPr id="82" name="Group 81">
            <a:extLst>
              <a:ext uri="{FF2B5EF4-FFF2-40B4-BE49-F238E27FC236}">
                <a16:creationId xmlns:a16="http://schemas.microsoft.com/office/drawing/2014/main" id="{9D13FEEB-FCBA-3D85-FEA0-6E95B4C55E44}"/>
              </a:ext>
            </a:extLst>
          </xdr:cNvPr>
          <xdr:cNvGrpSpPr/>
        </xdr:nvGrpSpPr>
        <xdr:grpSpPr>
          <a:xfrm>
            <a:off x="1068532" y="709030"/>
            <a:ext cx="2747601" cy="980361"/>
            <a:chOff x="1356282" y="1020719"/>
            <a:chExt cx="2349199" cy="783977"/>
          </a:xfrm>
        </xdr:grpSpPr>
        <xdr:graphicFrame macro="">
          <xdr:nvGraphicFramePr>
            <xdr:cNvPr id="79" name="Chart 78">
              <a:extLst>
                <a:ext uri="{FF2B5EF4-FFF2-40B4-BE49-F238E27FC236}">
                  <a16:creationId xmlns:a16="http://schemas.microsoft.com/office/drawing/2014/main" id="{4A956A8E-CB7A-4269-9CA3-62180C1D2032}"/>
                </a:ext>
              </a:extLst>
            </xdr:cNvPr>
            <xdr:cNvGraphicFramePr>
              <a:graphicFrameLocks/>
            </xdr:cNvGraphicFramePr>
          </xdr:nvGraphicFramePr>
          <xdr:xfrm>
            <a:off x="1356282" y="1020719"/>
            <a:ext cx="2227442" cy="78397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6" name="Rectangle 55">
              <a:extLst>
                <a:ext uri="{FF2B5EF4-FFF2-40B4-BE49-F238E27FC236}">
                  <a16:creationId xmlns:a16="http://schemas.microsoft.com/office/drawing/2014/main" id="{A7556564-3792-52B8-8772-869D24D3A5A8}"/>
                </a:ext>
              </a:extLst>
            </xdr:cNvPr>
            <xdr:cNvSpPr/>
          </xdr:nvSpPr>
          <xdr:spPr>
            <a:xfrm>
              <a:off x="1725482" y="1155749"/>
              <a:ext cx="1979999" cy="540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2" name="Chart 1">
            <a:extLst>
              <a:ext uri="{FF2B5EF4-FFF2-40B4-BE49-F238E27FC236}">
                <a16:creationId xmlns:a16="http://schemas.microsoft.com/office/drawing/2014/main" id="{AFF89422-F4E4-47C0-9083-CDC963E6D110}"/>
              </a:ext>
            </a:extLst>
          </xdr:cNvPr>
          <xdr:cNvGraphicFramePr>
            <a:graphicFrameLocks/>
          </xdr:cNvGraphicFramePr>
        </xdr:nvGraphicFramePr>
        <xdr:xfrm>
          <a:off x="0" y="1872391"/>
          <a:ext cx="1263243" cy="1221697"/>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F$9">
        <xdr:nvSpPr>
          <xdr:cNvPr id="5" name="TextBox 4">
            <a:extLst>
              <a:ext uri="{FF2B5EF4-FFF2-40B4-BE49-F238E27FC236}">
                <a16:creationId xmlns:a16="http://schemas.microsoft.com/office/drawing/2014/main" id="{1E929CA8-9A05-301B-C2F9-4AFBFEC3E434}"/>
              </a:ext>
            </a:extLst>
          </xdr:cNvPr>
          <xdr:cNvSpPr txBox="1"/>
        </xdr:nvSpPr>
        <xdr:spPr>
          <a:xfrm>
            <a:off x="278510" y="2190804"/>
            <a:ext cx="790888" cy="576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3D35EA-C73C-43CD-B470-348AB16B5BDB}" type="TxLink">
              <a:rPr lang="en-US" sz="1800" b="0" i="0" u="none" strike="noStrike">
                <a:solidFill>
                  <a:srgbClr val="FA4B96"/>
                </a:solidFill>
                <a:latin typeface="Times New Roman" panose="02020603050405020304" pitchFamily="18" charset="0"/>
                <a:ea typeface="Calibri"/>
                <a:cs typeface="Times New Roman" panose="02020603050405020304" pitchFamily="18" charset="0"/>
              </a:rPr>
              <a:pPr algn="ctr"/>
              <a:t>44%</a:t>
            </a:fld>
            <a:endParaRPr lang="en-IN" sz="1800" b="1">
              <a:solidFill>
                <a:srgbClr val="FA4B96"/>
              </a:solidFill>
              <a:latin typeface="Times New Roman" panose="02020603050405020304" pitchFamily="18" charset="0"/>
              <a:cs typeface="Times New Roman" panose="02020603050405020304" pitchFamily="18" charset="0"/>
            </a:endParaRPr>
          </a:p>
        </xdr:txBody>
      </xdr:sp>
      <xdr:graphicFrame macro="">
        <xdr:nvGraphicFramePr>
          <xdr:cNvPr id="10" name="Chart 9">
            <a:extLst>
              <a:ext uri="{FF2B5EF4-FFF2-40B4-BE49-F238E27FC236}">
                <a16:creationId xmlns:a16="http://schemas.microsoft.com/office/drawing/2014/main" id="{FB437D67-677E-4626-8580-25D12002DA68}"/>
              </a:ext>
            </a:extLst>
          </xdr:cNvPr>
          <xdr:cNvGraphicFramePr>
            <a:graphicFrameLocks/>
          </xdr:cNvGraphicFramePr>
        </xdr:nvGraphicFramePr>
        <xdr:xfrm>
          <a:off x="2470826" y="1874601"/>
          <a:ext cx="1263243" cy="1221697"/>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14" name="Graphic 13" descr="Male profile">
            <a:extLst>
              <a:ext uri="{FF2B5EF4-FFF2-40B4-BE49-F238E27FC236}">
                <a16:creationId xmlns:a16="http://schemas.microsoft.com/office/drawing/2014/main" id="{92370D53-3C2D-EBF6-6279-F1D4008DEED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53118" y="2268977"/>
            <a:ext cx="540000" cy="523585"/>
          </a:xfrm>
          <a:prstGeom prst="rect">
            <a:avLst/>
          </a:prstGeom>
        </xdr:spPr>
      </xdr:pic>
      <xdr:pic>
        <xdr:nvPicPr>
          <xdr:cNvPr id="16" name="Graphic 15" descr="Female Profile">
            <a:extLst>
              <a:ext uri="{FF2B5EF4-FFF2-40B4-BE49-F238E27FC236}">
                <a16:creationId xmlns:a16="http://schemas.microsoft.com/office/drawing/2014/main" id="{F7498FB2-22C9-09C9-A506-2CD727367D2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55710" y="2264955"/>
            <a:ext cx="540000" cy="523585"/>
          </a:xfrm>
          <a:prstGeom prst="rect">
            <a:avLst/>
          </a:prstGeom>
        </xdr:spPr>
      </xdr:pic>
      <mc:AlternateContent xmlns:mc="http://schemas.openxmlformats.org/markup-compatibility/2006">
        <mc:Choice xmlns:a14="http://schemas.microsoft.com/office/drawing/2010/main" Requires="a14">
          <xdr:graphicFrame macro="">
            <xdr:nvGraphicFramePr>
              <xdr:cNvPr id="24" name="Gender ">
                <a:extLst>
                  <a:ext uri="{FF2B5EF4-FFF2-40B4-BE49-F238E27FC236}">
                    <a16:creationId xmlns:a16="http://schemas.microsoft.com/office/drawing/2014/main" id="{AE37A8E0-E0A7-4EE7-AE63-0C0AB3A1A826}"/>
                  </a:ext>
                </a:extLst>
              </xdr:cNvPr>
              <xdr:cNvGraphicFramePr/>
            </xdr:nvGraphicFramePr>
            <xdr:xfrm>
              <a:off x="1068532" y="1646093"/>
              <a:ext cx="1506417" cy="560243"/>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1099001" y="1819802"/>
                <a:ext cx="1549372" cy="619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9" name="Group 8">
            <a:extLst>
              <a:ext uri="{FF2B5EF4-FFF2-40B4-BE49-F238E27FC236}">
                <a16:creationId xmlns:a16="http://schemas.microsoft.com/office/drawing/2014/main" id="{7C399CF7-052F-4CD5-99DD-FE955FE19B29}"/>
              </a:ext>
            </a:extLst>
          </xdr:cNvPr>
          <xdr:cNvGrpSpPr/>
        </xdr:nvGrpSpPr>
        <xdr:grpSpPr>
          <a:xfrm>
            <a:off x="555747" y="3201398"/>
            <a:ext cx="2909936" cy="418812"/>
            <a:chOff x="171550" y="118382"/>
            <a:chExt cx="2892618" cy="549605"/>
          </a:xfrm>
        </xdr:grpSpPr>
        <xdr:grpSp>
          <xdr:nvGrpSpPr>
            <xdr:cNvPr id="11" name="Group 10">
              <a:extLst>
                <a:ext uri="{FF2B5EF4-FFF2-40B4-BE49-F238E27FC236}">
                  <a16:creationId xmlns:a16="http://schemas.microsoft.com/office/drawing/2014/main" id="{14D80049-F26A-FDD1-7DF4-3825CBFEB6B7}"/>
                </a:ext>
              </a:extLst>
            </xdr:cNvPr>
            <xdr:cNvGrpSpPr/>
          </xdr:nvGrpSpPr>
          <xdr:grpSpPr>
            <a:xfrm>
              <a:off x="375669" y="254241"/>
              <a:ext cx="2349667" cy="247258"/>
              <a:chOff x="4818572" y="354977"/>
              <a:chExt cx="2367951" cy="245134"/>
            </a:xfrm>
          </xdr:grpSpPr>
          <xdr:sp macro="" textlink="">
            <xdr:nvSpPr>
              <xdr:cNvPr id="26" name="TextBox 25">
                <a:extLst>
                  <a:ext uri="{FF2B5EF4-FFF2-40B4-BE49-F238E27FC236}">
                    <a16:creationId xmlns:a16="http://schemas.microsoft.com/office/drawing/2014/main" id="{AFDBF8F9-26F4-2952-BA8C-B4148137E7EA}"/>
                  </a:ext>
                </a:extLst>
              </xdr:cNvPr>
              <xdr:cNvSpPr txBox="1"/>
            </xdr:nvSpPr>
            <xdr:spPr>
              <a:xfrm>
                <a:off x="4818572" y="354977"/>
                <a:ext cx="2367951" cy="24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Net Promotor Score</a:t>
                </a:r>
              </a:p>
            </xdr:txBody>
          </xdr:sp>
          <xdr:grpSp>
            <xdr:nvGrpSpPr>
              <xdr:cNvPr id="27" name="Group 26">
                <a:extLst>
                  <a:ext uri="{FF2B5EF4-FFF2-40B4-BE49-F238E27FC236}">
                    <a16:creationId xmlns:a16="http://schemas.microsoft.com/office/drawing/2014/main" id="{C8910C97-8438-A800-0483-EF320E07C161}"/>
                  </a:ext>
                </a:extLst>
              </xdr:cNvPr>
              <xdr:cNvGrpSpPr/>
            </xdr:nvGrpSpPr>
            <xdr:grpSpPr>
              <a:xfrm>
                <a:off x="4831536" y="405091"/>
                <a:ext cx="281869" cy="144909"/>
                <a:chOff x="4740865" y="376238"/>
                <a:chExt cx="308476" cy="172800"/>
              </a:xfrm>
              <a:gradFill flip="none" rotWithShape="1">
                <a:gsLst>
                  <a:gs pos="70000">
                    <a:srgbClr val="F08C0F"/>
                  </a:gs>
                  <a:gs pos="100000">
                    <a:schemeClr val="accent1">
                      <a:lumMod val="20000"/>
                      <a:lumOff val="80000"/>
                    </a:schemeClr>
                  </a:gs>
                </a:gsLst>
                <a:lin ang="0" scaled="1"/>
                <a:tileRect/>
              </a:gradFill>
            </xdr:grpSpPr>
            <xdr:sp macro="" textlink="">
              <xdr:nvSpPr>
                <xdr:cNvPr id="31" name="Arrow: Chevron 30">
                  <a:extLst>
                    <a:ext uri="{FF2B5EF4-FFF2-40B4-BE49-F238E27FC236}">
                      <a16:creationId xmlns:a16="http://schemas.microsoft.com/office/drawing/2014/main" id="{3C79F2D0-01A4-448B-0AB9-8A41FABEB4BF}"/>
                    </a:ext>
                  </a:extLst>
                </xdr:cNvPr>
                <xdr:cNvSpPr/>
              </xdr:nvSpPr>
              <xdr:spPr>
                <a:xfrm>
                  <a:off x="4887419" y="376239"/>
                  <a:ext cx="161922"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2" name="Arrow: Chevron 31">
                  <a:extLst>
                    <a:ext uri="{FF2B5EF4-FFF2-40B4-BE49-F238E27FC236}">
                      <a16:creationId xmlns:a16="http://schemas.microsoft.com/office/drawing/2014/main" id="{2D264EA4-1508-B84D-1027-0816309355E0}"/>
                    </a:ext>
                  </a:extLst>
                </xdr:cNvPr>
                <xdr:cNvSpPr/>
              </xdr:nvSpPr>
              <xdr:spPr>
                <a:xfrm>
                  <a:off x="4740865"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8" name="Group 27">
                <a:extLst>
                  <a:ext uri="{FF2B5EF4-FFF2-40B4-BE49-F238E27FC236}">
                    <a16:creationId xmlns:a16="http://schemas.microsoft.com/office/drawing/2014/main" id="{EAB43AE4-BD71-49D8-02F2-D3995CD59720}"/>
                  </a:ext>
                </a:extLst>
              </xdr:cNvPr>
              <xdr:cNvGrpSpPr/>
            </xdr:nvGrpSpPr>
            <xdr:grpSpPr>
              <a:xfrm flipH="1">
                <a:off x="6879745" y="414345"/>
                <a:ext cx="286676" cy="144910"/>
                <a:chOff x="4747369" y="387270"/>
                <a:chExt cx="316331" cy="172800"/>
              </a:xfrm>
              <a:gradFill flip="none" rotWithShape="1">
                <a:gsLst>
                  <a:gs pos="70000">
                    <a:srgbClr val="F08C0F"/>
                  </a:gs>
                  <a:gs pos="100000">
                    <a:schemeClr val="accent1">
                      <a:lumMod val="20000"/>
                      <a:lumOff val="80000"/>
                    </a:schemeClr>
                  </a:gs>
                </a:gsLst>
                <a:lin ang="0" scaled="1"/>
                <a:tileRect/>
              </a:gradFill>
            </xdr:grpSpPr>
            <xdr:sp macro="" textlink="">
              <xdr:nvSpPr>
                <xdr:cNvPr id="29" name="Arrow: Chevron 28">
                  <a:extLst>
                    <a:ext uri="{FF2B5EF4-FFF2-40B4-BE49-F238E27FC236}">
                      <a16:creationId xmlns:a16="http://schemas.microsoft.com/office/drawing/2014/main" id="{674ACD3A-F093-2559-96AE-64B177E86332}"/>
                    </a:ext>
                  </a:extLst>
                </xdr:cNvPr>
                <xdr:cNvSpPr/>
              </xdr:nvSpPr>
              <xdr:spPr>
                <a:xfrm>
                  <a:off x="4901776" y="387271"/>
                  <a:ext cx="161924"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0" name="Arrow: Chevron 29">
                  <a:extLst>
                    <a:ext uri="{FF2B5EF4-FFF2-40B4-BE49-F238E27FC236}">
                      <a16:creationId xmlns:a16="http://schemas.microsoft.com/office/drawing/2014/main" id="{3C4AA90C-1505-9732-37FF-2AF22FF23F14}"/>
                    </a:ext>
                  </a:extLst>
                </xdr:cNvPr>
                <xdr:cNvSpPr/>
              </xdr:nvSpPr>
              <xdr:spPr>
                <a:xfrm>
                  <a:off x="4747369" y="387270"/>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5" name="Straight Connector 14">
              <a:extLst>
                <a:ext uri="{FF2B5EF4-FFF2-40B4-BE49-F238E27FC236}">
                  <a16:creationId xmlns:a16="http://schemas.microsoft.com/office/drawing/2014/main" id="{B6BF1713-F098-2ADA-711F-B784701726F8}"/>
                </a:ext>
              </a:extLst>
            </xdr:cNvPr>
            <xdr:cNvCxnSpPr/>
          </xdr:nvCxnSpPr>
          <xdr:spPr>
            <a:xfrm flipV="1">
              <a:off x="171550" y="667987"/>
              <a:ext cx="2855259"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7FA8DB71-E297-008E-5199-E4EA9B6FDC4E}"/>
                </a:ext>
              </a:extLst>
            </xdr:cNvPr>
            <xdr:cNvCxnSpPr/>
          </xdr:nvCxnSpPr>
          <xdr:spPr>
            <a:xfrm flipV="1">
              <a:off x="215093" y="118382"/>
              <a:ext cx="2849075"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pic>
        <xdr:nvPicPr>
          <xdr:cNvPr id="34" name="Graphic 33" descr="Neutral face with solid fill">
            <a:extLst>
              <a:ext uri="{FF2B5EF4-FFF2-40B4-BE49-F238E27FC236}">
                <a16:creationId xmlns:a16="http://schemas.microsoft.com/office/drawing/2014/main" id="{464A31AF-1AC0-E2FB-56F9-6794065830C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33971" y="3917196"/>
            <a:ext cx="360000" cy="358268"/>
          </a:xfrm>
          <a:prstGeom prst="rect">
            <a:avLst/>
          </a:prstGeom>
        </xdr:spPr>
      </xdr:pic>
      <xdr:pic>
        <xdr:nvPicPr>
          <xdr:cNvPr id="36" name="Graphic 35" descr="Smiling face with solid fill">
            <a:extLst>
              <a:ext uri="{FF2B5EF4-FFF2-40B4-BE49-F238E27FC236}">
                <a16:creationId xmlns:a16="http://schemas.microsoft.com/office/drawing/2014/main" id="{4641DC25-9FB8-C97C-C693-54FA4D14235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80336" y="3911946"/>
            <a:ext cx="365863" cy="358268"/>
          </a:xfrm>
          <a:prstGeom prst="rect">
            <a:avLst/>
          </a:prstGeom>
        </xdr:spPr>
      </xdr:pic>
      <xdr:pic>
        <xdr:nvPicPr>
          <xdr:cNvPr id="38" name="Graphic 37" descr="Sad face with solid fill">
            <a:extLst>
              <a:ext uri="{FF2B5EF4-FFF2-40B4-BE49-F238E27FC236}">
                <a16:creationId xmlns:a16="http://schemas.microsoft.com/office/drawing/2014/main" id="{C24F025D-960E-DE5A-45C0-634EACC39AD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20363" y="3913944"/>
            <a:ext cx="363464" cy="358268"/>
          </a:xfrm>
          <a:prstGeom prst="rect">
            <a:avLst/>
          </a:prstGeom>
        </xdr:spPr>
      </xdr:pic>
      <xdr:sp macro="" textlink="Analysis!$J$9">
        <xdr:nvSpPr>
          <xdr:cNvPr id="39" name="TextBox 38">
            <a:extLst>
              <a:ext uri="{FF2B5EF4-FFF2-40B4-BE49-F238E27FC236}">
                <a16:creationId xmlns:a16="http://schemas.microsoft.com/office/drawing/2014/main" id="{7AF90596-2DF3-4659-A541-9625616D120E}"/>
              </a:ext>
            </a:extLst>
          </xdr:cNvPr>
          <xdr:cNvSpPr txBox="1"/>
        </xdr:nvSpPr>
        <xdr:spPr>
          <a:xfrm>
            <a:off x="298899" y="4403846"/>
            <a:ext cx="582426" cy="38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28E62F-843A-4837-B3C9-435FC39E5B52}" type="TxLink">
              <a:rPr lang="en-US" sz="1800" b="1" i="0" u="none" strike="noStrike">
                <a:solidFill>
                  <a:srgbClr val="FFC000"/>
                </a:solidFill>
                <a:latin typeface="Times New Roman" panose="02020603050405020304" pitchFamily="18" charset="0"/>
                <a:ea typeface="Calibri"/>
                <a:cs typeface="Times New Roman" panose="02020603050405020304" pitchFamily="18" charset="0"/>
              </a:rPr>
              <a:pPr algn="ctr"/>
              <a:t>499</a:t>
            </a:fld>
            <a:endParaRPr lang="en-US" sz="1800" b="1">
              <a:solidFill>
                <a:srgbClr val="FFC000"/>
              </a:solidFill>
              <a:latin typeface="Times New Roman" panose="02020603050405020304" pitchFamily="18" charset="0"/>
              <a:cs typeface="Times New Roman" panose="02020603050405020304" pitchFamily="18" charset="0"/>
            </a:endParaRPr>
          </a:p>
        </xdr:txBody>
      </xdr:sp>
      <xdr:sp macro="" textlink="Analysis!$J$10">
        <xdr:nvSpPr>
          <xdr:cNvPr id="48" name="TextBox 47">
            <a:extLst>
              <a:ext uri="{FF2B5EF4-FFF2-40B4-BE49-F238E27FC236}">
                <a16:creationId xmlns:a16="http://schemas.microsoft.com/office/drawing/2014/main" id="{62974FDD-9FF2-4943-8D0C-FB9FAF60D971}"/>
              </a:ext>
            </a:extLst>
          </xdr:cNvPr>
          <xdr:cNvSpPr txBox="1"/>
        </xdr:nvSpPr>
        <xdr:spPr>
          <a:xfrm>
            <a:off x="1488442" y="4414487"/>
            <a:ext cx="658823" cy="36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B8E453-328D-4F0B-B575-BF016406BF71}" type="TxLink">
              <a:rPr lang="en-US" sz="1800" b="1" i="0" u="none" strike="noStrike">
                <a:solidFill>
                  <a:srgbClr val="FFC000"/>
                </a:solidFill>
                <a:latin typeface="Times New Roman" panose="02020603050405020304" pitchFamily="18" charset="0"/>
                <a:ea typeface="Calibri"/>
                <a:cs typeface="Times New Roman" panose="02020603050405020304" pitchFamily="18" charset="0"/>
              </a:rPr>
              <a:pPr algn="ctr"/>
              <a:t>523</a:t>
            </a:fld>
            <a:endParaRPr lang="en-US" sz="1800" b="1">
              <a:solidFill>
                <a:srgbClr val="FFC000"/>
              </a:solidFill>
              <a:latin typeface="Times New Roman" panose="02020603050405020304" pitchFamily="18" charset="0"/>
              <a:cs typeface="Times New Roman" panose="02020603050405020304" pitchFamily="18" charset="0"/>
            </a:endParaRPr>
          </a:p>
        </xdr:txBody>
      </xdr:sp>
      <xdr:sp macro="" textlink="Analysis!$J$11">
        <xdr:nvSpPr>
          <xdr:cNvPr id="50" name="TextBox 49">
            <a:extLst>
              <a:ext uri="{FF2B5EF4-FFF2-40B4-BE49-F238E27FC236}">
                <a16:creationId xmlns:a16="http://schemas.microsoft.com/office/drawing/2014/main" id="{C47CAB05-D1C7-4D59-A4A8-181EBD9C0B92}"/>
              </a:ext>
            </a:extLst>
          </xdr:cNvPr>
          <xdr:cNvSpPr txBox="1"/>
        </xdr:nvSpPr>
        <xdr:spPr>
          <a:xfrm>
            <a:off x="2729474" y="4382994"/>
            <a:ext cx="658823" cy="42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4B1035-C7F6-44EC-BB50-FC8239257341}" type="TxLink">
              <a:rPr lang="en-US" sz="1800" b="1" i="0" u="none" strike="noStrike">
                <a:solidFill>
                  <a:srgbClr val="FFC000"/>
                </a:solidFill>
                <a:latin typeface="Times New Roman" panose="02020603050405020304" pitchFamily="18" charset="0"/>
                <a:ea typeface="Calibri"/>
                <a:cs typeface="Times New Roman" panose="02020603050405020304" pitchFamily="18" charset="0"/>
              </a:rPr>
              <a:pPr algn="ctr"/>
              <a:t>926</a:t>
            </a:fld>
            <a:endParaRPr lang="en-US" sz="1800" b="1">
              <a:solidFill>
                <a:srgbClr val="FFC000"/>
              </a:solidFill>
              <a:latin typeface="Times New Roman" panose="02020603050405020304" pitchFamily="18" charset="0"/>
              <a:cs typeface="Times New Roman" panose="02020603050405020304" pitchFamily="18" charset="0"/>
            </a:endParaRPr>
          </a:p>
        </xdr:txBody>
      </xdr:sp>
      <xdr:sp macro="" textlink="Analysis!K9">
        <xdr:nvSpPr>
          <xdr:cNvPr id="51" name="TextBox 50">
            <a:extLst>
              <a:ext uri="{FF2B5EF4-FFF2-40B4-BE49-F238E27FC236}">
                <a16:creationId xmlns:a16="http://schemas.microsoft.com/office/drawing/2014/main" id="{8A1F91B9-498F-46F8-861B-70E6BA4AE0A3}"/>
              </a:ext>
            </a:extLst>
          </xdr:cNvPr>
          <xdr:cNvSpPr txBox="1"/>
        </xdr:nvSpPr>
        <xdr:spPr>
          <a:xfrm>
            <a:off x="298824" y="4655065"/>
            <a:ext cx="582426" cy="381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81FC78-31CA-4928-9D20-8885C8C85053}" type="TxLink">
              <a:rPr lang="en-US" sz="1050" b="0" i="0" u="none" strike="noStrike">
                <a:solidFill>
                  <a:schemeClr val="bg1"/>
                </a:solidFill>
                <a:latin typeface="Calibri"/>
                <a:ea typeface="Calibri"/>
                <a:cs typeface="Calibri"/>
              </a:rPr>
              <a:pPr algn="ctr"/>
              <a:t>26%</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Analysis!K10">
        <xdr:nvSpPr>
          <xdr:cNvPr id="52" name="TextBox 51">
            <a:extLst>
              <a:ext uri="{FF2B5EF4-FFF2-40B4-BE49-F238E27FC236}">
                <a16:creationId xmlns:a16="http://schemas.microsoft.com/office/drawing/2014/main" id="{7C3B13C9-FE84-40BE-87E3-263EE2D109DF}"/>
              </a:ext>
            </a:extLst>
          </xdr:cNvPr>
          <xdr:cNvSpPr txBox="1"/>
        </xdr:nvSpPr>
        <xdr:spPr>
          <a:xfrm>
            <a:off x="1492942" y="4665706"/>
            <a:ext cx="658823" cy="36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4FBBD5-92B6-4156-83E6-8AE393918B3E}" type="TxLink">
              <a:rPr lang="en-US" sz="1050" b="0" i="0" u="none" strike="noStrike">
                <a:solidFill>
                  <a:schemeClr val="bg1"/>
                </a:solidFill>
                <a:latin typeface="Calibri"/>
                <a:ea typeface="Calibri"/>
                <a:cs typeface="Calibri"/>
              </a:rPr>
              <a:pPr algn="ctr"/>
              <a:t>27%</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Analysis!K11">
        <xdr:nvSpPr>
          <xdr:cNvPr id="57" name="TextBox 56">
            <a:extLst>
              <a:ext uri="{FF2B5EF4-FFF2-40B4-BE49-F238E27FC236}">
                <a16:creationId xmlns:a16="http://schemas.microsoft.com/office/drawing/2014/main" id="{D44CC4FB-057A-45B2-A190-0C1424C779F9}"/>
              </a:ext>
            </a:extLst>
          </xdr:cNvPr>
          <xdr:cNvSpPr txBox="1"/>
        </xdr:nvSpPr>
        <xdr:spPr>
          <a:xfrm>
            <a:off x="2706824" y="4633725"/>
            <a:ext cx="658823" cy="424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C1FBF-07B1-46B5-A1E9-E8AAF7F8647C}" type="TxLink">
              <a:rPr lang="en-US" sz="1050" b="0" i="0" u="none" strike="noStrike">
                <a:solidFill>
                  <a:schemeClr val="bg1"/>
                </a:solidFill>
                <a:latin typeface="Calibri"/>
                <a:ea typeface="Calibri"/>
                <a:cs typeface="Calibri"/>
              </a:rPr>
              <a:pPr algn="ctr"/>
              <a:t>48%</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
        <xdr:nvSpPr>
          <xdr:cNvPr id="60" name="TextBox 59">
            <a:extLst>
              <a:ext uri="{FF2B5EF4-FFF2-40B4-BE49-F238E27FC236}">
                <a16:creationId xmlns:a16="http://schemas.microsoft.com/office/drawing/2014/main" id="{5ABF2364-2F2E-4E77-A591-9CF2AAF19F2E}"/>
              </a:ext>
            </a:extLst>
          </xdr:cNvPr>
          <xdr:cNvSpPr txBox="1"/>
        </xdr:nvSpPr>
        <xdr:spPr>
          <a:xfrm>
            <a:off x="127000" y="4277120"/>
            <a:ext cx="1044074" cy="16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Dectractors</a:t>
            </a:r>
          </a:p>
        </xdr:txBody>
      </xdr:sp>
      <xdr:sp macro="" textlink="">
        <xdr:nvSpPr>
          <xdr:cNvPr id="62" name="TextBox 61">
            <a:extLst>
              <a:ext uri="{FF2B5EF4-FFF2-40B4-BE49-F238E27FC236}">
                <a16:creationId xmlns:a16="http://schemas.microsoft.com/office/drawing/2014/main" id="{BFC0C6D0-82E1-42DC-80D9-8F18662BE489}"/>
              </a:ext>
            </a:extLst>
          </xdr:cNvPr>
          <xdr:cNvSpPr txBox="1"/>
        </xdr:nvSpPr>
        <xdr:spPr>
          <a:xfrm>
            <a:off x="1419727" y="4233673"/>
            <a:ext cx="823495" cy="250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Passives</a:t>
            </a:r>
          </a:p>
        </xdr:txBody>
      </xdr:sp>
      <xdr:sp macro="" textlink="">
        <xdr:nvSpPr>
          <xdr:cNvPr id="63" name="TextBox 62">
            <a:extLst>
              <a:ext uri="{FF2B5EF4-FFF2-40B4-BE49-F238E27FC236}">
                <a16:creationId xmlns:a16="http://schemas.microsoft.com/office/drawing/2014/main" id="{49B60A42-9BC7-4DFF-A2AB-B7FC72B52D5D}"/>
              </a:ext>
            </a:extLst>
          </xdr:cNvPr>
          <xdr:cNvSpPr txBox="1"/>
        </xdr:nvSpPr>
        <xdr:spPr>
          <a:xfrm>
            <a:off x="2525294" y="4247041"/>
            <a:ext cx="1044075" cy="22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Promotors</a:t>
            </a:r>
          </a:p>
        </xdr:txBody>
      </xdr:sp>
      <xdr:graphicFrame macro="">
        <xdr:nvGraphicFramePr>
          <xdr:cNvPr id="37" name="Chart 36">
            <a:extLst>
              <a:ext uri="{FF2B5EF4-FFF2-40B4-BE49-F238E27FC236}">
                <a16:creationId xmlns:a16="http://schemas.microsoft.com/office/drawing/2014/main" id="{E9BA1654-5A88-4985-9A67-3023A146392B}"/>
              </a:ext>
            </a:extLst>
          </xdr:cNvPr>
          <xdr:cNvGraphicFramePr>
            <a:graphicFrameLocks/>
          </xdr:cNvGraphicFramePr>
        </xdr:nvGraphicFramePr>
        <xdr:xfrm>
          <a:off x="0" y="4988987"/>
          <a:ext cx="3856758" cy="3158032"/>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61" name="TextBox 60">
            <a:extLst>
              <a:ext uri="{FF2B5EF4-FFF2-40B4-BE49-F238E27FC236}">
                <a16:creationId xmlns:a16="http://schemas.microsoft.com/office/drawing/2014/main" id="{49C17088-0A88-9912-144B-F7CCF67BCAEC}"/>
              </a:ext>
            </a:extLst>
          </xdr:cNvPr>
          <xdr:cNvSpPr txBox="1"/>
        </xdr:nvSpPr>
        <xdr:spPr>
          <a:xfrm>
            <a:off x="1828799" y="5062788"/>
            <a:ext cx="256674" cy="321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0</a:t>
            </a:r>
          </a:p>
        </xdr:txBody>
      </xdr:sp>
      <xdr:sp macro="" textlink="">
        <xdr:nvSpPr>
          <xdr:cNvPr id="64" name="TextBox 63">
            <a:extLst>
              <a:ext uri="{FF2B5EF4-FFF2-40B4-BE49-F238E27FC236}">
                <a16:creationId xmlns:a16="http://schemas.microsoft.com/office/drawing/2014/main" id="{4141C4D3-F64A-4B41-84FA-751A9D3393EA}"/>
              </a:ext>
            </a:extLst>
          </xdr:cNvPr>
          <xdr:cNvSpPr txBox="1"/>
        </xdr:nvSpPr>
        <xdr:spPr>
          <a:xfrm>
            <a:off x="906376" y="5312444"/>
            <a:ext cx="409075" cy="321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-40</a:t>
            </a:r>
          </a:p>
        </xdr:txBody>
      </xdr:sp>
      <xdr:sp macro="" textlink="">
        <xdr:nvSpPr>
          <xdr:cNvPr id="65" name="TextBox 64">
            <a:extLst>
              <a:ext uri="{FF2B5EF4-FFF2-40B4-BE49-F238E27FC236}">
                <a16:creationId xmlns:a16="http://schemas.microsoft.com/office/drawing/2014/main" id="{515B6E6C-AC95-42A6-AB52-8908E950D213}"/>
              </a:ext>
            </a:extLst>
          </xdr:cNvPr>
          <xdr:cNvSpPr txBox="1"/>
        </xdr:nvSpPr>
        <xdr:spPr>
          <a:xfrm>
            <a:off x="1315451" y="5131469"/>
            <a:ext cx="393033" cy="321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-20</a:t>
            </a:r>
          </a:p>
        </xdr:txBody>
      </xdr:sp>
      <xdr:sp macro="" textlink="">
        <xdr:nvSpPr>
          <xdr:cNvPr id="66" name="TextBox 65">
            <a:extLst>
              <a:ext uri="{FF2B5EF4-FFF2-40B4-BE49-F238E27FC236}">
                <a16:creationId xmlns:a16="http://schemas.microsoft.com/office/drawing/2014/main" id="{5CB44932-AD6D-4AA1-A7F7-04D15D7D5127}"/>
              </a:ext>
            </a:extLst>
          </xdr:cNvPr>
          <xdr:cNvSpPr txBox="1"/>
        </xdr:nvSpPr>
        <xdr:spPr>
          <a:xfrm>
            <a:off x="2181724" y="5091363"/>
            <a:ext cx="4090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20</a:t>
            </a:r>
          </a:p>
        </xdr:txBody>
      </xdr:sp>
      <xdr:sp macro="" textlink="">
        <xdr:nvSpPr>
          <xdr:cNvPr id="72" name="TextBox 71">
            <a:extLst>
              <a:ext uri="{FF2B5EF4-FFF2-40B4-BE49-F238E27FC236}">
                <a16:creationId xmlns:a16="http://schemas.microsoft.com/office/drawing/2014/main" id="{88D84D44-AB83-4FD8-BEA9-901E0DB1FBD4}"/>
              </a:ext>
            </a:extLst>
          </xdr:cNvPr>
          <xdr:cNvSpPr txBox="1"/>
        </xdr:nvSpPr>
        <xdr:spPr>
          <a:xfrm>
            <a:off x="2622882" y="5288380"/>
            <a:ext cx="409075" cy="337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40</a:t>
            </a:r>
          </a:p>
        </xdr:txBody>
      </xdr:sp>
      <xdr:sp macro="" textlink="">
        <xdr:nvSpPr>
          <xdr:cNvPr id="73" name="TextBox 72">
            <a:extLst>
              <a:ext uri="{FF2B5EF4-FFF2-40B4-BE49-F238E27FC236}">
                <a16:creationId xmlns:a16="http://schemas.microsoft.com/office/drawing/2014/main" id="{BD021DD4-1543-4A75-AC09-F015AA91268B}"/>
              </a:ext>
            </a:extLst>
          </xdr:cNvPr>
          <xdr:cNvSpPr txBox="1"/>
        </xdr:nvSpPr>
        <xdr:spPr>
          <a:xfrm>
            <a:off x="2943726" y="5618246"/>
            <a:ext cx="376990" cy="31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60</a:t>
            </a:r>
          </a:p>
        </xdr:txBody>
      </xdr:sp>
      <xdr:sp macro="" textlink="">
        <xdr:nvSpPr>
          <xdr:cNvPr id="74" name="TextBox 73">
            <a:extLst>
              <a:ext uri="{FF2B5EF4-FFF2-40B4-BE49-F238E27FC236}">
                <a16:creationId xmlns:a16="http://schemas.microsoft.com/office/drawing/2014/main" id="{122D9527-79D7-4714-9794-4BF8789658B4}"/>
              </a:ext>
            </a:extLst>
          </xdr:cNvPr>
          <xdr:cNvSpPr txBox="1"/>
        </xdr:nvSpPr>
        <xdr:spPr>
          <a:xfrm>
            <a:off x="3104146" y="5988218"/>
            <a:ext cx="368969" cy="31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80</a:t>
            </a:r>
          </a:p>
        </xdr:txBody>
      </xdr:sp>
      <xdr:sp macro="" textlink="">
        <xdr:nvSpPr>
          <xdr:cNvPr id="75" name="TextBox 74">
            <a:extLst>
              <a:ext uri="{FF2B5EF4-FFF2-40B4-BE49-F238E27FC236}">
                <a16:creationId xmlns:a16="http://schemas.microsoft.com/office/drawing/2014/main" id="{1B242D1A-A5BF-40D8-AF00-984D783DD11F}"/>
              </a:ext>
            </a:extLst>
          </xdr:cNvPr>
          <xdr:cNvSpPr txBox="1"/>
        </xdr:nvSpPr>
        <xdr:spPr>
          <a:xfrm>
            <a:off x="3152273" y="6374231"/>
            <a:ext cx="417096"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100</a:t>
            </a:r>
          </a:p>
        </xdr:txBody>
      </xdr:sp>
      <xdr:sp macro="" textlink="">
        <xdr:nvSpPr>
          <xdr:cNvPr id="77" name="TextBox 76">
            <a:extLst>
              <a:ext uri="{FF2B5EF4-FFF2-40B4-BE49-F238E27FC236}">
                <a16:creationId xmlns:a16="http://schemas.microsoft.com/office/drawing/2014/main" id="{B2FECBE2-01A4-4012-B147-87A8DF616080}"/>
              </a:ext>
            </a:extLst>
          </xdr:cNvPr>
          <xdr:cNvSpPr txBox="1"/>
        </xdr:nvSpPr>
        <xdr:spPr>
          <a:xfrm>
            <a:off x="208347" y="6364434"/>
            <a:ext cx="465224" cy="341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-100</a:t>
            </a:r>
          </a:p>
        </xdr:txBody>
      </xdr:sp>
      <xdr:sp macro="" textlink="">
        <xdr:nvSpPr>
          <xdr:cNvPr id="80" name="TextBox 79">
            <a:extLst>
              <a:ext uri="{FF2B5EF4-FFF2-40B4-BE49-F238E27FC236}">
                <a16:creationId xmlns:a16="http://schemas.microsoft.com/office/drawing/2014/main" id="{CDF7C92A-3F54-4308-8667-614FB3A9C905}"/>
              </a:ext>
            </a:extLst>
          </xdr:cNvPr>
          <xdr:cNvSpPr txBox="1"/>
        </xdr:nvSpPr>
        <xdr:spPr>
          <a:xfrm>
            <a:off x="561471" y="5618246"/>
            <a:ext cx="425117" cy="386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-60</a:t>
            </a:r>
          </a:p>
        </xdr:txBody>
      </xdr:sp>
      <xdr:sp macro="" textlink="">
        <xdr:nvSpPr>
          <xdr:cNvPr id="81" name="TextBox 80">
            <a:extLst>
              <a:ext uri="{FF2B5EF4-FFF2-40B4-BE49-F238E27FC236}">
                <a16:creationId xmlns:a16="http://schemas.microsoft.com/office/drawing/2014/main" id="{AC4951C1-2740-4F6E-8821-42CA2FFC863A}"/>
              </a:ext>
            </a:extLst>
          </xdr:cNvPr>
          <xdr:cNvSpPr txBox="1"/>
        </xdr:nvSpPr>
        <xdr:spPr>
          <a:xfrm>
            <a:off x="360945" y="6004258"/>
            <a:ext cx="457202" cy="337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-80</a:t>
            </a:r>
          </a:p>
        </xdr:txBody>
      </xdr:sp>
      <xdr:sp macro="" textlink="Analysis!$K$12">
        <xdr:nvSpPr>
          <xdr:cNvPr id="85" name="Oval 84">
            <a:extLst>
              <a:ext uri="{FF2B5EF4-FFF2-40B4-BE49-F238E27FC236}">
                <a16:creationId xmlns:a16="http://schemas.microsoft.com/office/drawing/2014/main" id="{29448795-5CEF-37FB-97EB-DA6A9E4D70A1}"/>
              </a:ext>
            </a:extLst>
          </xdr:cNvPr>
          <xdr:cNvSpPr/>
        </xdr:nvSpPr>
        <xdr:spPr>
          <a:xfrm>
            <a:off x="1575611" y="6436689"/>
            <a:ext cx="625642" cy="337887"/>
          </a:xfrm>
          <a:prstGeom prst="ellipse">
            <a:avLst/>
          </a:prstGeom>
          <a:solidFill>
            <a:srgbClr val="E277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0B6F20D-19B9-4294-9C14-41FA609700B8}" type="TxLink">
              <a:rPr lang="en-US" sz="1100" b="1" i="0" u="none" strike="noStrike">
                <a:solidFill>
                  <a:srgbClr val="000000"/>
                </a:solidFill>
                <a:latin typeface="Calibri"/>
                <a:ea typeface="Calibri"/>
                <a:cs typeface="Calibri"/>
              </a:rPr>
              <a:pPr algn="l"/>
              <a:t>21.9</a:t>
            </a:fld>
            <a:endParaRPr lang="en-IN" sz="1100"/>
          </a:p>
        </xdr:txBody>
      </xdr:sp>
      <xdr:graphicFrame macro="">
        <xdr:nvGraphicFramePr>
          <xdr:cNvPr id="33" name="Chart 32">
            <a:extLst>
              <a:ext uri="{FF2B5EF4-FFF2-40B4-BE49-F238E27FC236}">
                <a16:creationId xmlns:a16="http://schemas.microsoft.com/office/drawing/2014/main" id="{6634FD67-A4D2-4851-B315-FA08F5D9519C}"/>
              </a:ext>
            </a:extLst>
          </xdr:cNvPr>
          <xdr:cNvGraphicFramePr>
            <a:graphicFrameLocks/>
          </xdr:cNvGraphicFramePr>
        </xdr:nvGraphicFramePr>
        <xdr:xfrm>
          <a:off x="10756563" y="4199547"/>
          <a:ext cx="3636000" cy="2783625"/>
        </xdr:xfrm>
        <a:graphic>
          <a:graphicData uri="http://schemas.openxmlformats.org/drawingml/2006/chart">
            <c:chart xmlns:c="http://schemas.openxmlformats.org/drawingml/2006/chart" xmlns:r="http://schemas.openxmlformats.org/officeDocument/2006/relationships" r:id="rId16"/>
          </a:graphicData>
        </a:graphic>
      </xdr:graphicFrame>
      <xdr:grpSp>
        <xdr:nvGrpSpPr>
          <xdr:cNvPr id="92" name="Group 91">
            <a:extLst>
              <a:ext uri="{FF2B5EF4-FFF2-40B4-BE49-F238E27FC236}">
                <a16:creationId xmlns:a16="http://schemas.microsoft.com/office/drawing/2014/main" id="{A5A4D0B3-180B-40B9-ADA7-F23AFAD3D2F9}"/>
              </a:ext>
            </a:extLst>
          </xdr:cNvPr>
          <xdr:cNvGrpSpPr/>
        </xdr:nvGrpSpPr>
        <xdr:grpSpPr>
          <a:xfrm>
            <a:off x="10892997" y="3745136"/>
            <a:ext cx="3384000" cy="382812"/>
            <a:chOff x="204537" y="118382"/>
            <a:chExt cx="2710140" cy="537207"/>
          </a:xfrm>
        </xdr:grpSpPr>
        <xdr:grpSp>
          <xdr:nvGrpSpPr>
            <xdr:cNvPr id="93" name="Group 92">
              <a:extLst>
                <a:ext uri="{FF2B5EF4-FFF2-40B4-BE49-F238E27FC236}">
                  <a16:creationId xmlns:a16="http://schemas.microsoft.com/office/drawing/2014/main" id="{8809F0F3-510E-CCE2-437B-D5021B5B0845}"/>
                </a:ext>
              </a:extLst>
            </xdr:cNvPr>
            <xdr:cNvGrpSpPr/>
          </xdr:nvGrpSpPr>
          <xdr:grpSpPr>
            <a:xfrm>
              <a:off x="375669" y="254241"/>
              <a:ext cx="2349667" cy="247258"/>
              <a:chOff x="4818572" y="354977"/>
              <a:chExt cx="2367951" cy="245134"/>
            </a:xfrm>
          </xdr:grpSpPr>
          <xdr:sp macro="" textlink="">
            <xdr:nvSpPr>
              <xdr:cNvPr id="96" name="TextBox 95">
                <a:extLst>
                  <a:ext uri="{FF2B5EF4-FFF2-40B4-BE49-F238E27FC236}">
                    <a16:creationId xmlns:a16="http://schemas.microsoft.com/office/drawing/2014/main" id="{7E784119-5362-6CE9-6AD0-78EBE0B50DCB}"/>
                  </a:ext>
                </a:extLst>
              </xdr:cNvPr>
              <xdr:cNvSpPr txBox="1"/>
            </xdr:nvSpPr>
            <xdr:spPr>
              <a:xfrm>
                <a:off x="4818572" y="354977"/>
                <a:ext cx="2367951" cy="24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Source of Information</a:t>
                </a:r>
              </a:p>
              <a:p>
                <a:pPr algn="ctr"/>
                <a:endParaRPr lang="en-IN" sz="1400">
                  <a:solidFill>
                    <a:schemeClr val="bg1"/>
                  </a:solidFill>
                  <a:latin typeface="Times New Roman" panose="02020603050405020304" pitchFamily="18" charset="0"/>
                  <a:cs typeface="Times New Roman" panose="02020603050405020304" pitchFamily="18" charset="0"/>
                </a:endParaRPr>
              </a:p>
            </xdr:txBody>
          </xdr:sp>
          <xdr:grpSp>
            <xdr:nvGrpSpPr>
              <xdr:cNvPr id="97" name="Group 96">
                <a:extLst>
                  <a:ext uri="{FF2B5EF4-FFF2-40B4-BE49-F238E27FC236}">
                    <a16:creationId xmlns:a16="http://schemas.microsoft.com/office/drawing/2014/main" id="{6D2D4A48-ACA3-2D64-6F53-3C6C850E8923}"/>
                  </a:ext>
                </a:extLst>
              </xdr:cNvPr>
              <xdr:cNvGrpSpPr/>
            </xdr:nvGrpSpPr>
            <xdr:grpSpPr>
              <a:xfrm>
                <a:off x="4831536" y="405091"/>
                <a:ext cx="281869" cy="144909"/>
                <a:chOff x="4740865" y="376238"/>
                <a:chExt cx="308476" cy="172800"/>
              </a:xfrm>
              <a:gradFill flip="none" rotWithShape="1">
                <a:gsLst>
                  <a:gs pos="70000">
                    <a:srgbClr val="F08C0F"/>
                  </a:gs>
                  <a:gs pos="100000">
                    <a:schemeClr val="accent1">
                      <a:lumMod val="20000"/>
                      <a:lumOff val="80000"/>
                    </a:schemeClr>
                  </a:gs>
                </a:gsLst>
                <a:lin ang="0" scaled="1"/>
                <a:tileRect/>
              </a:gradFill>
            </xdr:grpSpPr>
            <xdr:sp macro="" textlink="">
              <xdr:nvSpPr>
                <xdr:cNvPr id="101" name="Arrow: Chevron 100">
                  <a:extLst>
                    <a:ext uri="{FF2B5EF4-FFF2-40B4-BE49-F238E27FC236}">
                      <a16:creationId xmlns:a16="http://schemas.microsoft.com/office/drawing/2014/main" id="{A846F1E6-4D4F-9B6F-5707-240C908CF856}"/>
                    </a:ext>
                  </a:extLst>
                </xdr:cNvPr>
                <xdr:cNvSpPr/>
              </xdr:nvSpPr>
              <xdr:spPr>
                <a:xfrm>
                  <a:off x="4887419" y="376239"/>
                  <a:ext cx="161922"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2" name="Arrow: Chevron 101">
                  <a:extLst>
                    <a:ext uri="{FF2B5EF4-FFF2-40B4-BE49-F238E27FC236}">
                      <a16:creationId xmlns:a16="http://schemas.microsoft.com/office/drawing/2014/main" id="{82FED519-4915-C209-F244-A5550B9FF19B}"/>
                    </a:ext>
                  </a:extLst>
                </xdr:cNvPr>
                <xdr:cNvSpPr/>
              </xdr:nvSpPr>
              <xdr:spPr>
                <a:xfrm>
                  <a:off x="4740865"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8" name="Group 97">
                <a:extLst>
                  <a:ext uri="{FF2B5EF4-FFF2-40B4-BE49-F238E27FC236}">
                    <a16:creationId xmlns:a16="http://schemas.microsoft.com/office/drawing/2014/main" id="{57F987BE-45B9-F23B-3BC2-BD9F06BD902B}"/>
                  </a:ext>
                </a:extLst>
              </xdr:cNvPr>
              <xdr:cNvGrpSpPr/>
            </xdr:nvGrpSpPr>
            <xdr:grpSpPr>
              <a:xfrm flipH="1">
                <a:off x="6879745" y="414345"/>
                <a:ext cx="286676" cy="144910"/>
                <a:chOff x="4747369" y="387270"/>
                <a:chExt cx="316331" cy="172800"/>
              </a:xfrm>
              <a:gradFill flip="none" rotWithShape="1">
                <a:gsLst>
                  <a:gs pos="70000">
                    <a:srgbClr val="F08C0F"/>
                  </a:gs>
                  <a:gs pos="100000">
                    <a:schemeClr val="accent1">
                      <a:lumMod val="20000"/>
                      <a:lumOff val="80000"/>
                    </a:schemeClr>
                  </a:gs>
                </a:gsLst>
                <a:lin ang="0" scaled="1"/>
                <a:tileRect/>
              </a:gradFill>
            </xdr:grpSpPr>
            <xdr:sp macro="" textlink="">
              <xdr:nvSpPr>
                <xdr:cNvPr id="99" name="Arrow: Chevron 98">
                  <a:extLst>
                    <a:ext uri="{FF2B5EF4-FFF2-40B4-BE49-F238E27FC236}">
                      <a16:creationId xmlns:a16="http://schemas.microsoft.com/office/drawing/2014/main" id="{9AD6CA71-E85E-E322-0C57-41DD73FE47FD}"/>
                    </a:ext>
                  </a:extLst>
                </xdr:cNvPr>
                <xdr:cNvSpPr/>
              </xdr:nvSpPr>
              <xdr:spPr>
                <a:xfrm>
                  <a:off x="4901776" y="387271"/>
                  <a:ext cx="161924"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0" name="Arrow: Chevron 99">
                  <a:extLst>
                    <a:ext uri="{FF2B5EF4-FFF2-40B4-BE49-F238E27FC236}">
                      <a16:creationId xmlns:a16="http://schemas.microsoft.com/office/drawing/2014/main" id="{AEAE44EE-1B50-5242-1CA7-ADD84CA76315}"/>
                    </a:ext>
                  </a:extLst>
                </xdr:cNvPr>
                <xdr:cNvSpPr/>
              </xdr:nvSpPr>
              <xdr:spPr>
                <a:xfrm>
                  <a:off x="4747369" y="387270"/>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94" name="Straight Connector 93">
              <a:extLst>
                <a:ext uri="{FF2B5EF4-FFF2-40B4-BE49-F238E27FC236}">
                  <a16:creationId xmlns:a16="http://schemas.microsoft.com/office/drawing/2014/main" id="{1F94B012-755E-DACF-3620-9D039909A48C}"/>
                </a:ext>
              </a:extLst>
            </xdr:cNvPr>
            <xdr:cNvCxnSpPr/>
          </xdr:nvCxnSpPr>
          <xdr:spPr>
            <a:xfrm flipV="1">
              <a:off x="204537" y="655589"/>
              <a:ext cx="2710140"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1C05C141-3048-F794-8345-59F8D807719E}"/>
                </a:ext>
              </a:extLst>
            </xdr:cNvPr>
            <xdr:cNvCxnSpPr/>
          </xdr:nvCxnSpPr>
          <xdr:spPr>
            <a:xfrm flipV="1">
              <a:off x="215093" y="118382"/>
              <a:ext cx="2665054"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103" name="Chart 102">
            <a:extLst>
              <a:ext uri="{FF2B5EF4-FFF2-40B4-BE49-F238E27FC236}">
                <a16:creationId xmlns:a16="http://schemas.microsoft.com/office/drawing/2014/main" id="{6FA72F76-7519-4C05-9834-275919D7235A}"/>
              </a:ext>
            </a:extLst>
          </xdr:cNvPr>
          <xdr:cNvGraphicFramePr>
            <a:graphicFrameLocks/>
          </xdr:cNvGraphicFramePr>
        </xdr:nvGraphicFramePr>
        <xdr:xfrm>
          <a:off x="4664088" y="1541585"/>
          <a:ext cx="4572000" cy="3158636"/>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mc:Choice xmlns:a14="http://schemas.microsoft.com/office/drawing/2010/main" Requires="a14">
          <xdr:graphicFrame macro="">
            <xdr:nvGraphicFramePr>
              <xdr:cNvPr id="104" name="Purpose 1">
                <a:extLst>
                  <a:ext uri="{FF2B5EF4-FFF2-40B4-BE49-F238E27FC236}">
                    <a16:creationId xmlns:a16="http://schemas.microsoft.com/office/drawing/2014/main" id="{7A5F3FD8-0A08-4DC2-8652-64C8E5A4B1C4}"/>
                  </a:ext>
                </a:extLst>
              </xdr:cNvPr>
              <xdr:cNvGraphicFramePr/>
            </xdr:nvGraphicFramePr>
            <xdr:xfrm>
              <a:off x="4032737" y="904876"/>
              <a:ext cx="4104000" cy="664217"/>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4147728" y="1000366"/>
                <a:ext cx="4221023" cy="734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Checkout Date (Year) 1">
                <a:extLst>
                  <a:ext uri="{FF2B5EF4-FFF2-40B4-BE49-F238E27FC236}">
                    <a16:creationId xmlns:a16="http://schemas.microsoft.com/office/drawing/2014/main" id="{F859187C-EFC6-439F-9386-2889B17CEE6B}"/>
                  </a:ext>
                </a:extLst>
              </xdr:cNvPr>
              <xdr:cNvGraphicFramePr/>
            </xdr:nvGraphicFramePr>
            <xdr:xfrm>
              <a:off x="8419426" y="896428"/>
              <a:ext cx="2189957" cy="633432"/>
            </xdr:xfrm>
            <a:graphic>
              <a:graphicData uri="http://schemas.microsoft.com/office/drawing/2010/slicer">
                <sle:slicer xmlns:sle="http://schemas.microsoft.com/office/drawing/2010/slicer" name="Checkout Date (Year) 1"/>
              </a:graphicData>
            </a:graphic>
          </xdr:graphicFrame>
        </mc:Choice>
        <mc:Fallback>
          <xdr:sp macro="" textlink="">
            <xdr:nvSpPr>
              <xdr:cNvPr id="0" name=""/>
              <xdr:cNvSpPr>
                <a:spLocks noTextEdit="1"/>
              </xdr:cNvSpPr>
            </xdr:nvSpPr>
            <xdr:spPr>
              <a:xfrm>
                <a:off x="8659501" y="991027"/>
                <a:ext cx="2252402" cy="700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8" name="Chart 57">
            <a:extLst>
              <a:ext uri="{FF2B5EF4-FFF2-40B4-BE49-F238E27FC236}">
                <a16:creationId xmlns:a16="http://schemas.microsoft.com/office/drawing/2014/main" id="{856F1399-4FB4-4830-BEEC-4F026536FCDE}"/>
              </a:ext>
            </a:extLst>
          </xdr:cNvPr>
          <xdr:cNvGraphicFramePr>
            <a:graphicFrameLocks/>
          </xdr:cNvGraphicFramePr>
        </xdr:nvGraphicFramePr>
        <xdr:xfrm>
          <a:off x="3938954" y="4763966"/>
          <a:ext cx="6658707" cy="2549475"/>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59" name="Chart 58">
            <a:extLst>
              <a:ext uri="{FF2B5EF4-FFF2-40B4-BE49-F238E27FC236}">
                <a16:creationId xmlns:a16="http://schemas.microsoft.com/office/drawing/2014/main" id="{6828C784-D701-4C17-9E0A-08C89C534F5D}"/>
              </a:ext>
            </a:extLst>
          </xdr:cNvPr>
          <xdr:cNvGraphicFramePr>
            <a:graphicFrameLocks/>
          </xdr:cNvGraphicFramePr>
        </xdr:nvGraphicFramePr>
        <xdr:xfrm>
          <a:off x="10768287" y="744028"/>
          <a:ext cx="3636000" cy="2853087"/>
        </xdr:xfrm>
        <a:graphic>
          <a:graphicData uri="http://schemas.openxmlformats.org/drawingml/2006/chart">
            <c:chart xmlns:c="http://schemas.openxmlformats.org/drawingml/2006/chart" xmlns:r="http://schemas.openxmlformats.org/officeDocument/2006/relationships" r:id="rId19"/>
          </a:graphicData>
        </a:graphic>
      </xdr:graphicFrame>
      <xdr:grpSp>
        <xdr:nvGrpSpPr>
          <xdr:cNvPr id="83" name="Group 82">
            <a:extLst>
              <a:ext uri="{FF2B5EF4-FFF2-40B4-BE49-F238E27FC236}">
                <a16:creationId xmlns:a16="http://schemas.microsoft.com/office/drawing/2014/main" id="{4494EC85-3174-4AA8-AFC8-1DF613BFFF0A}"/>
              </a:ext>
            </a:extLst>
          </xdr:cNvPr>
          <xdr:cNvGrpSpPr/>
        </xdr:nvGrpSpPr>
        <xdr:grpSpPr>
          <a:xfrm>
            <a:off x="10916441" y="227867"/>
            <a:ext cx="3384000" cy="382811"/>
            <a:chOff x="204537" y="118382"/>
            <a:chExt cx="2710140" cy="537208"/>
          </a:xfrm>
        </xdr:grpSpPr>
        <xdr:grpSp>
          <xdr:nvGrpSpPr>
            <xdr:cNvPr id="86" name="Group 85">
              <a:extLst>
                <a:ext uri="{FF2B5EF4-FFF2-40B4-BE49-F238E27FC236}">
                  <a16:creationId xmlns:a16="http://schemas.microsoft.com/office/drawing/2014/main" id="{B3E6EA3D-094D-DE37-6105-7B9ACEABFD00}"/>
                </a:ext>
              </a:extLst>
            </xdr:cNvPr>
            <xdr:cNvGrpSpPr/>
          </xdr:nvGrpSpPr>
          <xdr:grpSpPr>
            <a:xfrm>
              <a:off x="375669" y="254240"/>
              <a:ext cx="2349667" cy="247258"/>
              <a:chOff x="4818572" y="354976"/>
              <a:chExt cx="2367951" cy="245134"/>
            </a:xfrm>
          </xdr:grpSpPr>
          <xdr:sp macro="" textlink="">
            <xdr:nvSpPr>
              <xdr:cNvPr id="89" name="TextBox 88">
                <a:extLst>
                  <a:ext uri="{FF2B5EF4-FFF2-40B4-BE49-F238E27FC236}">
                    <a16:creationId xmlns:a16="http://schemas.microsoft.com/office/drawing/2014/main" id="{BAE6CEAD-B771-F07C-03A4-BE6E873421F1}"/>
                  </a:ext>
                </a:extLst>
              </xdr:cNvPr>
              <xdr:cNvSpPr txBox="1"/>
            </xdr:nvSpPr>
            <xdr:spPr>
              <a:xfrm>
                <a:off x="4818572" y="354976"/>
                <a:ext cx="2367951" cy="24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Source of Information</a:t>
                </a:r>
              </a:p>
              <a:p>
                <a:pPr algn="ctr"/>
                <a:endParaRPr lang="en-IN" sz="1400">
                  <a:solidFill>
                    <a:schemeClr val="bg1"/>
                  </a:solidFill>
                  <a:latin typeface="Times New Roman" panose="02020603050405020304" pitchFamily="18" charset="0"/>
                  <a:cs typeface="Times New Roman" panose="02020603050405020304" pitchFamily="18" charset="0"/>
                </a:endParaRPr>
              </a:p>
            </xdr:txBody>
          </xdr:sp>
          <xdr:grpSp>
            <xdr:nvGrpSpPr>
              <xdr:cNvPr id="90" name="Group 89">
                <a:extLst>
                  <a:ext uri="{FF2B5EF4-FFF2-40B4-BE49-F238E27FC236}">
                    <a16:creationId xmlns:a16="http://schemas.microsoft.com/office/drawing/2014/main" id="{673542CA-D7C5-3344-10CF-51EE43A05A4C}"/>
                  </a:ext>
                </a:extLst>
              </xdr:cNvPr>
              <xdr:cNvGrpSpPr/>
            </xdr:nvGrpSpPr>
            <xdr:grpSpPr>
              <a:xfrm>
                <a:off x="4831536" y="405091"/>
                <a:ext cx="281869" cy="144909"/>
                <a:chOff x="4740865" y="376238"/>
                <a:chExt cx="308476" cy="172800"/>
              </a:xfrm>
              <a:gradFill flip="none" rotWithShape="1">
                <a:gsLst>
                  <a:gs pos="70000">
                    <a:srgbClr val="F08C0F"/>
                  </a:gs>
                  <a:gs pos="100000">
                    <a:schemeClr val="accent1">
                      <a:lumMod val="20000"/>
                      <a:lumOff val="80000"/>
                    </a:schemeClr>
                  </a:gs>
                </a:gsLst>
                <a:lin ang="0" scaled="1"/>
                <a:tileRect/>
              </a:gradFill>
            </xdr:grpSpPr>
            <xdr:sp macro="" textlink="">
              <xdr:nvSpPr>
                <xdr:cNvPr id="107" name="Arrow: Chevron 106">
                  <a:extLst>
                    <a:ext uri="{FF2B5EF4-FFF2-40B4-BE49-F238E27FC236}">
                      <a16:creationId xmlns:a16="http://schemas.microsoft.com/office/drawing/2014/main" id="{58AED6F8-9A25-BDE5-833A-E211C85A3D8C}"/>
                    </a:ext>
                  </a:extLst>
                </xdr:cNvPr>
                <xdr:cNvSpPr/>
              </xdr:nvSpPr>
              <xdr:spPr>
                <a:xfrm>
                  <a:off x="4887419" y="376239"/>
                  <a:ext cx="161922"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8" name="Arrow: Chevron 107">
                  <a:extLst>
                    <a:ext uri="{FF2B5EF4-FFF2-40B4-BE49-F238E27FC236}">
                      <a16:creationId xmlns:a16="http://schemas.microsoft.com/office/drawing/2014/main" id="{276F8C37-4365-32CF-D99B-00604643AD01}"/>
                    </a:ext>
                  </a:extLst>
                </xdr:cNvPr>
                <xdr:cNvSpPr/>
              </xdr:nvSpPr>
              <xdr:spPr>
                <a:xfrm>
                  <a:off x="4740865"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1" name="Group 90">
                <a:extLst>
                  <a:ext uri="{FF2B5EF4-FFF2-40B4-BE49-F238E27FC236}">
                    <a16:creationId xmlns:a16="http://schemas.microsoft.com/office/drawing/2014/main" id="{BD1239F4-8113-8DEF-18D4-A52A4A2A5454}"/>
                  </a:ext>
                </a:extLst>
              </xdr:cNvPr>
              <xdr:cNvGrpSpPr/>
            </xdr:nvGrpSpPr>
            <xdr:grpSpPr>
              <a:xfrm flipH="1">
                <a:off x="6879745" y="414345"/>
                <a:ext cx="286676" cy="144910"/>
                <a:chOff x="4747369" y="387270"/>
                <a:chExt cx="316331" cy="172800"/>
              </a:xfrm>
              <a:gradFill flip="none" rotWithShape="1">
                <a:gsLst>
                  <a:gs pos="70000">
                    <a:srgbClr val="F08C0F"/>
                  </a:gs>
                  <a:gs pos="100000">
                    <a:schemeClr val="accent1">
                      <a:lumMod val="20000"/>
                      <a:lumOff val="80000"/>
                    </a:schemeClr>
                  </a:gs>
                </a:gsLst>
                <a:lin ang="0" scaled="1"/>
                <a:tileRect/>
              </a:gradFill>
            </xdr:grpSpPr>
            <xdr:sp macro="" textlink="">
              <xdr:nvSpPr>
                <xdr:cNvPr id="105" name="Arrow: Chevron 104">
                  <a:extLst>
                    <a:ext uri="{FF2B5EF4-FFF2-40B4-BE49-F238E27FC236}">
                      <a16:creationId xmlns:a16="http://schemas.microsoft.com/office/drawing/2014/main" id="{1656B5AA-4EDB-243F-335F-9196C7A52F35}"/>
                    </a:ext>
                  </a:extLst>
                </xdr:cNvPr>
                <xdr:cNvSpPr/>
              </xdr:nvSpPr>
              <xdr:spPr>
                <a:xfrm>
                  <a:off x="4901776" y="387271"/>
                  <a:ext cx="161924"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6" name="Arrow: Chevron 105">
                  <a:extLst>
                    <a:ext uri="{FF2B5EF4-FFF2-40B4-BE49-F238E27FC236}">
                      <a16:creationId xmlns:a16="http://schemas.microsoft.com/office/drawing/2014/main" id="{06353321-8239-765D-FD58-481972732850}"/>
                    </a:ext>
                  </a:extLst>
                </xdr:cNvPr>
                <xdr:cNvSpPr/>
              </xdr:nvSpPr>
              <xdr:spPr>
                <a:xfrm>
                  <a:off x="4747369" y="387270"/>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7" name="Straight Connector 86">
              <a:extLst>
                <a:ext uri="{FF2B5EF4-FFF2-40B4-BE49-F238E27FC236}">
                  <a16:creationId xmlns:a16="http://schemas.microsoft.com/office/drawing/2014/main" id="{AB7B833C-F755-FC2E-F870-07BD140ACF62}"/>
                </a:ext>
              </a:extLst>
            </xdr:cNvPr>
            <xdr:cNvCxnSpPr/>
          </xdr:nvCxnSpPr>
          <xdr:spPr>
            <a:xfrm flipV="1">
              <a:off x="204537" y="655590"/>
              <a:ext cx="2710140"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E48880D9-0004-57CF-4EAE-5049DFDA6444}"/>
                </a:ext>
              </a:extLst>
            </xdr:cNvPr>
            <xdr:cNvCxnSpPr/>
          </xdr:nvCxnSpPr>
          <xdr:spPr>
            <a:xfrm flipV="1">
              <a:off x="215093" y="118382"/>
              <a:ext cx="2665054"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grpSp>
        <xdr:nvGrpSpPr>
          <xdr:cNvPr id="110" name="Group 109">
            <a:extLst>
              <a:ext uri="{FF2B5EF4-FFF2-40B4-BE49-F238E27FC236}">
                <a16:creationId xmlns:a16="http://schemas.microsoft.com/office/drawing/2014/main" id="{AB5AF842-5095-49CD-A9D2-AB6D20203219}"/>
              </a:ext>
            </a:extLst>
          </xdr:cNvPr>
          <xdr:cNvGrpSpPr/>
        </xdr:nvGrpSpPr>
        <xdr:grpSpPr>
          <a:xfrm>
            <a:off x="5275385" y="4355123"/>
            <a:ext cx="3636000" cy="317406"/>
            <a:chOff x="204537" y="118382"/>
            <a:chExt cx="2710140" cy="537207"/>
          </a:xfrm>
        </xdr:grpSpPr>
        <xdr:grpSp>
          <xdr:nvGrpSpPr>
            <xdr:cNvPr id="111" name="Group 110">
              <a:extLst>
                <a:ext uri="{FF2B5EF4-FFF2-40B4-BE49-F238E27FC236}">
                  <a16:creationId xmlns:a16="http://schemas.microsoft.com/office/drawing/2014/main" id="{6367BB29-A070-BD9C-27AE-E7B1B043157E}"/>
                </a:ext>
              </a:extLst>
            </xdr:cNvPr>
            <xdr:cNvGrpSpPr/>
          </xdr:nvGrpSpPr>
          <xdr:grpSpPr>
            <a:xfrm>
              <a:off x="375669" y="254241"/>
              <a:ext cx="2349667" cy="247258"/>
              <a:chOff x="4818572" y="354977"/>
              <a:chExt cx="2367951" cy="245134"/>
            </a:xfrm>
          </xdr:grpSpPr>
          <xdr:sp macro="" textlink="">
            <xdr:nvSpPr>
              <xdr:cNvPr id="114" name="TextBox 113">
                <a:extLst>
                  <a:ext uri="{FF2B5EF4-FFF2-40B4-BE49-F238E27FC236}">
                    <a16:creationId xmlns:a16="http://schemas.microsoft.com/office/drawing/2014/main" id="{2A48A680-3D2D-07A3-73F5-C95BD9E7D11B}"/>
                  </a:ext>
                </a:extLst>
              </xdr:cNvPr>
              <xdr:cNvSpPr txBox="1"/>
            </xdr:nvSpPr>
            <xdr:spPr>
              <a:xfrm>
                <a:off x="4818572" y="354977"/>
                <a:ext cx="2367951" cy="245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Source  Trend</a:t>
                </a:r>
              </a:p>
              <a:p>
                <a:pPr algn="ctr"/>
                <a:endParaRPr lang="en-IN" sz="1400">
                  <a:solidFill>
                    <a:schemeClr val="bg1"/>
                  </a:solidFill>
                  <a:latin typeface="Times New Roman" panose="02020603050405020304" pitchFamily="18" charset="0"/>
                  <a:cs typeface="Times New Roman" panose="02020603050405020304" pitchFamily="18" charset="0"/>
                </a:endParaRPr>
              </a:p>
            </xdr:txBody>
          </xdr:sp>
          <xdr:grpSp>
            <xdr:nvGrpSpPr>
              <xdr:cNvPr id="115" name="Group 114">
                <a:extLst>
                  <a:ext uri="{FF2B5EF4-FFF2-40B4-BE49-F238E27FC236}">
                    <a16:creationId xmlns:a16="http://schemas.microsoft.com/office/drawing/2014/main" id="{F6F58CA4-67D8-F74F-172D-D7E3655DEAEA}"/>
                  </a:ext>
                </a:extLst>
              </xdr:cNvPr>
              <xdr:cNvGrpSpPr/>
            </xdr:nvGrpSpPr>
            <xdr:grpSpPr>
              <a:xfrm>
                <a:off x="4831536" y="405091"/>
                <a:ext cx="281869" cy="144909"/>
                <a:chOff x="4740865" y="376238"/>
                <a:chExt cx="308476" cy="172800"/>
              </a:xfrm>
              <a:gradFill flip="none" rotWithShape="1">
                <a:gsLst>
                  <a:gs pos="70000">
                    <a:srgbClr val="F08C0F"/>
                  </a:gs>
                  <a:gs pos="100000">
                    <a:schemeClr val="accent1">
                      <a:lumMod val="20000"/>
                      <a:lumOff val="80000"/>
                    </a:schemeClr>
                  </a:gs>
                </a:gsLst>
                <a:lin ang="0" scaled="1"/>
                <a:tileRect/>
              </a:gradFill>
            </xdr:grpSpPr>
            <xdr:sp macro="" textlink="">
              <xdr:nvSpPr>
                <xdr:cNvPr id="119" name="Arrow: Chevron 118">
                  <a:extLst>
                    <a:ext uri="{FF2B5EF4-FFF2-40B4-BE49-F238E27FC236}">
                      <a16:creationId xmlns:a16="http://schemas.microsoft.com/office/drawing/2014/main" id="{49FD6E8F-25DD-BA92-081F-A56F82794EDF}"/>
                    </a:ext>
                  </a:extLst>
                </xdr:cNvPr>
                <xdr:cNvSpPr/>
              </xdr:nvSpPr>
              <xdr:spPr>
                <a:xfrm>
                  <a:off x="4887419" y="376239"/>
                  <a:ext cx="161922"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20" name="Arrow: Chevron 119">
                  <a:extLst>
                    <a:ext uri="{FF2B5EF4-FFF2-40B4-BE49-F238E27FC236}">
                      <a16:creationId xmlns:a16="http://schemas.microsoft.com/office/drawing/2014/main" id="{E6E739AA-9409-0BDD-48B8-F4B0A085B196}"/>
                    </a:ext>
                  </a:extLst>
                </xdr:cNvPr>
                <xdr:cNvSpPr/>
              </xdr:nvSpPr>
              <xdr:spPr>
                <a:xfrm>
                  <a:off x="4740865" y="376238"/>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16" name="Group 115">
                <a:extLst>
                  <a:ext uri="{FF2B5EF4-FFF2-40B4-BE49-F238E27FC236}">
                    <a16:creationId xmlns:a16="http://schemas.microsoft.com/office/drawing/2014/main" id="{7BD908F8-C59A-8EEB-F678-839666B5F513}"/>
                  </a:ext>
                </a:extLst>
              </xdr:cNvPr>
              <xdr:cNvGrpSpPr/>
            </xdr:nvGrpSpPr>
            <xdr:grpSpPr>
              <a:xfrm flipH="1">
                <a:off x="6879745" y="414345"/>
                <a:ext cx="286676" cy="144910"/>
                <a:chOff x="4747369" y="387270"/>
                <a:chExt cx="316331" cy="172800"/>
              </a:xfrm>
              <a:gradFill flip="none" rotWithShape="1">
                <a:gsLst>
                  <a:gs pos="70000">
                    <a:srgbClr val="F08C0F"/>
                  </a:gs>
                  <a:gs pos="100000">
                    <a:schemeClr val="accent1">
                      <a:lumMod val="20000"/>
                      <a:lumOff val="80000"/>
                    </a:schemeClr>
                  </a:gs>
                </a:gsLst>
                <a:lin ang="0" scaled="1"/>
                <a:tileRect/>
              </a:gradFill>
            </xdr:grpSpPr>
            <xdr:sp macro="" textlink="">
              <xdr:nvSpPr>
                <xdr:cNvPr id="117" name="Arrow: Chevron 116">
                  <a:extLst>
                    <a:ext uri="{FF2B5EF4-FFF2-40B4-BE49-F238E27FC236}">
                      <a16:creationId xmlns:a16="http://schemas.microsoft.com/office/drawing/2014/main" id="{9A2026BC-33CA-E211-8D5F-8B4B9AED120A}"/>
                    </a:ext>
                  </a:extLst>
                </xdr:cNvPr>
                <xdr:cNvSpPr/>
              </xdr:nvSpPr>
              <xdr:spPr>
                <a:xfrm>
                  <a:off x="4901776" y="387271"/>
                  <a:ext cx="161924"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8" name="Arrow: Chevron 117">
                  <a:extLst>
                    <a:ext uri="{FF2B5EF4-FFF2-40B4-BE49-F238E27FC236}">
                      <a16:creationId xmlns:a16="http://schemas.microsoft.com/office/drawing/2014/main" id="{3E1AC628-C98E-218E-E76F-4ABE961F5BE6}"/>
                    </a:ext>
                  </a:extLst>
                </xdr:cNvPr>
                <xdr:cNvSpPr/>
              </xdr:nvSpPr>
              <xdr:spPr>
                <a:xfrm>
                  <a:off x="4747369" y="387270"/>
                  <a:ext cx="161923" cy="172799"/>
                </a:xfrm>
                <a:prstGeom prst="chevron">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12" name="Straight Connector 111">
              <a:extLst>
                <a:ext uri="{FF2B5EF4-FFF2-40B4-BE49-F238E27FC236}">
                  <a16:creationId xmlns:a16="http://schemas.microsoft.com/office/drawing/2014/main" id="{C231094E-38E6-2EB2-C6BF-4CAA24A5251C}"/>
                </a:ext>
              </a:extLst>
            </xdr:cNvPr>
            <xdr:cNvCxnSpPr/>
          </xdr:nvCxnSpPr>
          <xdr:spPr>
            <a:xfrm flipV="1">
              <a:off x="204537" y="655589"/>
              <a:ext cx="2710140"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CEBC5AA4-2DD3-EA6B-0EF6-A1A384204E89}"/>
                </a:ext>
              </a:extLst>
            </xdr:cNvPr>
            <xdr:cNvCxnSpPr/>
          </xdr:nvCxnSpPr>
          <xdr:spPr>
            <a:xfrm flipV="1">
              <a:off x="215093" y="118382"/>
              <a:ext cx="2665054" cy="0"/>
            </a:xfrm>
            <a:prstGeom prst="line">
              <a:avLst/>
            </a:prstGeom>
            <a:ln w="9525">
              <a:gradFill flip="none" rotWithShape="1">
                <a:gsLst>
                  <a:gs pos="0">
                    <a:schemeClr val="accent1">
                      <a:lumMod val="5000"/>
                      <a:lumOff val="95000"/>
                    </a:schemeClr>
                  </a:gs>
                  <a:gs pos="0">
                    <a:schemeClr val="tx1"/>
                  </a:gs>
                  <a:gs pos="50000">
                    <a:srgbClr val="FFC000"/>
                  </a:gs>
                  <a:gs pos="100000">
                    <a:schemeClr val="tx1"/>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sp macro="" textlink="">
        <xdr:nvSpPr>
          <xdr:cNvPr id="76" name="Lightning Bolt 75">
            <a:extLst>
              <a:ext uri="{FF2B5EF4-FFF2-40B4-BE49-F238E27FC236}">
                <a16:creationId xmlns:a16="http://schemas.microsoft.com/office/drawing/2014/main" id="{C59D606D-67ED-CE7D-543D-0C1C6FB56EBD}"/>
              </a:ext>
            </a:extLst>
          </xdr:cNvPr>
          <xdr:cNvSpPr/>
        </xdr:nvSpPr>
        <xdr:spPr>
          <a:xfrm>
            <a:off x="4232031" y="2189284"/>
            <a:ext cx="1113692" cy="1687391"/>
          </a:xfrm>
          <a:prstGeom prst="lightningBolt">
            <a:avLst/>
          </a:prstGeom>
          <a:solidFill>
            <a:schemeClr val="accent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9" name="Lightning Bolt 108">
            <a:extLst>
              <a:ext uri="{FF2B5EF4-FFF2-40B4-BE49-F238E27FC236}">
                <a16:creationId xmlns:a16="http://schemas.microsoft.com/office/drawing/2014/main" id="{3186C6AF-98DC-4246-A797-D231181A5890}"/>
              </a:ext>
            </a:extLst>
          </xdr:cNvPr>
          <xdr:cNvSpPr/>
        </xdr:nvSpPr>
        <xdr:spPr>
          <a:xfrm flipH="1">
            <a:off x="8921262" y="2189284"/>
            <a:ext cx="1113692" cy="1687391"/>
          </a:xfrm>
          <a:prstGeom prst="lightningBolt">
            <a:avLst/>
          </a:prstGeom>
          <a:solidFill>
            <a:schemeClr val="accent1">
              <a:alpha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246844</xdr:colOff>
      <xdr:row>4</xdr:row>
      <xdr:rowOff>0</xdr:rowOff>
    </xdr:from>
    <xdr:to>
      <xdr:col>6</xdr:col>
      <xdr:colOff>482958</xdr:colOff>
      <xdr:row>10</xdr:row>
      <xdr:rowOff>75127</xdr:rowOff>
    </xdr:to>
    <xdr:graphicFrame macro="">
      <xdr:nvGraphicFramePr>
        <xdr:cNvPr id="126" name="Chart 125">
          <a:extLst>
            <a:ext uri="{FF2B5EF4-FFF2-40B4-BE49-F238E27FC236}">
              <a16:creationId xmlns:a16="http://schemas.microsoft.com/office/drawing/2014/main" id="{3CE9D6DB-CDB7-4A4A-B156-1D6D754CB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493690</xdr:colOff>
      <xdr:row>6</xdr:row>
      <xdr:rowOff>118058</xdr:rowOff>
    </xdr:from>
    <xdr:to>
      <xdr:col>6</xdr:col>
      <xdr:colOff>107324</xdr:colOff>
      <xdr:row>9</xdr:row>
      <xdr:rowOff>96594</xdr:rowOff>
    </xdr:to>
    <xdr:sp macro="" textlink="Analysis!B7">
      <xdr:nvSpPr>
        <xdr:cNvPr id="128" name="TextBox 127">
          <a:extLst>
            <a:ext uri="{FF2B5EF4-FFF2-40B4-BE49-F238E27FC236}">
              <a16:creationId xmlns:a16="http://schemas.microsoft.com/office/drawing/2014/main" id="{0121DFA6-4EA3-D98E-0442-7C9898F95374}"/>
            </a:ext>
          </a:extLst>
        </xdr:cNvPr>
        <xdr:cNvSpPr txBox="1"/>
      </xdr:nvSpPr>
      <xdr:spPr>
        <a:xfrm>
          <a:off x="2940676" y="1212762"/>
          <a:ext cx="837127" cy="525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54F201-CADA-4F51-8897-C76AED49BC3D}" type="TxLink">
            <a:rPr lang="en-US" sz="1400" b="1" i="0" u="none" strike="noStrike">
              <a:solidFill>
                <a:schemeClr val="bg1"/>
              </a:solidFill>
              <a:latin typeface="Times New Roman" panose="02020603050405020304" pitchFamily="18" charset="0"/>
              <a:ea typeface="Calibri"/>
              <a:cs typeface="Times New Roman" panose="02020603050405020304" pitchFamily="18" charset="0"/>
            </a:rPr>
            <a:t>1.4</a:t>
          </a:fld>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0.29582</cdr:x>
      <cdr:y>0.29061</cdr:y>
    </cdr:from>
    <cdr:to>
      <cdr:x>0.93224</cdr:x>
      <cdr:y>0.68067</cdr:y>
    </cdr:to>
    <cdr:sp macro="" textlink="Analysis!$F$10">
      <cdr:nvSpPr>
        <cdr:cNvPr id="2" name="TextBox 4">
          <a:extLst xmlns:a="http://schemas.openxmlformats.org/drawingml/2006/main">
            <a:ext uri="{FF2B5EF4-FFF2-40B4-BE49-F238E27FC236}">
              <a16:creationId xmlns:a16="http://schemas.microsoft.com/office/drawing/2014/main" id="{1E929CA8-9A05-301B-C2F9-4AFBFEC3E434}"/>
            </a:ext>
          </a:extLst>
        </cdr:cNvPr>
        <cdr:cNvSpPr txBox="1"/>
      </cdr:nvSpPr>
      <cdr:spPr>
        <a:xfrm xmlns:a="http://schemas.openxmlformats.org/drawingml/2006/main">
          <a:off x="371643" y="356799"/>
          <a:ext cx="799545" cy="4788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9D8BE2D-89A3-4D92-8FF3-F3606340D616}" type="TxLink">
            <a:rPr lang="en-US" sz="1800" b="0" i="0" u="none" strike="noStrike">
              <a:solidFill>
                <a:srgbClr val="50FF96"/>
              </a:solidFill>
              <a:latin typeface="Times New Roman" panose="02020603050405020304" pitchFamily="18" charset="0"/>
              <a:ea typeface="Calibri"/>
              <a:cs typeface="Times New Roman" panose="02020603050405020304" pitchFamily="18" charset="0"/>
            </a:rPr>
            <a:pPr algn="ctr"/>
            <a:t>56%</a:t>
          </a:fld>
          <a:endParaRPr lang="en-IN" sz="1800" b="1">
            <a:solidFill>
              <a:srgbClr val="50FF96"/>
            </a:solidFill>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0.37778</cdr:x>
      <cdr:y>0.30159</cdr:y>
    </cdr:from>
    <cdr:to>
      <cdr:x>0.65165</cdr:x>
      <cdr:y>0.5641</cdr:y>
    </cdr:to>
    <cdr:sp macro="" textlink="Analysis!$Z$8">
      <cdr:nvSpPr>
        <cdr:cNvPr id="2" name="TextBox 49">
          <a:extLst xmlns:a="http://schemas.openxmlformats.org/drawingml/2006/main">
            <a:ext uri="{FF2B5EF4-FFF2-40B4-BE49-F238E27FC236}">
              <a16:creationId xmlns:a16="http://schemas.microsoft.com/office/drawing/2014/main" id="{C47CAB05-D1C7-4D59-A4A8-181EBD9C0B92}"/>
            </a:ext>
          </a:extLst>
        </cdr:cNvPr>
        <cdr:cNvSpPr txBox="1"/>
      </cdr:nvSpPr>
      <cdr:spPr>
        <a:xfrm xmlns:a="http://schemas.openxmlformats.org/drawingml/2006/main">
          <a:off x="1727201" y="965200"/>
          <a:ext cx="1252159" cy="84015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3B13A8B0-FF52-429A-A6B2-85301E7DB2C4}" type="TxLink">
            <a:rPr lang="en-US" sz="3200" b="1" i="0" u="none" strike="noStrike">
              <a:solidFill>
                <a:schemeClr val="accent2"/>
              </a:solidFill>
              <a:latin typeface="Times New Roman" panose="02020603050405020304" pitchFamily="18" charset="0"/>
              <a:ea typeface="Calibri"/>
              <a:cs typeface="Times New Roman" panose="02020603050405020304" pitchFamily="18" charset="0"/>
            </a:rPr>
            <a:pPr algn="ctr"/>
            <a:t>1948</a:t>
          </a:fld>
          <a:endParaRPr lang="en-US" sz="4800" b="1">
            <a:solidFill>
              <a:schemeClr val="accent2"/>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0.15982</cdr:x>
      <cdr:y>0.41284</cdr:y>
    </cdr:from>
    <cdr:to>
      <cdr:x>0.41096</cdr:x>
      <cdr:y>0.72477</cdr:y>
    </cdr:to>
    <cdr:sp macro="" textlink="Analysis!$B$6">
      <cdr:nvSpPr>
        <cdr:cNvPr id="2" name="TextBox 1">
          <a:extLst xmlns:a="http://schemas.openxmlformats.org/drawingml/2006/main">
            <a:ext uri="{FF2B5EF4-FFF2-40B4-BE49-F238E27FC236}">
              <a16:creationId xmlns:a16="http://schemas.microsoft.com/office/drawing/2014/main" id="{1D985999-9A85-963A-3BC7-E10BC94550B8}"/>
            </a:ext>
          </a:extLst>
        </cdr:cNvPr>
        <cdr:cNvSpPr txBox="1"/>
      </cdr:nvSpPr>
      <cdr:spPr>
        <a:xfrm xmlns:a="http://schemas.openxmlformats.org/drawingml/2006/main">
          <a:off x="375635" y="482957"/>
          <a:ext cx="590281" cy="3649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49AE566-1CB4-4B4B-A263-B0C9A6B0CBE4}" type="TxLink">
            <a:rPr lang="en-US" sz="1400" b="1" i="0" u="none" strike="noStrike">
              <a:solidFill>
                <a:schemeClr val="bg1"/>
              </a:solidFill>
              <a:latin typeface="Times New Roman" panose="02020603050405020304" pitchFamily="18" charset="0"/>
              <a:ea typeface="Calibri"/>
              <a:cs typeface="Times New Roman" panose="02020603050405020304" pitchFamily="18" charset="0"/>
            </a:rPr>
            <a:t>3.6</a:t>
          </a:fld>
          <a:endParaRPr lang="en-IN"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199.795823148146" backgroundQuery="1" createdVersion="8" refreshedVersion="8" minRefreshableVersion="3" recordCount="0" supportSubquery="1" supportAdvancedDrill="1" xr:uid="{C81FBD37-5F98-4BAD-8193-DF1802547BAF}">
  <cacheSource type="external" connectionId="5"/>
  <cacheFields count="4">
    <cacheField name="[Feedback].[Checkout Date (Month)].[Checkout Date (Month)]" caption="Checkout Date (Month)" numFmtId="0" hierarchy="13" level="1">
      <sharedItems count="12">
        <s v="Jan"/>
        <s v="Feb"/>
        <s v="Mar"/>
        <s v="Apr"/>
        <s v="May"/>
        <s v="Jun"/>
        <s v="Jul"/>
        <s v="Aug"/>
        <s v="Sep"/>
        <s v="Oct"/>
        <s v="Nov"/>
        <s v="Dec"/>
      </sharedItems>
    </cacheField>
    <cacheField name="[Feedback].[Checkout Date (Year)].[Checkout Date (Year)]" caption="Checkout Date (Year)" numFmtId="0" hierarchy="11" level="1">
      <sharedItems count="3">
        <s v="2020"/>
        <s v="2021"/>
        <s v="2022"/>
      </sharedItems>
    </cacheField>
    <cacheField name="[Measures].[Count of Source]" caption="Count of Source" numFmtId="0" hierarchy="31" level="32767"/>
    <cacheField name="[Feedback].[Source].[Source]" caption="Source" numFmtId="0" hierarchy="7" level="1">
      <sharedItems count="7">
        <s v="hotel booking sites"/>
        <s v="Internet advertisement"/>
        <s v="News paper"/>
        <s v="Organization"/>
        <s v="Search engine"/>
        <s v="Television advertisement"/>
        <s v="Word of mouth"/>
      </sharedItems>
    </cacheField>
  </cacheFields>
  <cacheHierarchies count="34">
    <cacheHierarchy uniqueName="[Feedback].[ID]" caption="ID" attribute="1" defaultMemberUniqueName="[Feedback].[ID].[All]" allUniqueName="[Feedback].[ID].[All]" dimensionUniqueName="[Feedback]" displayFolder="" count="2" memberValueDatatype="20" unbalanced="0"/>
    <cacheHierarchy uniqueName="[Feedback].[Name]" caption="Name" attribute="1" defaultMemberUniqueName="[Feedback].[Name].[All]" allUniqueName="[Feedback].[Name].[All]" dimensionUniqueName="[Feedback]" displayFolder="" count="2" memberValueDatatype="13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3"/>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4837967" backgroundQuery="1" createdVersion="8" refreshedVersion="8" minRefreshableVersion="3" recordCount="0" supportSubquery="1" supportAdvancedDrill="1" xr:uid="{BEEBABD1-D779-4D6B-9171-067D095AEBDA}">
  <cacheSource type="external" connectionId="5"/>
  <cacheFields count="2">
    <cacheField name="[Feedback].[Gender].[Gender]" caption="Gender" numFmtId="0" hierarchy="3" level="1">
      <sharedItems count="2">
        <s v="Female"/>
        <s v="Male"/>
      </sharedItems>
    </cacheField>
    <cacheField name="[Measures].[Count of Gender]" caption="Count of Gender" numFmtId="0" hierarchy="25" level="32767"/>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5300928" backgroundQuery="1" createdVersion="8" refreshedVersion="8" minRefreshableVersion="3" recordCount="0" supportSubquery="1" supportAdvancedDrill="1" xr:uid="{870762BF-12E4-4EDB-938F-FD23650D673E}">
  <cacheSource type="external" connectionId="5"/>
  <cacheFields count="2">
    <cacheField name="[Measures].[Average of Overall Experience]" caption="Average of Overall Experience" numFmtId="0" hierarchy="24" level="32767"/>
    <cacheField name="[Feedback].[Gender].[Gender]" caption="Gender" numFmtId="0" hierarchy="3" level="1">
      <sharedItems containsSemiMixedTypes="0" containsNonDate="0" containsString="0"/>
    </cacheField>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1"/>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5648152" backgroundQuery="1" createdVersion="8" refreshedVersion="8" minRefreshableVersion="3" recordCount="0" supportSubquery="1" supportAdvancedDrill="1" xr:uid="{F3B8B8E0-26B8-4D8E-9FF5-CED8D055CDF3}">
  <cacheSource type="external" connectionId="5"/>
  <cacheFields count="3">
    <cacheField name="[Feedback].[NPS Category].[NPS Category]" caption="NPS Category" numFmtId="0" hierarchy="10" level="1">
      <sharedItems count="3">
        <s v="Detractors"/>
        <s v="Passives"/>
        <s v="Promoters"/>
      </sharedItems>
    </cacheField>
    <cacheField name="[Measures].[Count of NPS Category]" caption="Count of NPS Category" numFmtId="0" hierarchy="26" level="32767"/>
    <cacheField name="[Feedback].[Gender].[Gender]" caption="Gender" numFmtId="0" hierarchy="3" level="1">
      <sharedItems containsSemiMixedTypes="0" containsNonDate="0" containsString="0"/>
    </cacheField>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6111114" backgroundQuery="1" createdVersion="8" refreshedVersion="8" minRefreshableVersion="3" recordCount="0" supportSubquery="1" supportAdvancedDrill="1" xr:uid="{D5E65491-01C1-42DB-8486-86EFB12B8B36}">
  <cacheSource type="external" connectionId="5"/>
  <cacheFields count="4">
    <cacheField name="[General].[Feedback].[Feedback]" caption="Feedback" numFmtId="0" hierarchy="15"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7" level="1">
      <sharedItems count="4">
        <s v="Facility"/>
        <s v="Staff"/>
        <s v="Restaurant"/>
        <s v="Room"/>
      </sharedItems>
    </cacheField>
    <cacheField name="[Measures].[Average of Rating_Range]" caption="Average of Rating_Range" numFmtId="0" hierarchy="28" level="32767"/>
    <cacheField name="[Feedback].[Gender].[Gender]" caption="Gender" numFmtId="0" hierarchy="3" level="1">
      <sharedItems containsSemiMixedTypes="0" containsNonDate="0" containsString="0"/>
    </cacheField>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6458337" backgroundQuery="1" createdVersion="8" refreshedVersion="8" minRefreshableVersion="3" recordCount="0" supportSubquery="1" supportAdvancedDrill="1" xr:uid="{2B679493-797C-4BF2-AB1D-B99D679FB224}">
  <cacheSource type="external" connectionId="5"/>
  <cacheFields count="3">
    <cacheField name="[Feedback].[Purpose].[Purpose]" caption="Purpose" numFmtId="0" hierarchy="6" level="1">
      <sharedItems count="4">
        <s v="Business"/>
        <s v="Function"/>
        <s v="Other"/>
        <s v="Vacation"/>
      </sharedItems>
    </cacheField>
    <cacheField name="[Measures].[Count of Purpose]" caption="Count of Purpose" numFmtId="0" hierarchy="32" level="32767"/>
    <cacheField name="[Feedback].[Gender].[Gender]" caption="Gender" numFmtId="0" hierarchy="3" level="1">
      <sharedItems containsSemiMixedTypes="0" containsNonDate="0" containsString="0"/>
    </cacheField>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222.613036805553" backgroundQuery="1" createdVersion="8" refreshedVersion="8" minRefreshableVersion="3" recordCount="0" supportSubquery="1" supportAdvancedDrill="1" xr:uid="{461BE4C0-7B1F-4786-9E8B-ADC767E626D2}">
  <cacheSource type="external" connectionId="5"/>
  <cacheFields count="3">
    <cacheField name="[Feedback].[Source].[Source]" caption="Source" numFmtId="0" hierarchy="7" level="1">
      <sharedItems count="7">
        <s v="hotel booking sites"/>
        <s v="Internet advertisement"/>
        <s v="News paper"/>
        <s v="Organization"/>
        <s v="Search engine"/>
        <s v="Television advertisement"/>
        <s v="Word of mouth"/>
      </sharedItems>
    </cacheField>
    <cacheField name="[Measures].[Count of Source]" caption="Count of Source" numFmtId="0" hierarchy="31" level="32767"/>
    <cacheField name="[Feedback].[Gender].[Gender]" caption="Gender" numFmtId="0" hierarchy="3" level="1">
      <sharedItems containsSemiMixedTypes="0" containsNonDate="0" containsString="0"/>
    </cacheField>
  </cacheFields>
  <cacheHierarchies count="34">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y uniqueName="[Measures].[Count of Checkout Date (Year)]" caption="Count of Checkout Date (Year)" measure="1" displayFolder="" measureGroup="Feedback" count="0" hidden="1">
      <extLst>
        <ext xmlns:x15="http://schemas.microsoft.com/office/spreadsheetml/2010/11/main" uri="{B97F6D7D-B522-45F9-BDA1-12C45D357490}">
          <x15:cacheHierarchy aggregatedColumn="11"/>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198.908502430553" backgroundQuery="1" createdVersion="3" refreshedVersion="8" minRefreshableVersion="3" recordCount="0" supportSubquery="1" supportAdvancedDrill="1" xr:uid="{3676579E-53A7-4538-90CD-C511DCF21B7B}">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64499925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 refreshedDate="45198.908506134256" backgroundQuery="1" createdVersion="3" refreshedVersion="8" minRefreshableVersion="3" recordCount="0" supportSubquery="1" supportAdvancedDrill="1" xr:uid="{55BCF93D-B826-4EE0-BE46-A8D0C096B01A}">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Feedback].[ID]" caption="ID" attribute="1" defaultMemberUniqueName="[Feedback].[ID].[All]" allUniqueName="[Feedback].[ID].[All]" dimensionUniqueName="[Feedback]" displayFolder="" count="0" memberValueDatatype="20" unbalanced="0"/>
    <cacheHierarchy uniqueName="[Feedback].[Name]" caption="Name" attribute="1" defaultMemberUniqueName="[Feedback].[Name].[All]" allUniqueName="[Feedback].[Name].[All]" dimensionUniqueName="[Feedback]" displayFolder="" count="0" memberValueDatatype="13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3"/>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10"/>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8"/>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8"/>
        </ext>
      </extLst>
    </cacheHierarchy>
    <cacheHierarchy uniqueName="[Measures].[Count of Feedback_Category]" caption="Count of Feedback_Category" measure="1" displayFolder="" measureGroup="General" count="0" hidden="1">
      <extLst>
        <ext xmlns:x15="http://schemas.microsoft.com/office/spreadsheetml/2010/11/main" uri="{B97F6D7D-B522-45F9-BDA1-12C45D357490}">
          <x15:cacheHierarchy aggregatedColumn="17"/>
        </ext>
      </extLst>
    </cacheHierarchy>
    <cacheHierarchy uniqueName="[Measures].[Count of Feedback]" caption="Count of Feedback" measure="1" displayFolder="" measureGroup="General" count="0" hidden="1">
      <extLst>
        <ext xmlns:x15="http://schemas.microsoft.com/office/spreadsheetml/2010/11/main" uri="{B97F6D7D-B522-45F9-BDA1-12C45D357490}">
          <x15:cacheHierarchy aggregatedColumn="15"/>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7"/>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1454132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649DB3-8C96-447C-95EB-B105CBF7E92F}" name="NPS" cacheId="305" applyNumberFormats="0" applyBorderFormats="0" applyFontFormats="0" applyPatternFormats="0" applyAlignmentFormats="0" applyWidthHeightFormats="1" dataCaption="Values" tag="d94bdd70-b374-466f-ae74-45a84250db50" updatedVersion="8" minRefreshableVersion="3" useAutoFormatting="1" subtotalHiddenItems="1" itemPrintTitles="1" createdVersion="8" indent="0" outline="1" outlineData="1" multipleFieldFilters="0" rowHeaderCaption="NPS Category">
  <location ref="I1:J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Gen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6416E1-A0DC-4F77-9B8C-4B67EE35AE65}" name="Source" cacheId="3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S1:T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5F062-6458-416F-9C1C-AB676AAC1E1B}" name="Gender" cacheId="299" applyNumberFormats="0" applyBorderFormats="0" applyFontFormats="0" applyPatternFormats="0" applyAlignmentFormats="0" applyWidthHeightFormats="1" dataCaption="Values" tag="d94bdd70-b374-466f-ae74-45a84250db50" updatedVersion="8" minRefreshableVersion="3" useAutoFormatting="1" subtotalHiddenItems="1" itemPrintTitles="1" createdVersion="8" indent="0" outline="1" outlineData="1" multipleFieldFilters="0" rowHeaderCaption="Gender">
  <location ref="D1:E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Gend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77E4A-D355-46F5-84CF-A1B145E90C72}" name="Overall_Rating" cacheId="302" applyNumberFormats="0" applyBorderFormats="0" applyFontFormats="0" applyPatternFormats="0" applyAlignmentFormats="0" applyWidthHeightFormats="1" dataCaption="Values" tag="d94bdd70-b374-466f-ae74-45a84250db50"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4372" numFmtId="166"/>
  </dataField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B740F7-CF87-4541-8383-CBD6EF987E7A}" name="Purpose" cacheId="3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Y1:Z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10">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1AB45-6AFA-4F79-AD0A-ABB7634A5630}" name="Source_Detail" cacheId="0" applyNumberFormats="0" applyBorderFormats="0" applyFontFormats="0" applyPatternFormats="0" applyAlignmentFormats="0" applyWidthHeightFormats="1" dataCaption="Values" updatedVersion="8" minRefreshableVersion="3" showCalcMbrs="0" showMemberPropertyTips="0" useAutoFormatting="1" subtotalHiddenItems="1" rowGrandTotals="0" itemPrintTitles="1" createdVersion="8" indent="0" outline="1" outlineData="1" multipleFieldFilters="0" chartFormat="8">
  <location ref="AE1:AN38" firstHeaderRow="1" firstDataRow="2" firstDataCol="2"/>
  <pivotFields count="4">
    <pivotField axis="axisRow" allDrilled="1"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s>
  <rowFields count="2">
    <field x="1"/>
    <field x="0"/>
  </rowFields>
  <rowItems count="36">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rowItems>
  <colFields count="1">
    <field x="3"/>
  </colFields>
  <colItems count="8">
    <i>
      <x/>
    </i>
    <i>
      <x v="1"/>
    </i>
    <i>
      <x v="2"/>
    </i>
    <i>
      <x v="3"/>
    </i>
    <i>
      <x v="4"/>
    </i>
    <i>
      <x v="5"/>
    </i>
    <i>
      <x v="6"/>
    </i>
    <i t="grand">
      <x/>
    </i>
  </colItems>
  <dataFields count="1">
    <dataField name="Count of Source" fld="2" subtotal="count" baseField="0" baseItem="0"/>
  </dataFields>
  <chartFormats count="14">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7" format="14"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1"/>
          </reference>
        </references>
      </pivotArea>
    </chartFormat>
    <chartFormat chart="7" format="16" series="1">
      <pivotArea type="data" outline="0" fieldPosition="0">
        <references count="2">
          <reference field="4294967294" count="1" selected="0">
            <x v="0"/>
          </reference>
          <reference field="3" count="1" selected="0">
            <x v="2"/>
          </reference>
        </references>
      </pivotArea>
    </chartFormat>
    <chartFormat chart="7" format="17" series="1">
      <pivotArea type="data" outline="0" fieldPosition="0">
        <references count="2">
          <reference field="4294967294" count="1" selected="0">
            <x v="0"/>
          </reference>
          <reference field="3" count="1" selected="0">
            <x v="3"/>
          </reference>
        </references>
      </pivotArea>
    </chartFormat>
    <chartFormat chart="7" format="18" series="1">
      <pivotArea type="data" outline="0" fieldPosition="0">
        <references count="2">
          <reference field="4294967294" count="1" selected="0">
            <x v="0"/>
          </reference>
          <reference field="3" count="1" selected="0">
            <x v="4"/>
          </reference>
        </references>
      </pivotArea>
    </chartFormat>
    <chartFormat chart="7" format="19" series="1">
      <pivotArea type="data" outline="0" fieldPosition="0">
        <references count="2">
          <reference field="4294967294" count="1" selected="0">
            <x v="0"/>
          </reference>
          <reference field="3" count="1" selected="0">
            <x v="5"/>
          </reference>
        </references>
      </pivotArea>
    </chartFormat>
    <chartFormat chart="7" format="20" series="1">
      <pivotArea type="data" outline="0" fieldPosition="0">
        <references count="2">
          <reference field="4294967294" count="1" selected="0">
            <x v="0"/>
          </reference>
          <reference field="3" count="1" selected="0">
            <x v="6"/>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fillDownLabelsDefault="1" visualTotalsForSet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26FA7B-B1D6-4D6A-B1D6-53D9F60B2604}" name="Feedback" cacheId="3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M1:O10" firstHeaderRow="1" firstDataRow="1" firstDataCol="2"/>
  <pivotFields count="4">
    <pivotField axis="axisRow" allDrilled="1" outline="0"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n=" "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9">
    <i>
      <x/>
      <x/>
    </i>
    <i>
      <x v="1"/>
      <x v="1"/>
    </i>
    <i>
      <x v="2"/>
      <x v="2"/>
    </i>
    <i>
      <x v="3"/>
      <x/>
    </i>
    <i>
      <x v="4"/>
      <x v="3"/>
    </i>
    <i>
      <x v="5"/>
      <x v="3"/>
    </i>
    <i>
      <x v="6"/>
      <x v="1"/>
    </i>
    <i>
      <x v="7"/>
      <x v="2"/>
    </i>
    <i t="grand">
      <x/>
    </i>
  </rowItems>
  <colItems count="1">
    <i/>
  </colItems>
  <dataFields count="1">
    <dataField name="Average of Rating_Range" fld="2" subtotal="average" baseField="1" baseItem="0" numFmtId="166"/>
  </dataFields>
  <formats count="2">
    <format dxfId="62">
      <pivotArea outline="0" collapsedLevelsAreSubtotals="1" fieldPosition="0"/>
    </format>
    <format dxfId="6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78C8F8-351E-4BC6-995C-FBBB4A853163}" sourceName="[Feedback].[Gender]">
  <pivotTables>
    <pivotTable tabId="4" name="Gender"/>
    <pivotTable tabId="4" name="Overall_Rating"/>
    <pivotTable tabId="4" name="NPS"/>
    <pivotTable tabId="4" name="Feedback"/>
    <pivotTable tabId="4" name="Purpose"/>
    <pivotTable tabId="4" name="Source"/>
  </pivotTables>
  <data>
    <olap pivotCacheId="1145413273">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76FF3254-E31A-4B01-853D-BE617366FFA8}" sourceName="[Feedback].[Purpose]">
  <pivotTables>
    <pivotTable tabId="4" name="Purpose"/>
    <pivotTable tabId="4" name="Source"/>
    <pivotTable tabId="4" name="Feedback"/>
    <pivotTable tabId="4" name="Gender"/>
    <pivotTable tabId="4" name="NPS"/>
    <pivotTable tabId="4" name="Overall_Rating"/>
  </pivotTables>
  <data>
    <olap pivotCacheId="1644999251">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DFB6F07F-61DB-48F8-A42C-87A22BA0BA2E}" sourceName="[Feedback].[Checkout Date (Year)]">
  <pivotTables>
    <pivotTable tabId="4" name="Feedback"/>
    <pivotTable tabId="4" name="Gender"/>
    <pivotTable tabId="4" name="NPS"/>
    <pivotTable tabId="4" name="Overall_Rating"/>
    <pivotTable tabId="4" name="Purpose"/>
    <pivotTable tabId="4" name="Source"/>
  </pivotTables>
  <data>
    <olap pivotCacheId="1644999251">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2CB7EC6-D740-4EE4-B02E-D575E34C668E}" cache="Slicer_Gender" caption="Gender" level="1" rowHeight="234950"/>
  <slicer name="Purpose" xr10:uid="{07EE18AA-A2DD-48EC-931D-B804E247C6B2}" cache="Slicer_Purpose" caption="Purpose" level="1" rowHeight="234950"/>
  <slicer name="Checkout Date (Year)" xr10:uid="{5EAFABE6-1244-47F6-8BF9-5D8B3599319C}" cache="Slicer_Checkout_Date__Year" caption="Checkout 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 xr10:uid="{A8F32C5E-ED14-465F-AD37-9EF3A603C331}" cache="Slicer_Gender" caption="Gender" columnCount="2" level="1" style="Slicer" rowHeight="216000"/>
  <slicer name="Purpose 1" xr10:uid="{DB8F5369-1CCA-44A2-B9F6-188EA27E4515}" cache="Slicer_Purpose" caption="Purpose" columnCount="4" level="1" style="Slicer" rowHeight="234950"/>
  <slicer name="Checkout Date (Year) 1" xr10:uid="{2D4EB476-8714-420D-888A-42916FCFDBBE}" cache="Slicer_Checkout_Date__Year" caption="Checkout Date (Year)" columnCount="3" level="1"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60"/>
    <tableColumn id="2" xr3:uid="{00000000-0010-0000-0000-000002000000}" name="Start time" dataDxfId="59"/>
    <tableColumn id="3" xr3:uid="{00000000-0010-0000-0000-000003000000}" name="Completion time" dataDxfId="58"/>
    <tableColumn id="4" xr3:uid="{00000000-0010-0000-0000-000004000000}" name="Email" dataDxfId="57"/>
    <tableColumn id="5" xr3:uid="{00000000-0010-0000-0000-000005000000}" name="Name" dataDxfId="56"/>
    <tableColumn id="6" xr3:uid="{00000000-0010-0000-0000-000006000000}" name="Full Name" dataDxfId="55"/>
    <tableColumn id="7" xr3:uid="{00000000-0010-0000-0000-000007000000}" name="Gender" dataDxfId="54"/>
    <tableColumn id="8" xr3:uid="{00000000-0010-0000-0000-000008000000}" name="Date of Birth" dataDxfId="53"/>
    <tableColumn id="9" xr3:uid="{00000000-0010-0000-0000-000009000000}" name="Checkout Date" dataDxfId="52"/>
    <tableColumn id="10" xr3:uid="{00000000-0010-0000-0000-00000A000000}" name="Purpose of the visit" dataDxfId="51"/>
    <tableColumn id="11" xr3:uid="{00000000-0010-0000-0000-00000B000000}" name="How did you discover us?" dataDxfId="50"/>
    <tableColumn id="12" xr3:uid="{00000000-0010-0000-0000-00000C000000}" name="Rate your overall experience in our hotel" dataDxfId="49"/>
    <tableColumn id="13" xr3:uid="{00000000-0010-0000-0000-00000D000000}" name="How likely are you to recommend us to a friend or colleague?" dataDxfId="48"/>
    <tableColumn id="14" xr3:uid="{00000000-0010-0000-0000-00000E000000}" name="Staff attitude" dataDxfId="47"/>
    <tableColumn id="15" xr3:uid="{00000000-0010-0000-0000-00000F000000}" name="Check-in Process" dataDxfId="46"/>
    <tableColumn id="16" xr3:uid="{00000000-0010-0000-0000-000010000000}" name="Room service" dataDxfId="45"/>
    <tableColumn id="17" xr3:uid="{00000000-0010-0000-0000-000011000000}" name="Room cleanliness" dataDxfId="44"/>
    <tableColumn id="18" xr3:uid="{00000000-0010-0000-0000-000012000000}" name="Food quality" dataDxfId="43"/>
    <tableColumn id="19" xr3:uid="{00000000-0010-0000-0000-000013000000}" name="Variety of food" dataDxfId="42"/>
    <tableColumn id="20" xr3:uid="{00000000-0010-0000-0000-000014000000}" name="Broadband &amp; TV" dataDxfId="41"/>
    <tableColumn id="21" xr3:uid="{00000000-0010-0000-0000-000015000000}" name="Gym"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39" dataDxfId="38">
  <autoFilter ref="D1:E6" xr:uid="{1FCF2B56-1894-40F5-8E60-4D719D25EE8D}"/>
  <sortState xmlns:xlrd2="http://schemas.microsoft.com/office/spreadsheetml/2017/richdata2" ref="D2:E6">
    <sortCondition ref="E1:E6"/>
  </sortState>
  <tableColumns count="2">
    <tableColumn id="1" xr3:uid="{A2E93646-5F07-4231-A64B-B525E3400D61}" name="Rating" dataDxfId="37"/>
    <tableColumn id="2" xr3:uid="{9C11CB72-9ECA-47FF-AEB2-FB7A8613FA5B}" name="Rating Score"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7004-CBD6-4557-A9D2-C80B60D6C579}">
  <dimension ref="A1:AN38"/>
  <sheetViews>
    <sheetView workbookViewId="0">
      <selection activeCell="B7" sqref="B7"/>
    </sheetView>
  </sheetViews>
  <sheetFormatPr defaultRowHeight="14.4" x14ac:dyDescent="0.3"/>
  <cols>
    <col min="1" max="1" width="26.44140625" bestFit="1" customWidth="1"/>
    <col min="4" max="4" width="10.77734375" bestFit="1" customWidth="1"/>
    <col min="5" max="5" width="15" bestFit="1" customWidth="1"/>
    <col min="9" max="9" width="14.6640625" bestFit="1" customWidth="1"/>
    <col min="10" max="10" width="20.44140625" bestFit="1" customWidth="1"/>
    <col min="13" max="13" width="17.5546875" bestFit="1" customWidth="1"/>
    <col min="14" max="14" width="20" bestFit="1" customWidth="1"/>
    <col min="15" max="15" width="22.44140625" bestFit="1" customWidth="1"/>
    <col min="19" max="19" width="21.5546875" bestFit="1" customWidth="1"/>
    <col min="20" max="20" width="14.6640625" bestFit="1" customWidth="1"/>
    <col min="25" max="25" width="12.5546875" bestFit="1" customWidth="1"/>
    <col min="26" max="26" width="15.77734375" bestFit="1" customWidth="1"/>
    <col min="31" max="31" width="14.6640625" bestFit="1" customWidth="1"/>
    <col min="32" max="32" width="23.33203125" bestFit="1" customWidth="1"/>
    <col min="33" max="33" width="16.88671875" bestFit="1" customWidth="1"/>
    <col min="34" max="34" width="20.5546875" bestFit="1" customWidth="1"/>
    <col min="35" max="35" width="10.88671875" bestFit="1" customWidth="1"/>
    <col min="36" max="36" width="11.6640625" bestFit="1" customWidth="1"/>
    <col min="37" max="37" width="12.77734375" bestFit="1" customWidth="1"/>
    <col min="38" max="38" width="22.21875" bestFit="1" customWidth="1"/>
    <col min="39" max="39" width="14.109375" bestFit="1" customWidth="1"/>
    <col min="40" max="40" width="10.77734375" bestFit="1" customWidth="1"/>
    <col min="41" max="41" width="3.88671875" bestFit="1" customWidth="1"/>
    <col min="42" max="42" width="4.44140625" bestFit="1" customWidth="1"/>
    <col min="43" max="43" width="4.109375" bestFit="1" customWidth="1"/>
    <col min="44" max="44" width="10.77734375" bestFit="1" customWidth="1"/>
    <col min="45" max="66" width="15.5546875" bestFit="1" customWidth="1"/>
    <col min="67" max="67" width="10.77734375" bestFit="1" customWidth="1"/>
    <col min="68" max="948" width="10.33203125" bestFit="1" customWidth="1"/>
    <col min="949" max="949" width="10.77734375" bestFit="1" customWidth="1"/>
  </cols>
  <sheetData>
    <row r="1" spans="1:40" x14ac:dyDescent="0.3">
      <c r="A1" t="s">
        <v>1996</v>
      </c>
      <c r="D1" s="8" t="s">
        <v>6</v>
      </c>
      <c r="E1" t="s">
        <v>2002</v>
      </c>
      <c r="I1" s="8" t="s">
        <v>2007</v>
      </c>
      <c r="J1" t="s">
        <v>2006</v>
      </c>
      <c r="M1" s="8" t="s">
        <v>2012</v>
      </c>
      <c r="N1" s="8" t="s">
        <v>2032</v>
      </c>
      <c r="O1" s="6" t="s">
        <v>2033</v>
      </c>
      <c r="S1" s="8" t="s">
        <v>2012</v>
      </c>
      <c r="T1" t="s">
        <v>2013</v>
      </c>
      <c r="Y1" s="8" t="s">
        <v>2012</v>
      </c>
      <c r="Z1" t="s">
        <v>2014</v>
      </c>
      <c r="AE1" s="8" t="s">
        <v>2013</v>
      </c>
      <c r="AG1" s="8" t="s">
        <v>2030</v>
      </c>
    </row>
    <row r="2" spans="1:40" x14ac:dyDescent="0.3">
      <c r="A2" s="6">
        <v>3.6016427104722792</v>
      </c>
      <c r="D2" s="9" t="s">
        <v>28</v>
      </c>
      <c r="E2" s="17">
        <v>852</v>
      </c>
      <c r="I2" s="9" t="s">
        <v>2003</v>
      </c>
      <c r="J2" s="17">
        <v>499</v>
      </c>
      <c r="M2" s="9" t="s">
        <v>19</v>
      </c>
      <c r="N2" s="9" t="s">
        <v>2034</v>
      </c>
      <c r="O2" s="6">
        <v>2.979466119096509</v>
      </c>
      <c r="S2" s="9" t="s">
        <v>1983</v>
      </c>
      <c r="T2" s="17">
        <v>778</v>
      </c>
      <c r="Y2" s="9" t="s">
        <v>21</v>
      </c>
      <c r="Z2" s="17">
        <v>828</v>
      </c>
      <c r="AE2" s="8" t="s">
        <v>2012</v>
      </c>
      <c r="AF2" s="8" t="s">
        <v>2031</v>
      </c>
      <c r="AG2" t="s">
        <v>27</v>
      </c>
      <c r="AH2" t="s">
        <v>1982</v>
      </c>
      <c r="AI2" t="s">
        <v>1984</v>
      </c>
      <c r="AJ2" t="s">
        <v>1983</v>
      </c>
      <c r="AK2" t="s">
        <v>1980</v>
      </c>
      <c r="AL2" t="s">
        <v>1985</v>
      </c>
      <c r="AM2" t="s">
        <v>1981</v>
      </c>
      <c r="AN2" t="s">
        <v>2000</v>
      </c>
    </row>
    <row r="3" spans="1:40" x14ac:dyDescent="0.3">
      <c r="D3" s="9" t="s">
        <v>29</v>
      </c>
      <c r="E3" s="17">
        <v>1096</v>
      </c>
      <c r="I3" s="9" t="s">
        <v>2004</v>
      </c>
      <c r="J3" s="17">
        <v>523</v>
      </c>
      <c r="M3" s="9" t="s">
        <v>14</v>
      </c>
      <c r="N3" s="9" t="s">
        <v>1988</v>
      </c>
      <c r="O3" s="6">
        <v>3.8090349075975358</v>
      </c>
      <c r="S3" s="9" t="s">
        <v>27</v>
      </c>
      <c r="T3" s="17">
        <v>306</v>
      </c>
      <c r="Y3" s="9" t="s">
        <v>30</v>
      </c>
      <c r="Z3" s="17">
        <v>292</v>
      </c>
      <c r="AE3" s="9" t="s">
        <v>2015</v>
      </c>
      <c r="AF3" s="9" t="s">
        <v>2018</v>
      </c>
      <c r="AG3">
        <v>9</v>
      </c>
      <c r="AH3">
        <v>4</v>
      </c>
      <c r="AI3">
        <v>3</v>
      </c>
      <c r="AJ3">
        <v>16</v>
      </c>
      <c r="AK3">
        <v>3</v>
      </c>
      <c r="AL3">
        <v>3</v>
      </c>
      <c r="AM3">
        <v>11</v>
      </c>
      <c r="AN3">
        <v>49</v>
      </c>
    </row>
    <row r="4" spans="1:40" x14ac:dyDescent="0.3">
      <c r="D4" s="9" t="s">
        <v>2000</v>
      </c>
      <c r="E4" s="17">
        <v>1948</v>
      </c>
      <c r="I4" s="9" t="s">
        <v>2005</v>
      </c>
      <c r="J4" s="17">
        <v>926</v>
      </c>
      <c r="M4" s="9" t="s">
        <v>17</v>
      </c>
      <c r="N4" s="9" t="s">
        <v>1992</v>
      </c>
      <c r="O4" s="6">
        <v>3.0066735112936347</v>
      </c>
      <c r="S4" s="9" t="s">
        <v>1981</v>
      </c>
      <c r="T4" s="17">
        <v>276</v>
      </c>
      <c r="Y4" s="9" t="s">
        <v>31</v>
      </c>
      <c r="Z4" s="17">
        <v>135</v>
      </c>
      <c r="AE4" s="9" t="s">
        <v>2015</v>
      </c>
      <c r="AF4" s="9" t="s">
        <v>2019</v>
      </c>
      <c r="AG4">
        <v>9</v>
      </c>
      <c r="AH4">
        <v>3</v>
      </c>
      <c r="AI4">
        <v>1</v>
      </c>
      <c r="AJ4">
        <v>26</v>
      </c>
      <c r="AK4">
        <v>8</v>
      </c>
      <c r="AL4">
        <v>2</v>
      </c>
      <c r="AM4">
        <v>5</v>
      </c>
      <c r="AN4">
        <v>54</v>
      </c>
    </row>
    <row r="5" spans="1:40" x14ac:dyDescent="0.3">
      <c r="A5" t="s">
        <v>1997</v>
      </c>
      <c r="I5" s="9" t="s">
        <v>2000</v>
      </c>
      <c r="J5" s="17">
        <v>1948</v>
      </c>
      <c r="M5" s="9" t="s">
        <v>20</v>
      </c>
      <c r="N5" s="9" t="s">
        <v>2034</v>
      </c>
      <c r="O5" s="6">
        <v>3.2306111967128914</v>
      </c>
      <c r="S5" s="9" t="s">
        <v>1980</v>
      </c>
      <c r="T5" s="17">
        <v>240</v>
      </c>
      <c r="Y5" s="9" t="s">
        <v>26</v>
      </c>
      <c r="Z5" s="17">
        <v>693</v>
      </c>
      <c r="AE5" s="9" t="s">
        <v>2015</v>
      </c>
      <c r="AF5" s="9" t="s">
        <v>2020</v>
      </c>
      <c r="AG5">
        <v>9</v>
      </c>
      <c r="AH5">
        <v>5</v>
      </c>
      <c r="AI5">
        <v>1</v>
      </c>
      <c r="AJ5">
        <v>17</v>
      </c>
      <c r="AK5">
        <v>5</v>
      </c>
      <c r="AL5">
        <v>3</v>
      </c>
      <c r="AM5">
        <v>8</v>
      </c>
      <c r="AN5">
        <v>48</v>
      </c>
    </row>
    <row r="6" spans="1:40" x14ac:dyDescent="0.3">
      <c r="A6" t="s">
        <v>1998</v>
      </c>
      <c r="B6" s="6">
        <f>A2</f>
        <v>3.6016427104722792</v>
      </c>
      <c r="M6" s="9" t="s">
        <v>16</v>
      </c>
      <c r="N6" s="9" t="s">
        <v>1989</v>
      </c>
      <c r="O6" s="6">
        <v>2.9851129363449691</v>
      </c>
      <c r="S6" s="9" t="s">
        <v>1982</v>
      </c>
      <c r="T6" s="17">
        <v>157</v>
      </c>
      <c r="Y6" s="9" t="s">
        <v>2000</v>
      </c>
      <c r="Z6" s="17">
        <v>1948</v>
      </c>
      <c r="AE6" s="9" t="s">
        <v>2015</v>
      </c>
      <c r="AF6" s="9" t="s">
        <v>2021</v>
      </c>
      <c r="AG6">
        <v>7</v>
      </c>
      <c r="AH6">
        <v>2</v>
      </c>
      <c r="AI6">
        <v>5</v>
      </c>
      <c r="AJ6">
        <v>21</v>
      </c>
      <c r="AK6">
        <v>7</v>
      </c>
      <c r="AL6">
        <v>5</v>
      </c>
      <c r="AM6">
        <v>5</v>
      </c>
      <c r="AN6">
        <v>52</v>
      </c>
    </row>
    <row r="7" spans="1:40" x14ac:dyDescent="0.3">
      <c r="A7" t="s">
        <v>1999</v>
      </c>
      <c r="B7" s="6">
        <f>5-B6</f>
        <v>1.3983572895277208</v>
      </c>
      <c r="M7" s="9" t="s">
        <v>15</v>
      </c>
      <c r="N7" s="9" t="s">
        <v>1989</v>
      </c>
      <c r="O7" s="6">
        <v>3.5908624229979464</v>
      </c>
      <c r="S7" s="9" t="s">
        <v>1985</v>
      </c>
      <c r="T7" s="17">
        <v>116</v>
      </c>
      <c r="AE7" s="9" t="s">
        <v>2015</v>
      </c>
      <c r="AF7" s="9" t="s">
        <v>2022</v>
      </c>
      <c r="AG7">
        <v>8</v>
      </c>
      <c r="AH7">
        <v>5</v>
      </c>
      <c r="AI7">
        <v>2</v>
      </c>
      <c r="AJ7">
        <v>19</v>
      </c>
      <c r="AK7">
        <v>8</v>
      </c>
      <c r="AL7">
        <v>2</v>
      </c>
      <c r="AM7">
        <v>5</v>
      </c>
      <c r="AN7">
        <v>49</v>
      </c>
    </row>
    <row r="8" spans="1:40" x14ac:dyDescent="0.3">
      <c r="D8" s="7" t="s">
        <v>6</v>
      </c>
      <c r="E8" s="7" t="s">
        <v>1998</v>
      </c>
      <c r="F8" s="12" t="s">
        <v>2001</v>
      </c>
      <c r="H8" s="11"/>
      <c r="I8" s="7" t="s">
        <v>2007</v>
      </c>
      <c r="J8" s="7" t="s">
        <v>2006</v>
      </c>
      <c r="K8" s="12" t="s">
        <v>2001</v>
      </c>
      <c r="M8" s="9" t="s">
        <v>13</v>
      </c>
      <c r="N8" s="9" t="s">
        <v>1988</v>
      </c>
      <c r="O8" s="6">
        <v>3.7053388090349078</v>
      </c>
      <c r="S8" s="9" t="s">
        <v>1984</v>
      </c>
      <c r="T8" s="17">
        <v>75</v>
      </c>
      <c r="Y8" s="15" t="s">
        <v>1998</v>
      </c>
      <c r="Z8" s="16">
        <f>Z6</f>
        <v>1948</v>
      </c>
      <c r="AE8" s="9" t="s">
        <v>2015</v>
      </c>
      <c r="AF8" s="9" t="s">
        <v>2023</v>
      </c>
      <c r="AG8">
        <v>10</v>
      </c>
      <c r="AH8">
        <v>5</v>
      </c>
      <c r="AJ8">
        <v>20</v>
      </c>
      <c r="AK8">
        <v>7</v>
      </c>
      <c r="AL8">
        <v>2</v>
      </c>
      <c r="AM8">
        <v>11</v>
      </c>
      <c r="AN8">
        <v>55</v>
      </c>
    </row>
    <row r="9" spans="1:40" x14ac:dyDescent="0.3">
      <c r="D9" s="9" t="s">
        <v>28</v>
      </c>
      <c r="E9" s="10">
        <f>IFERROR(VLOOKUP(D9,$D$2:$E$3,2,0),0)</f>
        <v>852</v>
      </c>
      <c r="F9" s="11">
        <f>IFERROR(E9/($E$9 + $E$10),0)</f>
        <v>0.43737166324435317</v>
      </c>
      <c r="I9" s="9" t="s">
        <v>2003</v>
      </c>
      <c r="J9">
        <f>IFERROR(VLOOKUP(I9,$I$2:$J$4,2,0),0)</f>
        <v>499</v>
      </c>
      <c r="K9" s="11">
        <f>IFERROR(J9/($J$9 + $J$10 + $J$11),0)</f>
        <v>0.25616016427104721</v>
      </c>
      <c r="M9" s="9" t="s">
        <v>18</v>
      </c>
      <c r="N9" s="9" t="s">
        <v>1992</v>
      </c>
      <c r="O9" s="6">
        <v>1.8557494866529773</v>
      </c>
      <c r="S9" s="9" t="s">
        <v>2000</v>
      </c>
      <c r="T9" s="17">
        <v>1948</v>
      </c>
      <c r="AE9" s="9" t="s">
        <v>2015</v>
      </c>
      <c r="AF9" s="9" t="s">
        <v>2024</v>
      </c>
      <c r="AG9">
        <v>11</v>
      </c>
      <c r="AH9">
        <v>5</v>
      </c>
      <c r="AI9">
        <v>3</v>
      </c>
      <c r="AJ9">
        <v>22</v>
      </c>
      <c r="AK9">
        <v>6</v>
      </c>
      <c r="AL9">
        <v>2</v>
      </c>
      <c r="AM9">
        <v>7</v>
      </c>
      <c r="AN9">
        <v>56</v>
      </c>
    </row>
    <row r="10" spans="1:40" x14ac:dyDescent="0.3">
      <c r="D10" s="9" t="s">
        <v>29</v>
      </c>
      <c r="E10" s="10">
        <f>IFERROR(VLOOKUP(D10,$D$2:$E$3,2,0),0)</f>
        <v>1096</v>
      </c>
      <c r="F10" s="11">
        <f>IFERROR(E10/($E$9 + $E$10),0)</f>
        <v>0.56262833675564683</v>
      </c>
      <c r="I10" s="9" t="s">
        <v>2004</v>
      </c>
      <c r="J10">
        <f t="shared" ref="J10:J11" si="0">IFERROR(VLOOKUP(I10,$I$2:$J$4,2,0),0)</f>
        <v>523</v>
      </c>
      <c r="K10" s="11">
        <f t="shared" ref="K10:K11" si="1">IFERROR(J10/($J$9 + $J$10 + $J$11),0)</f>
        <v>0.26848049281314168</v>
      </c>
      <c r="M10" s="9" t="s">
        <v>2000</v>
      </c>
      <c r="O10" s="6">
        <v>3.1453507026888277</v>
      </c>
      <c r="AE10" s="9" t="s">
        <v>2015</v>
      </c>
      <c r="AF10" s="9" t="s">
        <v>2025</v>
      </c>
      <c r="AG10">
        <v>13</v>
      </c>
      <c r="AH10">
        <v>5</v>
      </c>
      <c r="AI10">
        <v>3</v>
      </c>
      <c r="AJ10">
        <v>13</v>
      </c>
      <c r="AK10">
        <v>6</v>
      </c>
      <c r="AL10">
        <v>6</v>
      </c>
      <c r="AM10">
        <v>6</v>
      </c>
      <c r="AN10">
        <v>52</v>
      </c>
    </row>
    <row r="11" spans="1:40" x14ac:dyDescent="0.3">
      <c r="I11" s="9" t="s">
        <v>2005</v>
      </c>
      <c r="J11">
        <f t="shared" si="0"/>
        <v>926</v>
      </c>
      <c r="K11" s="11">
        <f t="shared" si="1"/>
        <v>0.47535934291581111</v>
      </c>
      <c r="AE11" s="9" t="s">
        <v>2015</v>
      </c>
      <c r="AF11" s="9" t="s">
        <v>2026</v>
      </c>
      <c r="AG11">
        <v>12</v>
      </c>
      <c r="AH11">
        <v>4</v>
      </c>
      <c r="AI11">
        <v>1</v>
      </c>
      <c r="AJ11">
        <v>17</v>
      </c>
      <c r="AK11">
        <v>8</v>
      </c>
      <c r="AL11">
        <v>4</v>
      </c>
      <c r="AM11">
        <v>10</v>
      </c>
      <c r="AN11">
        <v>56</v>
      </c>
    </row>
    <row r="12" spans="1:40" x14ac:dyDescent="0.3">
      <c r="I12" s="7" t="s">
        <v>2008</v>
      </c>
      <c r="J12" s="7"/>
      <c r="K12" s="13">
        <f>(K11-K9)*100</f>
        <v>21.919917864476389</v>
      </c>
      <c r="AE12" s="9" t="s">
        <v>2015</v>
      </c>
      <c r="AF12" s="9" t="s">
        <v>2027</v>
      </c>
      <c r="AG12">
        <v>9</v>
      </c>
      <c r="AH12">
        <v>7</v>
      </c>
      <c r="AI12">
        <v>3</v>
      </c>
      <c r="AJ12">
        <v>25</v>
      </c>
      <c r="AK12">
        <v>12</v>
      </c>
      <c r="AL12">
        <v>3</v>
      </c>
      <c r="AM12">
        <v>8</v>
      </c>
      <c r="AN12">
        <v>67</v>
      </c>
    </row>
    <row r="13" spans="1:40" x14ac:dyDescent="0.3">
      <c r="AE13" s="9" t="s">
        <v>2015</v>
      </c>
      <c r="AF13" s="9" t="s">
        <v>2028</v>
      </c>
      <c r="AG13">
        <v>6</v>
      </c>
      <c r="AH13">
        <v>4</v>
      </c>
      <c r="AI13">
        <v>1</v>
      </c>
      <c r="AJ13">
        <v>22</v>
      </c>
      <c r="AK13">
        <v>6</v>
      </c>
      <c r="AL13">
        <v>4</v>
      </c>
      <c r="AM13">
        <v>9</v>
      </c>
      <c r="AN13">
        <v>52</v>
      </c>
    </row>
    <row r="14" spans="1:40" x14ac:dyDescent="0.3">
      <c r="J14" t="s">
        <v>2010</v>
      </c>
      <c r="K14" s="14">
        <f>K30+268</f>
        <v>287.28952772073922</v>
      </c>
      <c r="AE14" s="9" t="s">
        <v>2015</v>
      </c>
      <c r="AF14" s="9" t="s">
        <v>2029</v>
      </c>
      <c r="AG14">
        <v>6</v>
      </c>
      <c r="AH14">
        <v>3</v>
      </c>
      <c r="AJ14">
        <v>29</v>
      </c>
      <c r="AK14">
        <v>6</v>
      </c>
      <c r="AL14">
        <v>4</v>
      </c>
      <c r="AM14">
        <v>8</v>
      </c>
      <c r="AN14">
        <v>56</v>
      </c>
    </row>
    <row r="15" spans="1:40" x14ac:dyDescent="0.3">
      <c r="K15">
        <v>4</v>
      </c>
      <c r="AE15" s="9" t="s">
        <v>2016</v>
      </c>
      <c r="AF15" s="9" t="s">
        <v>2018</v>
      </c>
      <c r="AG15">
        <v>16</v>
      </c>
      <c r="AH15">
        <v>3</v>
      </c>
      <c r="AI15">
        <v>2</v>
      </c>
      <c r="AJ15">
        <v>24</v>
      </c>
      <c r="AK15">
        <v>8</v>
      </c>
      <c r="AL15">
        <v>3</v>
      </c>
      <c r="AM15">
        <v>5</v>
      </c>
      <c r="AN15">
        <v>61</v>
      </c>
    </row>
    <row r="16" spans="1:40" x14ac:dyDescent="0.3">
      <c r="K16" s="14">
        <f>360-K14-K15</f>
        <v>68.710472279260784</v>
      </c>
      <c r="AE16" s="9" t="s">
        <v>2016</v>
      </c>
      <c r="AF16" s="9" t="s">
        <v>2019</v>
      </c>
      <c r="AG16">
        <v>2</v>
      </c>
      <c r="AH16">
        <v>6</v>
      </c>
      <c r="AJ16">
        <v>16</v>
      </c>
      <c r="AK16">
        <v>6</v>
      </c>
      <c r="AL16">
        <v>2</v>
      </c>
      <c r="AM16">
        <v>6</v>
      </c>
      <c r="AN16">
        <v>38</v>
      </c>
    </row>
    <row r="17" spans="10:40" x14ac:dyDescent="0.3">
      <c r="N17" t="s">
        <v>2035</v>
      </c>
      <c r="AE17" s="9" t="s">
        <v>2016</v>
      </c>
      <c r="AF17" s="9" t="s">
        <v>2020</v>
      </c>
      <c r="AG17">
        <v>9</v>
      </c>
      <c r="AH17">
        <v>6</v>
      </c>
      <c r="AI17">
        <v>4</v>
      </c>
      <c r="AJ17">
        <v>30</v>
      </c>
      <c r="AK17">
        <v>5</v>
      </c>
      <c r="AL17">
        <v>1</v>
      </c>
      <c r="AM17">
        <v>5</v>
      </c>
      <c r="AN17">
        <v>60</v>
      </c>
    </row>
    <row r="18" spans="10:40" x14ac:dyDescent="0.3">
      <c r="J18" t="s">
        <v>2009</v>
      </c>
      <c r="K18">
        <v>180</v>
      </c>
      <c r="AE18" s="9" t="s">
        <v>2016</v>
      </c>
      <c r="AF18" s="9" t="s">
        <v>2021</v>
      </c>
      <c r="AG18">
        <v>8</v>
      </c>
      <c r="AH18">
        <v>5</v>
      </c>
      <c r="AI18">
        <v>4</v>
      </c>
      <c r="AJ18">
        <v>28</v>
      </c>
      <c r="AK18">
        <v>6</v>
      </c>
      <c r="AL18">
        <v>4</v>
      </c>
      <c r="AM18">
        <v>10</v>
      </c>
      <c r="AN18">
        <v>65</v>
      </c>
    </row>
    <row r="19" spans="10:40" x14ac:dyDescent="0.3">
      <c r="K19">
        <v>18</v>
      </c>
      <c r="AE19" s="9" t="s">
        <v>2016</v>
      </c>
      <c r="AF19" s="9" t="s">
        <v>2022</v>
      </c>
      <c r="AG19">
        <v>11</v>
      </c>
      <c r="AH19">
        <v>4</v>
      </c>
      <c r="AI19">
        <v>2</v>
      </c>
      <c r="AJ19">
        <v>23</v>
      </c>
      <c r="AK19">
        <v>8</v>
      </c>
      <c r="AL19">
        <v>1</v>
      </c>
      <c r="AM19">
        <v>7</v>
      </c>
      <c r="AN19">
        <v>56</v>
      </c>
    </row>
    <row r="20" spans="10:40" x14ac:dyDescent="0.3">
      <c r="K20">
        <v>18</v>
      </c>
      <c r="AE20" s="9" t="s">
        <v>2016</v>
      </c>
      <c r="AF20" s="9" t="s">
        <v>2023</v>
      </c>
      <c r="AG20">
        <v>15</v>
      </c>
      <c r="AH20">
        <v>5</v>
      </c>
      <c r="AI20">
        <v>5</v>
      </c>
      <c r="AJ20">
        <v>18</v>
      </c>
      <c r="AK20">
        <v>7</v>
      </c>
      <c r="AL20">
        <v>4</v>
      </c>
      <c r="AM20">
        <v>8</v>
      </c>
      <c r="AN20">
        <v>62</v>
      </c>
    </row>
    <row r="21" spans="10:40" x14ac:dyDescent="0.3">
      <c r="K21">
        <v>18</v>
      </c>
      <c r="AE21" s="9" t="s">
        <v>2016</v>
      </c>
      <c r="AF21" s="9" t="s">
        <v>2024</v>
      </c>
      <c r="AG21">
        <v>2</v>
      </c>
      <c r="AH21">
        <v>4</v>
      </c>
      <c r="AI21">
        <v>2</v>
      </c>
      <c r="AJ21">
        <v>22</v>
      </c>
      <c r="AK21">
        <v>13</v>
      </c>
      <c r="AL21">
        <v>2</v>
      </c>
      <c r="AM21">
        <v>9</v>
      </c>
      <c r="AN21">
        <v>54</v>
      </c>
    </row>
    <row r="22" spans="10:40" x14ac:dyDescent="0.3">
      <c r="K22">
        <v>18</v>
      </c>
      <c r="AE22" s="9" t="s">
        <v>2016</v>
      </c>
      <c r="AF22" s="9" t="s">
        <v>2025</v>
      </c>
      <c r="AG22">
        <v>13</v>
      </c>
      <c r="AH22">
        <v>3</v>
      </c>
      <c r="AI22">
        <v>2</v>
      </c>
      <c r="AJ22">
        <v>22</v>
      </c>
      <c r="AK22">
        <v>6</v>
      </c>
      <c r="AL22">
        <v>7</v>
      </c>
      <c r="AM22">
        <v>9</v>
      </c>
      <c r="AN22">
        <v>62</v>
      </c>
    </row>
    <row r="23" spans="10:40" x14ac:dyDescent="0.3">
      <c r="K23">
        <v>18</v>
      </c>
      <c r="AE23" s="9" t="s">
        <v>2016</v>
      </c>
      <c r="AF23" s="9" t="s">
        <v>2026</v>
      </c>
      <c r="AG23">
        <v>6</v>
      </c>
      <c r="AH23">
        <v>6</v>
      </c>
      <c r="AI23">
        <v>3</v>
      </c>
      <c r="AJ23">
        <v>27</v>
      </c>
      <c r="AK23">
        <v>5</v>
      </c>
      <c r="AL23">
        <v>2</v>
      </c>
      <c r="AM23">
        <v>2</v>
      </c>
      <c r="AN23">
        <v>51</v>
      </c>
    </row>
    <row r="24" spans="10:40" x14ac:dyDescent="0.3">
      <c r="K24">
        <v>18</v>
      </c>
      <c r="AE24" s="9" t="s">
        <v>2016</v>
      </c>
      <c r="AF24" s="9" t="s">
        <v>2027</v>
      </c>
      <c r="AG24">
        <v>5</v>
      </c>
      <c r="AH24">
        <v>7</v>
      </c>
      <c r="AI24">
        <v>7</v>
      </c>
      <c r="AJ24">
        <v>28</v>
      </c>
      <c r="AK24">
        <v>6</v>
      </c>
      <c r="AL24">
        <v>3</v>
      </c>
      <c r="AM24">
        <v>9</v>
      </c>
      <c r="AN24">
        <v>65</v>
      </c>
    </row>
    <row r="25" spans="10:40" x14ac:dyDescent="0.3">
      <c r="K25">
        <v>18</v>
      </c>
      <c r="AE25" s="9" t="s">
        <v>2016</v>
      </c>
      <c r="AF25" s="9" t="s">
        <v>2028</v>
      </c>
      <c r="AG25">
        <v>7</v>
      </c>
      <c r="AH25">
        <v>2</v>
      </c>
      <c r="AJ25">
        <v>18</v>
      </c>
      <c r="AK25">
        <v>7</v>
      </c>
      <c r="AL25">
        <v>3</v>
      </c>
      <c r="AM25">
        <v>9</v>
      </c>
      <c r="AN25">
        <v>46</v>
      </c>
    </row>
    <row r="26" spans="10:40" x14ac:dyDescent="0.3">
      <c r="K26">
        <v>18</v>
      </c>
      <c r="AE26" s="9" t="s">
        <v>2016</v>
      </c>
      <c r="AF26" s="9" t="s">
        <v>2029</v>
      </c>
      <c r="AG26">
        <v>8</v>
      </c>
      <c r="AH26">
        <v>7</v>
      </c>
      <c r="AJ26">
        <v>33</v>
      </c>
      <c r="AK26">
        <v>7</v>
      </c>
      <c r="AL26">
        <v>4</v>
      </c>
      <c r="AM26">
        <v>7</v>
      </c>
      <c r="AN26">
        <v>66</v>
      </c>
    </row>
    <row r="27" spans="10:40" x14ac:dyDescent="0.3">
      <c r="K27">
        <v>18</v>
      </c>
      <c r="AE27" s="9" t="s">
        <v>2017</v>
      </c>
      <c r="AF27" s="9" t="s">
        <v>2018</v>
      </c>
      <c r="AG27">
        <v>9</v>
      </c>
      <c r="AI27">
        <v>2</v>
      </c>
      <c r="AJ27">
        <v>26</v>
      </c>
      <c r="AK27">
        <v>6</v>
      </c>
      <c r="AL27">
        <v>4</v>
      </c>
      <c r="AM27">
        <v>9</v>
      </c>
      <c r="AN27">
        <v>56</v>
      </c>
    </row>
    <row r="28" spans="10:40" x14ac:dyDescent="0.3">
      <c r="K28">
        <v>18</v>
      </c>
      <c r="AE28" s="9" t="s">
        <v>2017</v>
      </c>
      <c r="AF28" s="9" t="s">
        <v>2019</v>
      </c>
      <c r="AG28">
        <v>10</v>
      </c>
      <c r="AH28">
        <v>5</v>
      </c>
      <c r="AI28">
        <v>4</v>
      </c>
      <c r="AJ28">
        <v>23</v>
      </c>
      <c r="AK28">
        <v>8</v>
      </c>
      <c r="AL28">
        <v>2</v>
      </c>
      <c r="AM28">
        <v>6</v>
      </c>
      <c r="AN28">
        <v>58</v>
      </c>
    </row>
    <row r="29" spans="10:40" x14ac:dyDescent="0.3">
      <c r="AE29" s="9" t="s">
        <v>2017</v>
      </c>
      <c r="AF29" s="9" t="s">
        <v>2020</v>
      </c>
      <c r="AG29">
        <v>9</v>
      </c>
      <c r="AH29">
        <v>4</v>
      </c>
      <c r="AI29">
        <v>1</v>
      </c>
      <c r="AJ29">
        <v>20</v>
      </c>
      <c r="AK29">
        <v>8</v>
      </c>
      <c r="AL29">
        <v>3</v>
      </c>
      <c r="AM29">
        <v>9</v>
      </c>
      <c r="AN29">
        <v>54</v>
      </c>
    </row>
    <row r="30" spans="10:40" x14ac:dyDescent="0.3">
      <c r="J30" s="7" t="s">
        <v>2011</v>
      </c>
      <c r="K30" s="13">
        <f>K12*88/100</f>
        <v>19.289527720739223</v>
      </c>
      <c r="AE30" s="9" t="s">
        <v>2017</v>
      </c>
      <c r="AF30" s="9" t="s">
        <v>2021</v>
      </c>
      <c r="AG30">
        <v>5</v>
      </c>
      <c r="AH30">
        <v>3</v>
      </c>
      <c r="AJ30">
        <v>13</v>
      </c>
      <c r="AK30">
        <v>5</v>
      </c>
      <c r="AL30">
        <v>3</v>
      </c>
      <c r="AM30">
        <v>4</v>
      </c>
      <c r="AN30">
        <v>33</v>
      </c>
    </row>
    <row r="31" spans="10:40" x14ac:dyDescent="0.3">
      <c r="AE31" s="9" t="s">
        <v>2017</v>
      </c>
      <c r="AF31" s="9" t="s">
        <v>2022</v>
      </c>
      <c r="AG31">
        <v>12</v>
      </c>
      <c r="AH31">
        <v>4</v>
      </c>
      <c r="AI31">
        <v>1</v>
      </c>
      <c r="AJ31">
        <v>15</v>
      </c>
      <c r="AK31">
        <v>7</v>
      </c>
      <c r="AL31">
        <v>6</v>
      </c>
      <c r="AM31">
        <v>7</v>
      </c>
      <c r="AN31">
        <v>52</v>
      </c>
    </row>
    <row r="32" spans="10:40" x14ac:dyDescent="0.3">
      <c r="AE32" s="9" t="s">
        <v>2017</v>
      </c>
      <c r="AF32" s="9" t="s">
        <v>2023</v>
      </c>
      <c r="AG32">
        <v>5</v>
      </c>
      <c r="AH32">
        <v>2</v>
      </c>
      <c r="AI32">
        <v>1</v>
      </c>
      <c r="AJ32">
        <v>19</v>
      </c>
      <c r="AK32">
        <v>6</v>
      </c>
      <c r="AL32">
        <v>1</v>
      </c>
      <c r="AM32">
        <v>13</v>
      </c>
      <c r="AN32">
        <v>47</v>
      </c>
    </row>
    <row r="33" spans="31:40" x14ac:dyDescent="0.3">
      <c r="AE33" s="9" t="s">
        <v>2017</v>
      </c>
      <c r="AF33" s="9" t="s">
        <v>2024</v>
      </c>
      <c r="AG33">
        <v>8</v>
      </c>
      <c r="AH33">
        <v>2</v>
      </c>
      <c r="AJ33">
        <v>25</v>
      </c>
      <c r="AK33">
        <v>3</v>
      </c>
      <c r="AL33">
        <v>8</v>
      </c>
      <c r="AM33">
        <v>11</v>
      </c>
      <c r="AN33">
        <v>57</v>
      </c>
    </row>
    <row r="34" spans="31:40" x14ac:dyDescent="0.3">
      <c r="AE34" s="9" t="s">
        <v>2017</v>
      </c>
      <c r="AF34" s="9" t="s">
        <v>2025</v>
      </c>
      <c r="AG34">
        <v>8</v>
      </c>
      <c r="AH34">
        <v>5</v>
      </c>
      <c r="AI34">
        <v>1</v>
      </c>
      <c r="AJ34">
        <v>22</v>
      </c>
      <c r="AK34">
        <v>6</v>
      </c>
      <c r="AL34">
        <v>2</v>
      </c>
      <c r="AM34">
        <v>6</v>
      </c>
      <c r="AN34">
        <v>50</v>
      </c>
    </row>
    <row r="35" spans="31:40" x14ac:dyDescent="0.3">
      <c r="AE35" s="9" t="s">
        <v>2017</v>
      </c>
      <c r="AF35" s="9" t="s">
        <v>2026</v>
      </c>
      <c r="AG35">
        <v>12</v>
      </c>
      <c r="AH35">
        <v>9</v>
      </c>
      <c r="AI35">
        <v>3</v>
      </c>
      <c r="AJ35">
        <v>20</v>
      </c>
      <c r="AK35">
        <v>9</v>
      </c>
      <c r="AL35">
        <v>3</v>
      </c>
      <c r="AM35">
        <v>3</v>
      </c>
      <c r="AN35">
        <v>59</v>
      </c>
    </row>
    <row r="36" spans="31:40" x14ac:dyDescent="0.3">
      <c r="AE36" s="9" t="s">
        <v>2017</v>
      </c>
      <c r="AF36" s="9" t="s">
        <v>2027</v>
      </c>
      <c r="AG36">
        <v>5</v>
      </c>
      <c r="AH36">
        <v>4</v>
      </c>
      <c r="AI36">
        <v>1</v>
      </c>
      <c r="AJ36">
        <v>23</v>
      </c>
      <c r="AK36">
        <v>7</v>
      </c>
      <c r="AL36">
        <v>3</v>
      </c>
      <c r="AM36">
        <v>14</v>
      </c>
      <c r="AN36">
        <v>57</v>
      </c>
    </row>
    <row r="37" spans="31:40" x14ac:dyDescent="0.3">
      <c r="AE37" s="9" t="s">
        <v>2017</v>
      </c>
      <c r="AF37" s="9" t="s">
        <v>2028</v>
      </c>
      <c r="AG37">
        <v>9</v>
      </c>
      <c r="AH37">
        <v>3</v>
      </c>
      <c r="AI37">
        <v>4</v>
      </c>
      <c r="AJ37">
        <v>22</v>
      </c>
      <c r="AK37">
        <v>3</v>
      </c>
      <c r="AL37">
        <v>3</v>
      </c>
      <c r="AM37">
        <v>7</v>
      </c>
      <c r="AN37">
        <v>51</v>
      </c>
    </row>
    <row r="38" spans="31:40" x14ac:dyDescent="0.3">
      <c r="AE38" s="9" t="s">
        <v>2017</v>
      </c>
      <c r="AF38" s="9" t="s">
        <v>2029</v>
      </c>
      <c r="AG38">
        <v>3</v>
      </c>
      <c r="AH38">
        <v>6</v>
      </c>
      <c r="AI38">
        <v>3</v>
      </c>
      <c r="AJ38">
        <v>14</v>
      </c>
      <c r="AK38">
        <v>6</v>
      </c>
      <c r="AL38">
        <v>2</v>
      </c>
      <c r="AM38">
        <v>8</v>
      </c>
      <c r="AN38">
        <v>42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6889-82A9-42ED-8E4A-F00DA1BD4FEA}">
  <dimension ref="A1"/>
  <sheetViews>
    <sheetView tabSelected="1" zoomScale="71" zoomScaleNormal="80" workbookViewId="0">
      <selection activeCell="AB17" sqref="AB17"/>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zoomScale="48" zoomScaleNormal="100" workbookViewId="0">
      <selection activeCell="H5" sqref="H5"/>
    </sheetView>
  </sheetViews>
  <sheetFormatPr defaultRowHeight="14.4" x14ac:dyDescent="0.3"/>
  <cols>
    <col min="1" max="5" width="20" bestFit="1" customWidth="1"/>
    <col min="6" max="6" width="21.33203125" customWidth="1"/>
    <col min="7" max="10" width="20" bestFit="1" customWidth="1"/>
    <col min="11" max="11" width="24.77734375" bestFit="1" customWidth="1"/>
    <col min="12"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4" sqref="D4"/>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 F e e d b a c k _ 2 1 7 5 7 0 9 3 - 3 f c f - 4 e 9 1 - 9 8 0 b - 4 a 8 f 3 a f 8 d f 2 4 < / K e y > < V a l u e   x m l n s : a = " h t t p : / / s c h e m a s . d a t a c o n t r a c t . o r g / 2 0 0 4 / 0 7 / M i c r o s o f t . A n a l y s i s S e r v i c e s . C o m m o n " > < a : H a s F o c u s > t r u e < / a : H a s F o c u s > < a : S i z e A t D p i 9 6 > 1 2 4 < / a : S i z e A t D p i 9 6 > < a : V i s i b l e > t r u e < / a : V i s i b l e > < / V a l u e > < / K e y V a l u e O f s t r i n g S a n d b o x E d i t o r . M e a s u r e G r i d S t a t e S c d E 3 5 R y > < K e y V a l u e O f s t r i n g S a n d b o x E d i t o r . M e a s u r e G r i d S t a t e S c d E 3 5 R y > < K e y > G e n e r a l _ c c 9 f 4 1 8 c - 1 2 1 e - 4 7 5 0 - 8 3 6 a - 7 3 c 6 d d 4 1 f f 7 7 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T a b l e O r d e r " > < C u s t o m C o n t e n t > < ! [ C D A T A [ F e e d b a c k _ 2 1 7 5 7 0 9 3 - 3 f c f - 4 e 9 1 - 9 8 0 b - 4 a 8 f 3 a f 8 d f 2 4 , G e n e r a l _ c c 9 f 4 1 8 c - 1 2 1 e - 4 7 5 0 - 8 3 6 a - 7 3 c 6 d d 4 1 f f 7 7 ] ] > < / 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F e e d b a c k _ 2 1 7 5 7 0 9 3 - 3 f c f - 4 e 9 1 - 9 8 0 b - 4 a 8 f 3 a f 8 d f 2 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 N a m e < / s t r i n g > < / k e y > < v a l u e > < i n t > 8 8 < / 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 N a m e < / s t r i n g > < / k e y > < v a l u e > < i n t > 1 < / i n t > < / v a l u e > < / i t e m > < i t e m > < k e y > < s t r i n g > F u l l   N a m e < / s t r i n g > < / k e y > < v a l u e > < i n t > 2 < / i n t > < / v a l u e > < / i t e m > < i t e m > < k e y > < s t r i n g > G e n d e r < / s t r i n g > < / k e y > < v a l u e > < i n t > 3 < / i n t > < / v a l u e > < / i t e m > < i t e m > < k e y > < s t r i n g > D a t e   o f   B i r t h < / s t r i n g > < / k e y > < v a l u e > < i n t > 4 < / i n t > < / v a l u e > < / i t e m > < i t e m > < k e y > < s t r i n g > C h e c k o u t   D a t e < / s t r i n g > < / k e y > < v a l u e > < i n t > 5 < / i n t > < / v a l u e > < / i t e m > < i t e m > < k e y > < s t r i n g > P u r p o s e < / s t r i n g > < / k e y > < v a l u e > < i n t > 6 < / i n t > < / v a l u e > < / i t e m > < i t e m > < k e y > < s t r i n g > S o u r c e < / s t r i n g > < / k e y > < v a l u e > < i n t > 7 < / i n t > < / v a l u e > < / i t e m > < i t e m > < k e y > < s t r i n g > O v e r a l l   E x p e r i e n c e < / s t r i n g > < / k e y > < v a l u e > < i n t > 8 < / i n t > < / v a l u e > < / i t e m > < i t e m > < k e y > < s t r i n g > N P S   R a t i n g < / s t r i n g > < / k e y > < v a l u e > < i n t > 9 < / i n t > < / v a l u e > < / i t e m > < i t e m > < k e y > < s t r i n g > N P S   C a t e g o r y < / 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G e n e r a l _ c c 9 f 4 1 8 c - 1 2 1 e - 4 7 5 0 - 8 3 6 a - 7 3 c 6 d d 4 1 f f 7 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 F e e d b a c k _ C a t e g o r y < / s t r i n g > < / k e y > < v a l u e > < i n t > 1 9 4 < / i n t > < / v a l u e > < / i t e m > < i t e m > < k e y > < s t r i n g > R a t i n g _ R a n g e < / s t r i n g > < / k e y > < v a l u e > < i n t > 1 4 8 < / 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3.xml>��< ? x m l   v e r s i o n = " 1 . 0 "   e n c o d i n g = " U T F - 1 6 "   s t a n d a l o n e = " n o " ? > < D a t a M a s h u p   x m l n s = " h t t p : / / s c h e m a s . m i c r o s o f t . c o m / D a t a M a s h u p " > A A A A A K 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4 e i + q w A A A D 3 A A A A E g A A A E N v b m Z p Z y 9 Q Y W N r Y W d l L n h t b I S P s Q 6 C M B i E d x P f g X S n L X U j P 2 V w M h F j Y m J c G 2 i g E f 4 a W o R 3 c / C R f A U h i r o 5 3 t 2 X 3 N 3 j d o d 0 a O r g q l t n L C Y k o p w E z i s s V G 1 R J w Q t S e V y A X u V n 1 W p g 5 F G F w + u S E j l / S V m r O 9 7 2 q + o b U s m O I / Y K d s e 8 k o 3 i n x g 8 x 8 O D U 6 1 u S Y S j q 8 1 U t B I c C q E o B z Y b E J m 8 A u I c f C U / p i w 7 m r f t V p q D D c 7 Y L M E 9 v 4 g n w A A A P / / A w B Q S w M E F A A C A A g A A A A h A L l 7 P t W 1 A w A A M h I A A B M A A A B G b 3 J t d W x h c y 9 T Z W N 0 a W 9 u M S 5 t 7 F h d T 9 s w F H 1 H 4 j 9 c Z d I E U l f B x t g m h B A U 2 N g H M N q x B 4 S Q m 9 x S q 4 7 d O U 5 H V f H f d 5 2 0 T R o n E D 6 k v d C X F t + T e + 8 5 P n Z s I v Q N V x L a 6 f f 6 1 t J S 1 G c a A z h E D L r M H 1 y 1 m M F r p c e w D Q L N 8 h L Q p 6 1 i 7 S O N H N z 4 K J q t W G u U 5 r f S g 6 5 S g 5 X V y c U x C 3 H b c 5 J 4 l 7 c X L S U N o S 8 b a a 5 X X q v P 5 D W V 7 I y H 6 F H S D u s K b H Y 0 k 1 F P 6 b C l R B x K G 4 x W 0 s K N y W S e 2 m u A o R A Y v D G 3 D Z h 4 8 1 L 5 w O 3 q 8 h K X p Q U z y m f M c H l 9 d W a D j 2 G b f / 7 5 i K Z Z H Z r p M L R 9 p Z G C R 9 J s b j T t s / W 4 z u R 7 y q w + H 8 e j / U U K l m D b M G 3 A 8 B B n 3 J k c p z O s w i E 1 b X 1 b F j 4 I G R f F Q d t 5 c e w w F g L y g b m 4 n 1 E G q J 3 h f b I W q B 7 s c W 3 6 s 2 h A g 7 a N t L U + + g M V G 7 D Q U s R p r I c q S t K Y P s K I R 9 w 4 h b 6 o v x D w A M Y q p u / I V y P U E E c 7 Z S 5 A i 9 J g I Y z 4 4 M 0 Q N U d J E 8 k l 2 E h f G R S u v r a G 4 A M U Y y B H J K W M A o 2 + C k O i T + X s 3 w x 6 N l s A S o O v h E B 2 H e N O 6 W z 1 e s C M 4 S Y O X E E T X d 5 Q Q 6 d a + R h F L h G l Q o h Q j 7 i P 5 U G f a k v B Z d n T h 0 o F 8 C d m g p u x E z x n x M C M r e I 9 w j n x P a 0 Y + Z k 4 v o b O u e u F c V j Y S u Z e P 8 O Q Z A / g h G Z S Q 2 r t K D N 9 G w V t q 9 P h l c L S a E x d P 3 P m g h s z A z q e c y x W 5 a i 7 T P Q g 3 z z V K U V v l A j o S J c G M u n K l W 5 M 7 s w t S c z S 3 D b g 5 s 6 y V q 7 S 2 b h 3 3 y r 1 0 r 3 N e / A i 9 U 6 m k I M 5 x H u O 5 e o d n 7 a n L z g v b + H d I E i o y 4 D b D Z W J q Q y Z X I R I h 1 Z c T a d 5 c 6 9 c Z H 4 f e A 8 u s n q X l G r N y i j J z W g 0 8 4 3 S N B 8 o S G A X u l 4 f + r Y + 9 F 1 9 6 E Z 9 6 P v 6 0 M 3 6 0 A 9 T 6 C m L I j 7 C a u D H u s B P M 6 B W I R n t L v X X K q C S t q e F g 0 W l c 7 J D B u 1 i 1 s w v Z 4 y X M 8 b L G e N / n j E c 5 c r E K u p T J k l R h R L i L t e E X o 7 S L z n k I z J M J a k p I I n e e w a A h C T J 6 O 0 a o 3 k 3 T k 9 F 5 0 z E 6 G V F f 6 C 2 u v y M r X N z t Y 4 x o k 6 + K m 7 f b 1 W d 2 S J Z d q r l X G w T h 8 z 2 L N u M e / V t g K 3 y j c u g + R 1 7 5 o R S 6 a w / e t + T Z G U X 7 6 z X F J P 8 n r + S C 7 w q K u e u x b f 5 V u e Y Z h a v 0 m y 9 Q r Q 7 O k + X h p 0 I q p q / H m c 3 2 E S s h Z t z T Z 0 W n n m A R O u e W 7 B w n c 5 d s F N I c z H 8 i E N m e d v 2 v b T g 2 r y F Z t L N 2 7 1 3 6 k o n / x 4 y R T E K / z 4 o E t z 6 B w A A / / 8 D A F B L A Q I t A B Q A B g A I A A A A I Q A q 3 a p A 0 g A A A D c B A A A T A A A A A A A A A A A A A A A A A A A A A A B b Q 2 9 u d G V u d F 9 U e X B l c 1 0 u e G 1 s U E s B A i 0 A F A A C A A g A A A A h A L u H o v q s A A A A 9 w A A A B I A A A A A A A A A A A A A A A A A C w M A A E N v b m Z p Z y 9 Q Y W N r Y W d l L n h t b F B L A Q I t A B Q A A g A I A A A A I Q C 5 e z 7 V t Q M A A D I S A A A T A A A A A A A A A A A A A A A A A O c D A A B G b 3 J t d W x h c y 9 T Z W N 0 a W 9 u M S 5 t U E s F B g A A A A A D A A M A w g A A A M 0 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J g A A A A A A A O U l 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m V l Z G J h Y 2 t f Q 2 F 0 Z W d v c n 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w O S 0 y N V Q x M D o y O D o y M i 4 z N z c 4 N z k y W i I v P j x F b n R y e S B U e X B l P S J G a W x s Z W R D b 2 1 w b G V 0 Z V J l c 3 V s d F R v V 2 9 y a 3 N o Z W V 0 I i B W Y W x 1 Z T 0 i b D A i L z 4 8 R W 5 0 c n k g V H l w Z T 0 i R m l s b F N 0 Y X R 1 c y I g V m F s d W U 9 I n N D b 2 1 w b G V 0 Z S I v P j x F b n R y e S B U e X B l P S J G a W x s V G 9 E Y X R h T W 9 k Z W x F b m F i b G V k I i B W Y W x 1 Z T 0 i b D A i L z 4 8 R W 5 0 c n k g V H l w Z T 0 i S X N Q c m l 2 Y X R l I i B W Y W x 1 Z T 0 i b D A 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J h d G l u Z 1 9 S Y W 5 n 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5 L T I 1 V D E w O j I 4 O j M 0 L j g 3 N D c x N D B 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R 2 V u Z X J h b D w v S X R l b V B h d G g + P C 9 J d G V t T G 9 j Y X R p b 2 4 + P F N 0 Y W J s Z U V u d H J p Z X M + P E V u d H J 5 I F R 5 c G U 9 I k F k Z G V k V G 9 E Y X R h T W 9 k Z W w i I F Z h b H V l P S J s M S I v P j x F b n R y e S B U e X B l P S J C d W Z m Z X J O Z X h 0 U m V m c m V z a C I g V m F s d W U 9 I m w x I i 8 + P E V u d H J 5 I F R 5 c G U 9 I k Z p b G x D b 3 V u d C I g V m F s d W U 9 I m w x N T U 4 N C I v P j x F b n R y e S B U e X B l P S J G a W x s R W 5 h Y m x l Z C I g V m F s d W U 9 I m w w I i 8 + P E V u d H J 5 I F R 5 c G U 9 I k Z p b G x F c n J v c k N v Z G U i I F Z h b H V l P S J z V W 5 r b m 9 3 b i I v P j x F b n R y e S B U e X B l P S J G a W x s R X J y b 3 J D b 3 V u d C I g V m F s d W U 9 I m w w I i 8 + P E V u d H J 5 I F R 5 c G U 9 I k Z p b G x M Y X N 0 V X B k Y X R l Z C I g V m F s d W U 9 I m Q y M D I z L T A 5 L T I 1 V D E x O j I x O j M 4 L j c z O T M 1 M j d a I i 8 + P E V u d H J 5 I F R 5 c G U 9 I k Z p b G x D b 2 x 1 b W 5 U e X B l c y I g V m F s d W U 9 I n N B d 1 l H Q m d N P S I v P j x F b n R y e S B U e X B l P S J G a W x s Q 2 9 s d W 1 u T m F t Z X M i I F Z h b H V l P S J z W y Z x d W 9 0 O 0 l E J n F 1 b 3 Q 7 L C Z x d W 9 0 O 0 Z l Z W R i Y W N r J n F 1 b 3 Q 7 L C Z x d W 9 0 O 1 J h d G l u Z y Z x d W 9 0 O y w m c X V v d D t G Z W V k Y m F j a 1 9 D Y X R l Z 2 9 y e S Z x d W 9 0 O y w m c X V v d D t S Y X R p b m d f U m F u Z 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Z W V k Y m F j a z w v S X R l b V B h d G g + P C 9 J d G V t T G 9 j Y X R p b 2 4 + P F N 0 Y W J s Z U V u d H J p Z X M + P E V u d H J 5 I F R 5 c G U 9 I k F k Z G V k V G 9 E Y X R h T W 9 k Z W w i I F Z h b H V l P S J s M S I v P j x F b n R y e S B U e X B l P S J C d W Z m Z X J O Z X h 0 U m V m c m V z a C I g V m F s d W U 9 I m w x I i 8 + P E V u d H J 5 I F R 5 c G U 9 I k Z p b G x D b 3 V u d C I g V m F s d W U 9 I m w x O T Q 4 I i 8 + P E V u d H J 5 I F R 5 c G U 9 I k Z p b G x F b m F i b G V k I i B W Y W x 1 Z T 0 i b D A i L z 4 8 R W 5 0 c n k g V H l w Z T 0 i R m l s b E V y c m 9 y Q 2 9 k Z S I g V m F s d W U 9 I n N V b m t u b 3 d u I i 8 + P E V u d H J 5 I F R 5 c G U 9 I k Z p b G x F c n J v c k N v d W 5 0 I i B W Y W x 1 Z T 0 i b D A i L z 4 8 R W 5 0 c n k g V H l w Z T 0 i R m l s b E x h c 3 R V c G R h d G V k I i B W Y W x 1 Z T 0 i Z D I w M j M t M D k t M j d U M T Q 6 N T c 6 M T I u O D U 2 N z M x N F o i L z 4 8 R W 5 0 c n k g V H l w Z T 0 i R m l s b E N v b H V t b l R 5 c G V z I i B W Y W x 1 Z T 0 i c 0 F 3 Q U d C Z 2 N I Q m d Z R E F 3 Q T 0 i L z 4 8 R W 5 0 c n k g V H l w Z T 0 i R m l s b E N v b H V t b k 5 h b W V z I i B W Y W x 1 Z T 0 i c 1 s m c X V v d D t J R C Z x d W 9 0 O y w m c X V v d D t O Y W 1 l J n F 1 b 3 Q 7 L C Z x d W 9 0 O 0 Z 1 b G w g T m F t Z S Z x d W 9 0 O y w m c X V v d D t H Z W 5 k Z X I m c X V v d D s s J n F 1 b 3 Q 7 R G F 0 Z S B v Z i B C a X J 0 a C Z x d W 9 0 O y w m c X V v d D t D a G V j a 2 9 1 d C B E Y X R l J n F 1 b 3 Q 7 L C Z x d W 9 0 O 1 B 1 c n B v c 2 U m c X V v d D s s J n F 1 b 3 Q 7 U 2 9 1 c m N l J n F 1 b 3 Q 7 L C Z x d W 9 0 O 0 9 2 Z X J h b G w g R X h w Z X J p Z W 5 j Z S Z x d W 9 0 O y w m c X V v d D t O U F M g U m F 0 a W 5 n J n F 1 b 3 Q 7 L C Z x d W 9 0 O 0 5 Q U y B 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c 3 Y j Q 1 M G Y t Y m M 0 M i 0 0 O G J k L W E 3 Z D k t M W V j M T N l Z W N l N G M w I i 8 + P E V u d H J 5 I F R 5 c G U 9 I l J l b G F 0 a W 9 u c 2 h p c E l u Z m 9 D b 2 5 0 Y W l u Z X I i I F Z h b H V l P S J z e y Z x d W 9 0 O 2 N v b H V t b k N v d W 5 0 J n F 1 b 3 Q 7 O j E x L C Z x d W 9 0 O 2 t l e U N v b H V t b k 5 h b W V z J n F 1 b 3 Q 7 O l t d L C Z x d W 9 0 O 3 F 1 Z X J 5 U m V s Y X R p b 2 5 z a G l w c y Z x d W 9 0 O z p b X S w m c X V v d D t j b 2 x 1 b W 5 J Z G V u d G l 0 a W V z J n F 1 b 3 Q 7 O l s m c X V v d D t T Z W N 0 a W 9 u M S 9 G Z W V k Y m F j a y 9 D a G F u Z 2 V k I F R 5 c G U u e 0 l E L D B 9 J n F 1 b 3 Q 7 L C Z x d W 9 0 O 1 N l Y 3 R p b 2 4 x L 0 Z l Z W R i Y W N r L 0 N o Y W 5 n Z W Q g V H l w Z S 5 7 T m F t Z S w 0 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x M H 0 m c X V v d D t d L C Z x d W 9 0 O 0 N v b H V t b k N v d W 5 0 J n F 1 b 3 Q 7 O j E x L C Z x d W 9 0 O 0 t l e U N v b H V t b k 5 h b W V z J n F 1 b 3 Q 7 O l t d L C Z x d W 9 0 O 0 N v b H V t b k l k Z W 5 0 a X R p Z X M m c X V v d D s 6 W y Z x d W 9 0 O 1 N l Y 3 R p b 2 4 x L 0 Z l Z W R i Y W N r L 0 N o Y W 5 n Z W Q g V H l w Z S 5 7 S U Q s M H 0 m c X V v d D s s J n F 1 b 3 Q 7 U 2 V j d G l v b j E v R m V l Z G J h Y 2 s v Q 2 h h b m d l Z C B U e X B l L n t O Y W 1 l L D R 9 J n F 1 b 3 Q 7 L C Z x d W 9 0 O 1 N l Y 3 R p b 2 4 x L 0 Z l Z W R i Y W N r L 0 N o Y W 5 n Z W Q g V H l w Z S 5 7 R n V s b C B O Y W 1 l L D V 9 J n F 1 b 3 Q 7 L C Z x d W 9 0 O 1 N l Y 3 R p b 2 4 x L 0 Z l Z W R i Y W N r L 0 N o Y W 5 n Z W Q g V H l w Z S 5 7 R 2 V u Z G V y L D Z 9 J n F 1 b 3 Q 7 L C Z x d W 9 0 O 1 N l Y 3 R p b 2 4 x L 0 Z l Z W R i Y W N r L 0 N o Y W 5 n Z W Q g V H l w Z S 5 7 R G F 0 Z S B v Z i B C a X J 0 a C w 3 f S Z x d W 9 0 O y w m c X V v d D t T Z W N 0 a W 9 u M S 9 G Z W V k Y m F j a y 9 D a G F u Z 2 V k I F R 5 c G U u e 0 N o Z W N r b 3 V 0 I E R h d G U s O H 0 m c X V v d D s s J n F 1 b 3 Q 7 U 2 V j d G l v b j E v R m V l Z G J h Y 2 s v Q 2 h h b m d l Z C B U e X B l L n t Q d X J w b 3 N l I G 9 m I H R o Z S B 2 a X N p d C w 5 f S Z x d W 9 0 O y w m c X V v d D t T Z W N 0 a W 9 u M S 9 G Z W V k Y m F j a y 9 D a G F u Z 2 V k I F R 5 c G U u e 0 h v d y B k a W Q g e W 9 1 I G R p c 2 N v d m V y I H V z P y w x M H 0 m c X V v d D s s J n F 1 b 3 Q 7 U 2 V j d G l v b j E v R m V l Z G J h Y 2 s v Q 2 h h b m d l Z C B U e X B l L n t S Y X R l I H l v d X I g b 3 Z l c m F s b C B l e H B l c m l l b m N l I G l u I G 9 1 c i B o b 3 R l b C w x M X 0 m c X V v d D s s J n F 1 b 3 Q 7 U 2 V j d G l v b j E v R m V l Z G J h Y 2 s v Q 2 h h b m d l Z C B U e X B l L n t I b 3 c g b G l r Z W x 5 I G F y Z S B 5 b 3 U g d G 8 g c m V j b 2 1 t Z W 5 k I H V z I H R v I G E g Z n J p Z W 5 k I G 9 y I G N v b G x l Y W d 1 Z T 8 s M T J 9 J n F 1 b 3 Q 7 L C Z x d W 9 0 O 1 N l Y 3 R p b 2 4 x L 0 Z l Z W R i Y W N r L 0 F k Z G V k I E N v b m R p d G l v b m F s I E N v b H V t b i 5 7 T l B T I E N h d G V n b 3 J 5 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U d l b m R l c i I v P j x F b n R y e S B U e X B l P S J M b 2 F k Z W R U b 0 F u Y W x 5 c 2 l z U 2 V y d m l j Z X M i I F Z h b H V l P S J s M C I v P j w v U 3 R h Y m x l R W 5 0 c m l l c z 4 8 L 0 l 0 Z W 0 + P E l 0 Z W 0 + P E l 0 Z W 1 M b 2 N h d G l v b j 4 8 S X R l b V R 5 c G U + R m 9 y b X V s Y T w v S X R l b V R 5 c G U + P E l 0 Z W 1 Q Y X R o P l N l Y 3 R p b 2 4 x L 0 Z l Z W R i Y W N r X 0 N h d G V n b 3 J 5 L 1 N v d X J j Z T w v S X R l b V B h d G g + P C 9 J d G V t T G 9 j Y X R p b 2 4 + P F N 0 Y W J s Z U V u d H J p Z X M v P j w v S X R l b T 4 8 S X R l b T 4 8 S X R l b U x v Y 2 F 0 a W 9 u P j x J d G V t V H l w Z T 5 G b 3 J t d W x h P C 9 J d G V t V H l w Z T 4 8 S X R l b V B h d G g + U 2 V j d G l v b j E v R m V l Z G J h Y 2 t f Q 2 F 0 Z W d v c n k v Q 2 h h b m d l Z C U y M F R 5 c G U 8 L 0 l 0 Z W 1 Q Y X R o P j w v S X R l b U x v Y 2 F 0 a W 9 u P j x T d G F i b G V F b n R y a W V z L z 4 8 L 0 l 0 Z W 0 + P E l 0 Z W 0 + P E l 0 Z W 1 M b 2 N h d G l v b j 4 8 S X R l b V R 5 c G U + R m 9 y b X V s Y T w v S X R l b V R 5 c G U + P E l 0 Z W 1 Q Y X R o P l N l Y 3 R p b 2 4 x L 1 J h d G l u Z 1 9 S Y W 5 n Z S 9 T b 3 V y Y 2 U 8 L 0 l 0 Z W 1 Q Y X R o P j w v S X R l b U x v Y 2 F 0 a W 9 u P j x T d G F i b G V F b n R y a W V z L z 4 8 L 0 l 0 Z W 0 + P E l 0 Z W 0 + P E l 0 Z W 1 M b 2 N h d G l v b j 4 8 S X R l b V R 5 c G U + R m 9 y b X V s Y T w v S X R l b V R 5 c G U + P E l 0 Z W 1 Q Y X R o P l N l Y 3 R p b 2 4 x L 1 J h d G l u Z 1 9 S Y W 5 n Z S 9 D a G F u Z 2 V k J T I w V H l w Z T w v S X R l b V B h d G g + P C 9 J d G V t T G 9 j Y X R p b 2 4 + P F N 0 Y W J s Z U V u d H J p Z X M v P j w v S X R l b T 4 8 S X R l b T 4 8 S X R l b U x v Y 2 F 0 a W 9 u P j x J d G V t V H l w Z T 5 G b 3 J t d W x h P C 9 J d G V t V H l w Z T 4 8 S X R l b V B h d G g + U 2 V j d G l v b j E v R 2 V u Z X J h b C 9 T b 3 V y Y 2 U 8 L 0 l 0 Z W 1 Q Y X R o P j w v S X R l b U x v Y 2 F 0 a W 9 u P j x T d G F i b G V F b n R y a W V z L z 4 8 L 0 l 0 Z W 0 + P E l 0 Z W 0 + P E l 0 Z W 1 M b 2 N h d G l v b j 4 8 S X R l b V R 5 c G U + R m 9 y b X V s Y T w v S X R l b V R 5 c G U + P E l 0 Z W 1 Q Y X R o P l N l Y 3 R p b 2 4 x L 0 d l b m V y Y W w v Q 2 h h b m d l Z C U y M F R 5 c G U 8 L 0 l 0 Z W 1 Q Y X R o P j w v S X R l b U x v Y 2 F 0 a W 9 u P j x T d G F i b G V F b n R y a W V z L z 4 8 L 0 l 0 Z W 0 + P E l 0 Z W 0 + P E l 0 Z W 1 M b 2 N h d G l v b j 4 8 S X R l b V R 5 c G U + R m 9 y b X V s Y T w v S X R l b V R 5 c G U + P E l 0 Z W 1 Q Y X R o P l N l Y 3 R p b 2 4 x L 0 Z l Z W R i Y W N r L 1 N v d X J j Z T w v S X R l b V B h d G g + P C 9 J d G V t T G 9 j Y X R p b 2 4 + P F N 0 Y W J s Z U V u d H J p Z X M v P j w v S X R l b T 4 8 S X R l b T 4 8 S X R l b U x v Y 2 F 0 a W 9 u P j x J d G V t V H l w Z T 5 G b 3 J t d W x h P C 9 J d G V t V H l w Z T 4 8 S X R l b V B h d G g + U 2 V j d G l v b j E v R m V l Z G J h Y 2 s v Q 2 h h b m d l Z C U y M F R 5 c G U 8 L 0 l 0 Z W 1 Q Y X R o P j w v S X R l b U x v Y 2 F 0 a W 9 u P j x T d G F i b G V F b n R y a W V z L z 4 8 L 0 l 0 Z W 0 + P E l 0 Z W 0 + P E l 0 Z W 1 M b 2 N h d G l v b j 4 8 S X R l b V R 5 c G U + R m 9 y b X V s Y T w v S X R l b V R 5 c G U + P E l 0 Z W 1 Q Y X R o P l N l Y 3 R p b 2 4 x L 0 Z l Z W R i Y W N r L 1 J l b W 9 2 Z W Q l M j B P d G h l c i U y M E N v b H V t b n M 8 L 0 l 0 Z W 1 Q Y X R o P j w v S X R l b U x v Y 2 F 0 a W 9 u P j x T d G F i b G V F b n R y a W V z L z 4 8 L 0 l 0 Z W 0 + P E l 0 Z W 0 + P E l 0 Z W 1 M b 2 N h d G l v b j 4 8 S X R l b V R 5 c G U + R m 9 y b X V s Y T w v S X R l b V R 5 c G U + P E l 0 Z W 1 Q Y X R o P l N l Y 3 R p b 2 4 x L 0 Z l Z W R i Y W N r L 1 J l b W 9 2 Z W Q l M j B D b 2 x 1 b W 5 z P C 9 J d G V t U G F 0 a D 4 8 L 0 l 0 Z W 1 M b 2 N h d G l v b j 4 8 U 3 R h Y m x l R W 5 0 c m l l c y 8 + P C 9 J d G V t P j x J d G V t P j x J d G V t T G 9 j Y X R p b 2 4 + P E l 0 Z W 1 U e X B l P k Z v c m 1 1 b G E 8 L 0 l 0 Z W 1 U e X B l P j x J d G V t U G F 0 a D 5 T Z W N 0 a W 9 u M S 9 G Z W V k Y m F j a y 9 S Z W 5 h b W V k J T I w Q 2 9 s d W 1 u c z w v S X R l b V B h d G g + P C 9 J d G V t T G 9 j Y X R p b 2 4 + P F N 0 Y W J s Z U V u d H J p Z X M v P j w v S X R l b T 4 8 S X R l b T 4 8 S X R l b U x v Y 2 F 0 a W 9 u P j x J d G V t V H l w Z T 5 G b 3 J t d W x h P C 9 J d G V t V H l w Z T 4 8 S X R l b V B h d G g + U 2 V j d G l v b j E v R m V l Z G J h Y 2 s v Q W R k Z W Q l M j B D b 2 5 k a X R p b 2 5 h b C U y M E N v b H V t b j w v S X R l b V B h d G g + P C 9 J d G V t T G 9 j Y X R p b 2 4 + P F N 0 Y W J s Z U V u d H J p Z X M v P j w v S X R l b T 4 8 S X R l b T 4 8 S X R l b U x v Y 2 F 0 a W 9 u P j x J d G V t V H l w Z T 5 G b 3 J t d W x h P C 9 J d G V t V H l w Z T 4 8 S X R l b V B h d G g + U 2 V j d G l v b j E v R 2 V u Z X J h b C 9 S Z W 1 v d m V k J T I w T 3 R o Z X I l M j B D b 2 x 1 b W 5 z P C 9 J d G V t U G F 0 a D 4 8 L 0 l 0 Z W 1 M b 2 N h d G l v b j 4 8 U 3 R h Y m x l R W 5 0 c m l l c y 8 + P C 9 J d G V t P j x J d G V t P j x J d G V t T G 9 j Y X R p b 2 4 + P E l 0 Z W 1 U e X B l P k Z v c m 1 1 b G E 8 L 0 l 0 Z W 1 U e X B l P j x J d G V t U G F 0 a D 5 T Z W N 0 a W 9 u M S 9 H Z W 5 l c m F s L 1 V u c G l 2 b 3 R l Z C U y M E 9 0 a G V y J T I w Q 2 9 s d W 1 u c z w v S X R l b V B h d G g + P C 9 J d G V t T G 9 j Y X R p b 2 4 + P F N 0 Y W J s Z U V u d H J p Z X M v P j w v S X R l b T 4 8 S X R l b T 4 8 S X R l b U x v Y 2 F 0 a W 9 u P j x J d G V t V H l w Z T 5 G b 3 J t d W x h P C 9 J d G V t V H l w Z T 4 8 S X R l b V B h d G g + U 2 V j d G l v b j E v R 2 V u Z X J h b C 9 N Z X J n Z W Q l M j B R d W V y a W V z P C 9 J d G V t U G F 0 a D 4 8 L 0 l 0 Z W 1 M b 2 N h d G l v b j 4 8 U 3 R h Y m x l R W 5 0 c m l l c y 8 + P C 9 J d G V t P j x J d G V t P j x J d G V t T G 9 j Y X R p b 2 4 + P E l 0 Z W 1 U e X B l P k Z v c m 1 1 b G E 8 L 0 l 0 Z W 1 U e X B l P j x J d G V t U G F 0 a D 5 T Z W N 0 a W 9 u M S 9 H Z W 5 l c m F s L 0 V 4 c G F u Z G V k J T I w R m V l Z G J h Y 2 t f Q 2 F 0 Z W d v c n k 8 L 0 l 0 Z W 1 Q Y X R o P j w v S X R l b U x v Y 2 F 0 a W 9 u P j x T d G F i b G V F b n R y a W V z L z 4 8 L 0 l 0 Z W 0 + P E l 0 Z W 0 + P E l 0 Z W 1 M b 2 N h d G l v b j 4 8 S X R l b V R 5 c G U + R m 9 y b X V s Y T w v S X R l b V R 5 c G U + P E l 0 Z W 1 Q Y X R o P l N l Y 3 R p b 2 4 x L 0 d l b m V y Y W w v T W V y Z 2 V k J T I w U X V l c m l l c z E 8 L 0 l 0 Z W 1 Q Y X R o P j w v S X R l b U x v Y 2 F 0 a W 9 u P j x T d G F i b G V F b n R y a W V z L z 4 8 L 0 l 0 Z W 0 + P E l 0 Z W 0 + P E l 0 Z W 1 M b 2 N h d G l v b j 4 8 S X R l b V R 5 c G U + R m 9 y b X V s Y T w v S X R l b V R 5 c G U + P E l 0 Z W 1 Q Y X R o P l N l Y 3 R p b 2 4 x L 0 d l b m V y Y W w v R X h w Y W 5 k Z W Q l M j B S Y X R p b m d f U m F u Z 2 U 8 L 0 l 0 Z W 1 Q Y X R o P j w v S X R l b U x v Y 2 F 0 a W 9 u P j x T d G F i b G V F b n R y a W V z L z 4 8 L 0 l 0 Z W 0 + P E l 0 Z W 0 + P E l 0 Z W 1 M b 2 N h d G l v b j 4 8 S X R l b V R 5 c G U + R m 9 y b X V s Y T w v S X R l b V R 5 c G U + P E l 0 Z W 1 Q Y X R o P l N l Y 3 R p b 2 4 x L 0 d l b m V y Y W w 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I e 9 Z q S 7 a B C l J j 9 g d D + Z 2 A A A A A A A g A A A A A A E G Y A A A A B A A A g A A A A x a O 6 E 1 i B b P 4 6 b n S y 7 C 2 G J s p N j N Q 8 1 Q L O l O 6 i v m X v P H k A A A A A D o A A A A A C A A A g A A A A G q m N P 6 p C c s n + z j 6 U 4 4 / l S Q 3 x r / b / O U I a b M G y j f j q J p J Q A A A A e I D f v z t j t 2 J t d 2 3 Y X m p j 5 V D u Y i U m l P 5 j M p z Z Z 1 D v k w v s 1 b a E b c r s x f i 1 8 s J n D f p d m h t X / x H T 5 x k F A H Q y m K s w 9 j a h b d M u 2 q 8 8 K z P k P 0 h s P W d A A A A A U T G 0 X m b L x + A H R T n c Z d n R g u k i T J m J h V y p 1 2 d n h k z Y L 2 R x W x U Q 2 T + g y S f 4 Z L d e B h d b P t C u G X / p r L K c P s D Q w H a 3 A Q = = < / 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 C o l u m n s \ C h e c k o u t   D a t e < / K e y > < / a : K e y > < a : V a l u e   i : t y p e = " M e a s u r e G r i d N o d e V i e w S t a t e " > < C o l u m n > 5 < / C o l u m n > < L a y e d O u t > t r u e < / L a y e d O u t > < / a : V a l u e > < / a : K e y V a l u e O f D i a g r a m O b j e c t K e y a n y T y p e z b w N T n L X > < a : K e y V a l u e O f D i a g r a m O b j e c t K e y a n y T y p e z b w N T n L X > < a : K e y > < K e y > C o l u m n s \ P u r p o s e < / K e y > < / a : K e y > < a : V a l u e   i : t y p e = " M e a s u r e G r i d N o d e V i e w S t a t e " > < C o l u m n > 6 < / C o l u m n > < L a y e d O u t > t r u e < / L a y e d O u t > < / a : V a l u e > < / a : K e y V a l u e O f D i a g r a m O b j e c t K e y a n y T y p e z b w N T n L X > < a : K e y V a l u e O f D i a g r a m O b j e c t K e y a n y T y p e z b w N T n L X > < a : K e y > < K e y > C o l u m n s \ S o u r c e < / K e y > < / a : K e y > < a : V a l u e   i : t y p e = " M e a s u r e G r i d N o d e V i e w S t a t e " > < C o l u m n > 7 < / C o l u m n > < L a y e d O u t > t r u e < / L a y e d O u t > < / a : V a l u e > < / a : K e y V a l u e O f D i a g r a m O b j e c t K e y a n y T y p e z b w N T n L X > < a : K e y V a l u e O f D i a g r a m O b j e c t K e y a n y T y p e z b w N T n L X > < a : K e y > < K e y > C o l u m n s \ O v e r a l l   E x p e r i e n c e < / K e y > < / a : K e y > < a : V a l u e   i : t y p e = " M e a s u r e G r i d N o d e V i e w S t a t e " > < C o l u m n > 8 < / C o l u m n > < L a y e d O u t > t r u e < / L a y e d O u t > < / a : V a l u e > < / a : K e y V a l u e O f D i a g r a m O b j e c t K e y a n y T y p e z b w N T n L X > < a : K e y V a l u e O f D i a g r a m O b j e c t K e y a n y T y p e z b w N T n L X > < a : K e y > < K e y > C o l u m n s \ N P S   R a t i n g < / K e y > < / a : K e y > < a : V a l u e   i : t y p e = " M e a s u r e G r i d N o d e V i e w S t a t e " > < C o l u m n > 9 < / C o l u m n > < L a y e d O u t > t r u e < / L a y e d O u t > < / a : V a l u e > < / a : K e y V a l u e O f D i a g r a m O b j e c t K e y a n y T y p e z b w N T n L X > < a : K e y V a l u e O f D i a g r a m O b j e c t K e y a n y T y p e z b w N T n L X > < a : K e y > < K e y > C o l u m n s \ N P S   C a t e g o r y < / K e y > < / a : K e y > < a : V a l u e   i : t y p e = " M e a s u r e G r i d N o d e V i e w S t a t e " > < C o l u m n > 1 0 < / C o l u m n > < L a y e d O u t > t r u e < / L a y e d O u t > < / a : V a l u e > < / a : K e y V a l u e O f D i a g r a m O b j e c t K e y a n y T y p e z b w N T n L X > < / V i e w S t a t e s > < / D i a g r a m M a n a g e r . S e r i a l i z a b l e D i a g r a m > < 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 C o l u m n s \ F e e d b a c k _ C a t e g o r y < / K e y > < / D i a g r a m O b j e c t K e y > < D i a g r a m O b j e c t K e y > < K e y > C o l u m n s \ R a t i n g _ R a n g e 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 C o l u m n s \ R a t i n g _ R a n g e 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 T a b l e s \ F e e d b a c k \ C o l u m n s \ N a m e < / 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 3 2 6 . 8 < / 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 T a b l e s \ F e e d b a c k \ C o l u m n s \ N a m e < / 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 1 7 7 . 2 < / 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 ( 3 1 3 . 9 0 3 8 1 0 5 6 7 6 6 6 , 8 8 . 6 ) .   E n d   p o i n t   2 :   ( 2 1 6 , 1 6 3 . 4 )   < / A u t o m a t i o n P r o p e r t y H e l p e r T e x t > < I s F o c u s e d > t r u e < / I s F o c u s e d > < L a y e d O u t > t r u e < / L a y e d O u t > < P o i n t s   x m l n s : b = " h t t p : / / s c h e m a s . d a t a c o n t r a c t . o r g / 2 0 0 4 / 0 7 / S y s t e m . W i n d o w s " > < b : P o i n t > < b : _ x > 3 1 3 . 9 0 3 8 1 0 5 6 7 6 6 5 8 < / b : _ x > < b : _ y > 8 8 . 6 < / b : _ y > < / b : P o i n t > < b : P o i n t > < b : _ x > 2 6 6 . 9 5 1 9 0 5 5 < / b : _ x > < b : _ y > 8 8 . 6 < / b : _ y > < / b : P o i n t > < b : P o i n t > < b : _ x > 2 6 4 . 9 5 1 9 0 5 5 < / b : _ x > < b : _ y > 9 0 . 6 < / b : _ y > < / b : P o i n t > < b : P o i n t > < b : _ x > 2 6 4 . 9 5 1 9 0 5 5 < / b : _ x > < b : _ y > 1 6 1 . 4 < / b : _ y > < / b : P o i n t > < b : P o i n t > < b : _ x > 2 6 2 . 9 5 1 9 0 5 5 < / b : _ x > < b : _ y > 1 6 3 . 4 < / b : _ y > < / b : P o i n t > < b : P o i n t > < b : _ x > 2 1 6 . 0 0 0 0 0 0 0 0 0 0 0 0 0 9 < / b : _ x > < b : _ y > 1 6 3 . 4 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 8 0 . 6 < / b : _ y > < / L a b e l L o c a t i o n > < L o c a t i o n   x m l n s : b = " h t t p : / / s c h e m a s . d a t a c o n t r a c t . o r g / 2 0 0 4 / 0 7 / S y s t e m . W i n d o w s " > < b : _ x > 3 2 9 . 9 0 3 8 1 0 5 6 7 6 6 5 8 < / b : _ x > < b : _ y > 8 8 . 6 < / 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 2 0 0 . 0 0 0 0 0 0 0 0 0 0 0 0 0 9 < / b : _ x > < b : _ y > 1 5 5 . 4 < / b : _ y > < / L a b e l L o c a t i o n > < L o c a t i o n   x m l n s : b = " h t t p : / / s c h e m a s . d a t a c o n t r a c t . o r g / 2 0 0 4 / 0 7 / S y s t e m . W i n d o w s " > < b : _ x > 2 0 0 . 0 0 0 0 0 0 0 0 0 0 0 0 0 6 < / b : _ x > < b : _ y > 1 6 3 . 4 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 8 8 . 6 < / b : _ y > < / b : P o i n t > < b : P o i n t > < b : _ x > 2 6 6 . 9 5 1 9 0 5 5 < / b : _ x > < b : _ y > 8 8 . 6 < / b : _ y > < / b : P o i n t > < b : P o i n t > < b : _ x > 2 6 4 . 9 5 1 9 0 5 5 < / b : _ x > < b : _ y > 9 0 . 6 < / b : _ y > < / b : P o i n t > < b : P o i n t > < b : _ x > 2 6 4 . 9 5 1 9 0 5 5 < / b : _ x > < b : _ y > 1 6 1 . 4 < / b : _ y > < / b : P o i n t > < b : P o i n t > < b : _ x > 2 6 2 . 9 5 1 9 0 5 5 < / b : _ x > < b : _ y > 1 6 3 . 4 < / b : _ y > < / b : P o i n t > < b : P o i n t > < b : _ x > 2 1 6 . 0 0 0 0 0 0 0 0 0 0 0 0 0 9 < / b : _ x > < b : _ y > 1 6 3 . 4 < / b : _ y > < / b : P o i n t > < / P o i n t s > < / 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 2 0 2 3 - 0 9 - 2 5 T 1 7 : 2 9 : 4 3 . 0 0 8 7 7 1 1 + 0 5 : 3 0 < / L a s t P r o c e s s e d T i m e > < / D a t a M o d e l i n g S a n d b o x . S e r i a l i z e d S a n d b o x E r r o r C a c h e > ] ] > < / C u s t o m C o n t e n t > < / G e m i n i > 
</file>

<file path=customXml/item9.xml>��< ? x m l   v e r s i o n = " 1 . 0 "   e n c o d i n g = " U T F - 1 6 " ? > < G e m i n i   x m l n s = " h t t p : / / g e m i n i / p i v o t c u s t o m i z a t i o n / C l i e n t W i n d o w X M L " > < C u s t o m C o n t e n t > < ! [ C D A T A [ G e n e r a l _ c c 9 f 4 1 8 c - 1 2 1 e - 4 7 5 0 - 8 3 6 a - 7 3 c 6 d d 4 1 f f 7 7 ] ] > < / C u s t o m C o n t e n t > < / G e m i n i > 
</file>

<file path=customXml/itemProps1.xml><?xml version="1.0" encoding="utf-8"?>
<ds:datastoreItem xmlns:ds="http://schemas.openxmlformats.org/officeDocument/2006/customXml" ds:itemID="{F3382B03-2B9F-4396-9A89-1DBF9035E822}">
  <ds:schemaRefs/>
</ds:datastoreItem>
</file>

<file path=customXml/itemProps10.xml><?xml version="1.0" encoding="utf-8"?>
<ds:datastoreItem xmlns:ds="http://schemas.openxmlformats.org/officeDocument/2006/customXml" ds:itemID="{38590805-13D9-4F77-97CF-D29F174D9C28}">
  <ds:schemaRefs/>
</ds:datastoreItem>
</file>

<file path=customXml/itemProps11.xml><?xml version="1.0" encoding="utf-8"?>
<ds:datastoreItem xmlns:ds="http://schemas.openxmlformats.org/officeDocument/2006/customXml" ds:itemID="{0686C74B-303C-4818-B08F-4BD4631B9D03}">
  <ds:schemaRefs/>
</ds:datastoreItem>
</file>

<file path=customXml/itemProps12.xml><?xml version="1.0" encoding="utf-8"?>
<ds:datastoreItem xmlns:ds="http://schemas.openxmlformats.org/officeDocument/2006/customXml" ds:itemID="{39F79976-DFEB-4542-A3BF-D744F42029C5}">
  <ds:schemaRefs/>
</ds:datastoreItem>
</file>

<file path=customXml/itemProps13.xml><?xml version="1.0" encoding="utf-8"?>
<ds:datastoreItem xmlns:ds="http://schemas.openxmlformats.org/officeDocument/2006/customXml" ds:itemID="{07045DE6-0A27-4CAA-9FFC-CCA18B3090EF}">
  <ds:schemaRefs/>
</ds:datastoreItem>
</file>

<file path=customXml/itemProps14.xml><?xml version="1.0" encoding="utf-8"?>
<ds:datastoreItem xmlns:ds="http://schemas.openxmlformats.org/officeDocument/2006/customXml" ds:itemID="{4BDED477-3054-4BD4-92C3-B904891A68CB}">
  <ds:schemaRefs/>
</ds:datastoreItem>
</file>

<file path=customXml/itemProps15.xml><?xml version="1.0" encoding="utf-8"?>
<ds:datastoreItem xmlns:ds="http://schemas.openxmlformats.org/officeDocument/2006/customXml" ds:itemID="{823B1A5B-F915-4720-89BA-C4969C421516}">
  <ds:schemaRefs/>
</ds:datastoreItem>
</file>

<file path=customXml/itemProps16.xml><?xml version="1.0" encoding="utf-8"?>
<ds:datastoreItem xmlns:ds="http://schemas.openxmlformats.org/officeDocument/2006/customXml" ds:itemID="{F6063160-BE06-47E6-B9A4-1F33BDD55802}">
  <ds:schemaRefs/>
</ds:datastoreItem>
</file>

<file path=customXml/itemProps17.xml><?xml version="1.0" encoding="utf-8"?>
<ds:datastoreItem xmlns:ds="http://schemas.openxmlformats.org/officeDocument/2006/customXml" ds:itemID="{9FFEC347-9EDA-45FB-972C-1DED4D960E6E}">
  <ds:schemaRefs/>
</ds:datastoreItem>
</file>

<file path=customXml/itemProps18.xml><?xml version="1.0" encoding="utf-8"?>
<ds:datastoreItem xmlns:ds="http://schemas.openxmlformats.org/officeDocument/2006/customXml" ds:itemID="{76CA88B4-6720-4B70-A11B-44421246D3E5}">
  <ds:schemaRefs/>
</ds:datastoreItem>
</file>

<file path=customXml/itemProps2.xml><?xml version="1.0" encoding="utf-8"?>
<ds:datastoreItem xmlns:ds="http://schemas.openxmlformats.org/officeDocument/2006/customXml" ds:itemID="{4B3B4B62-A179-4E9C-AB6B-043887FD1FB0}">
  <ds:schemaRefs/>
</ds:datastoreItem>
</file>

<file path=customXml/itemProps3.xml><?xml version="1.0" encoding="utf-8"?>
<ds:datastoreItem xmlns:ds="http://schemas.openxmlformats.org/officeDocument/2006/customXml" ds:itemID="{806C23A1-4B1F-4353-8594-701E4B7C325A}">
  <ds:schemaRefs>
    <ds:schemaRef ds:uri="http://schemas.microsoft.com/DataMashup"/>
  </ds:schemaRefs>
</ds:datastoreItem>
</file>

<file path=customXml/itemProps4.xml><?xml version="1.0" encoding="utf-8"?>
<ds:datastoreItem xmlns:ds="http://schemas.openxmlformats.org/officeDocument/2006/customXml" ds:itemID="{10CC97B0-372A-4992-8B36-AA25846B5653}">
  <ds:schemaRefs/>
</ds:datastoreItem>
</file>

<file path=customXml/itemProps5.xml><?xml version="1.0" encoding="utf-8"?>
<ds:datastoreItem xmlns:ds="http://schemas.openxmlformats.org/officeDocument/2006/customXml" ds:itemID="{AFD43548-9FD6-4FB7-B949-CF5BB2B1A0F9}">
  <ds:schemaRefs/>
</ds:datastoreItem>
</file>

<file path=customXml/itemProps6.xml><?xml version="1.0" encoding="utf-8"?>
<ds:datastoreItem xmlns:ds="http://schemas.openxmlformats.org/officeDocument/2006/customXml" ds:itemID="{0F351EF1-B250-42A1-8EB9-346BD3461AD0}">
  <ds:schemaRefs/>
</ds:datastoreItem>
</file>

<file path=customXml/itemProps7.xml><?xml version="1.0" encoding="utf-8"?>
<ds:datastoreItem xmlns:ds="http://schemas.openxmlformats.org/officeDocument/2006/customXml" ds:itemID="{6796D1A9-6CC6-4D00-82D9-D537ACD4FB6D}">
  <ds:schemaRefs/>
</ds:datastoreItem>
</file>

<file path=customXml/itemProps8.xml><?xml version="1.0" encoding="utf-8"?>
<ds:datastoreItem xmlns:ds="http://schemas.openxmlformats.org/officeDocument/2006/customXml" ds:itemID="{35FA3A72-AA6F-48FB-8944-94B142E90F19}">
  <ds:schemaRefs/>
</ds:datastoreItem>
</file>

<file path=customXml/itemProps9.xml><?xml version="1.0" encoding="utf-8"?>
<ds:datastoreItem xmlns:ds="http://schemas.openxmlformats.org/officeDocument/2006/customXml" ds:itemID="{59AD424A-123D-40FE-8240-B1BE66131F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vt:lpstr>
      <vt:lpstr>Input 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Soniya</cp:lastModifiedBy>
  <dcterms:created xsi:type="dcterms:W3CDTF">2022-05-14T15:13:59Z</dcterms:created>
  <dcterms:modified xsi:type="dcterms:W3CDTF">2023-10-23T09:13:06Z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