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9258A26589E973/Desktop/Statistics/"/>
    </mc:Choice>
  </mc:AlternateContent>
  <xr:revisionPtr revIDLastSave="0" documentId="8_{70CD410D-2F6A-45F1-A1C4-FC1D979128A0}" xr6:coauthVersionLast="47" xr6:coauthVersionMax="47" xr10:uidLastSave="{00000000-0000-0000-0000-000000000000}"/>
  <bookViews>
    <workbookView xWindow="-108" yWindow="-108" windowWidth="23256" windowHeight="12456" activeTab="1" xr2:uid="{C871666A-51D4-4F1B-A2C7-27B03BA56DE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2" l="1"/>
  <c r="E15" i="2"/>
  <c r="G12" i="2"/>
  <c r="G10" i="2"/>
  <c r="C14" i="2"/>
  <c r="C10" i="2"/>
  <c r="G6" i="2" s="1"/>
  <c r="H6" i="2" s="1"/>
  <c r="F8" i="2"/>
  <c r="F4" i="2"/>
  <c r="F5" i="2"/>
  <c r="F6" i="2"/>
  <c r="F7" i="2"/>
  <c r="F3" i="2"/>
  <c r="D8" i="2"/>
  <c r="E4" i="2"/>
  <c r="E5" i="2"/>
  <c r="E6" i="2"/>
  <c r="E7" i="2"/>
  <c r="E3" i="2"/>
  <c r="H14" i="1"/>
  <c r="F14" i="1"/>
  <c r="F11" i="1"/>
  <c r="F9" i="1"/>
  <c r="C11" i="1"/>
  <c r="H7" i="1"/>
  <c r="H4" i="1"/>
  <c r="H5" i="1"/>
  <c r="H6" i="1"/>
  <c r="H3" i="1"/>
  <c r="G4" i="1"/>
  <c r="G5" i="1"/>
  <c r="G6" i="1"/>
  <c r="G3" i="1"/>
  <c r="D7" i="1"/>
  <c r="F4" i="1"/>
  <c r="F5" i="1"/>
  <c r="F6" i="1"/>
  <c r="F3" i="1"/>
  <c r="F7" i="1" s="1"/>
  <c r="C9" i="1" s="1"/>
  <c r="E4" i="1"/>
  <c r="E5" i="1"/>
  <c r="E6" i="1"/>
  <c r="E3" i="1"/>
  <c r="G5" i="2" l="1"/>
  <c r="H5" i="2" s="1"/>
  <c r="G3" i="2"/>
  <c r="H3" i="2" s="1"/>
  <c r="G4" i="2"/>
  <c r="H4" i="2" s="1"/>
  <c r="G7" i="2"/>
  <c r="H7" i="2" s="1"/>
  <c r="H8" i="2" l="1"/>
</calcChain>
</file>

<file path=xl/sharedStrings.xml><?xml version="1.0" encoding="utf-8"?>
<sst xmlns="http://schemas.openxmlformats.org/spreadsheetml/2006/main" count="31" uniqueCount="21">
  <si>
    <t xml:space="preserve">Вес (мг), x </t>
  </si>
  <si>
    <t>число спиралей, fi</t>
  </si>
  <si>
    <t>n</t>
  </si>
  <si>
    <t>N</t>
  </si>
  <si>
    <t xml:space="preserve">случайная выборка </t>
  </si>
  <si>
    <t>середина интервала xj</t>
  </si>
  <si>
    <t>xi*fi</t>
  </si>
  <si>
    <t xml:space="preserve">средняя в выборке </t>
  </si>
  <si>
    <t xml:space="preserve">t= 2 </t>
  </si>
  <si>
    <t xml:space="preserve">Дисперсия в выборке </t>
  </si>
  <si>
    <t xml:space="preserve">xi-xmid (волн) </t>
  </si>
  <si>
    <t>(xi-xmid)^2*fi</t>
  </si>
  <si>
    <t>средняя ошибка для сред</t>
  </si>
  <si>
    <t xml:space="preserve">пред ошибка </t>
  </si>
  <si>
    <t>42-0,31</t>
  </si>
  <si>
    <t>xmid</t>
  </si>
  <si>
    <t>42+0,31</t>
  </si>
  <si>
    <t>вероятность t =</t>
  </si>
  <si>
    <t xml:space="preserve">средняя ошибка для среднего веса спирали </t>
  </si>
  <si>
    <t>571-39,28</t>
  </si>
  <si>
    <t>571+39,28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</si>
</sst>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9" fontId="0" fillId="0" borderId="0" xfId="0" applyNumberFormat="1"/>
    <xf numFmtId="0" fontId="1" fillId="3" borderId="1" xfId="0" applyFont="1" applyFill="1" applyBorder="1"/>
    <xf numFmtId="9" fontId="0" fillId="3" borderId="1" xfId="0" applyNumberFormat="1" applyFill="1" applyBorder="1"/>
    <xf numFmtId="0" fontId="0" fillId="2" borderId="2" xfId="0" applyFill="1" applyBorder="1"/>
    <xf numFmtId="2" fontId="0" fillId="0" borderId="0" xfId="0" applyNumberFormat="1"/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7962-8657-4895-B468-A932EDC98924}">
  <dimension ref="B2:O14"/>
  <sheetViews>
    <sheetView workbookViewId="0">
      <selection activeCell="F11" sqref="F11"/>
    </sheetView>
  </sheetViews>
  <sheetFormatPr defaultRowHeight="14.4" x14ac:dyDescent="0.3"/>
  <cols>
    <col min="2" max="8" width="16.33203125" customWidth="1"/>
  </cols>
  <sheetData>
    <row r="2" spans="2:15" x14ac:dyDescent="0.3">
      <c r="B2" s="2" t="s">
        <v>0</v>
      </c>
      <c r="C2" s="2"/>
      <c r="D2" s="3" t="s">
        <v>1</v>
      </c>
      <c r="E2" s="3" t="s">
        <v>5</v>
      </c>
      <c r="F2" s="3" t="s">
        <v>6</v>
      </c>
      <c r="G2" s="3" t="s">
        <v>10</v>
      </c>
      <c r="H2" s="3" t="s">
        <v>11</v>
      </c>
      <c r="L2" s="3"/>
      <c r="M2" s="5" t="s">
        <v>4</v>
      </c>
      <c r="N2" s="5"/>
      <c r="O2" s="3"/>
    </row>
    <row r="3" spans="2:15" x14ac:dyDescent="0.3">
      <c r="B3" s="1">
        <v>38</v>
      </c>
      <c r="C3" s="1">
        <v>40</v>
      </c>
      <c r="D3" s="1">
        <v>15</v>
      </c>
      <c r="E3" s="1">
        <f>AVERAGE(B3,C3)</f>
        <v>39</v>
      </c>
      <c r="F3" s="1">
        <f>E3*D3</f>
        <v>585</v>
      </c>
      <c r="G3" s="1">
        <f>E3-$C$9</f>
        <v>-3</v>
      </c>
      <c r="H3" s="1">
        <f>G3^2*D3</f>
        <v>135</v>
      </c>
      <c r="L3" s="3" t="s">
        <v>2</v>
      </c>
      <c r="M3" s="6">
        <v>0.2</v>
      </c>
      <c r="N3" s="3">
        <v>100</v>
      </c>
      <c r="O3" s="3"/>
    </row>
    <row r="4" spans="2:15" x14ac:dyDescent="0.3">
      <c r="B4" s="1">
        <v>40</v>
      </c>
      <c r="C4" s="1">
        <v>42</v>
      </c>
      <c r="D4" s="1">
        <v>30</v>
      </c>
      <c r="E4" s="1">
        <f t="shared" ref="E4:E6" si="0">AVERAGE(B4,C4)</f>
        <v>41</v>
      </c>
      <c r="F4" s="1">
        <f t="shared" ref="F4:F6" si="1">E4*D4</f>
        <v>1230</v>
      </c>
      <c r="G4" s="1">
        <f t="shared" ref="G4:G6" si="2">E4-$C$9</f>
        <v>-1</v>
      </c>
      <c r="H4" s="1">
        <f t="shared" ref="H4:H6" si="3">G4^2*D4</f>
        <v>30</v>
      </c>
      <c r="L4" s="3" t="s">
        <v>3</v>
      </c>
      <c r="M4" s="6">
        <v>1</v>
      </c>
      <c r="N4" s="3">
        <v>500</v>
      </c>
      <c r="O4" s="3"/>
    </row>
    <row r="5" spans="2:15" x14ac:dyDescent="0.3">
      <c r="B5" s="1">
        <v>42</v>
      </c>
      <c r="C5" s="1">
        <v>44</v>
      </c>
      <c r="D5" s="1">
        <v>45</v>
      </c>
      <c r="E5" s="1">
        <f t="shared" si="0"/>
        <v>43</v>
      </c>
      <c r="F5" s="1">
        <f t="shared" si="1"/>
        <v>1935</v>
      </c>
      <c r="G5" s="1">
        <f t="shared" si="2"/>
        <v>1</v>
      </c>
      <c r="H5" s="1">
        <f t="shared" si="3"/>
        <v>45</v>
      </c>
    </row>
    <row r="6" spans="2:15" x14ac:dyDescent="0.3">
      <c r="B6" s="1">
        <v>44</v>
      </c>
      <c r="C6" s="1">
        <v>46</v>
      </c>
      <c r="D6" s="1">
        <v>10</v>
      </c>
      <c r="E6" s="1">
        <f t="shared" si="0"/>
        <v>45</v>
      </c>
      <c r="F6" s="1">
        <f t="shared" si="1"/>
        <v>450</v>
      </c>
      <c r="G6" s="1">
        <f t="shared" si="2"/>
        <v>3</v>
      </c>
      <c r="H6" s="1">
        <f t="shared" si="3"/>
        <v>90</v>
      </c>
    </row>
    <row r="7" spans="2:15" x14ac:dyDescent="0.3">
      <c r="D7">
        <f>SUM(D3:D6)</f>
        <v>100</v>
      </c>
      <c r="F7">
        <f>SUM(F3:F6)</f>
        <v>4200</v>
      </c>
      <c r="H7">
        <f>SUM(H3:H6)</f>
        <v>300</v>
      </c>
    </row>
    <row r="9" spans="2:15" x14ac:dyDescent="0.3">
      <c r="B9" t="s">
        <v>7</v>
      </c>
      <c r="C9">
        <f>F7/D7</f>
        <v>42</v>
      </c>
      <c r="E9" t="s">
        <v>12</v>
      </c>
      <c r="F9" s="8">
        <f>SQRT((C11/N3)*(1-N3/N4))</f>
        <v>0.15491933384829668</v>
      </c>
    </row>
    <row r="10" spans="2:15" x14ac:dyDescent="0.3">
      <c r="C10" t="s">
        <v>8</v>
      </c>
    </row>
    <row r="11" spans="2:15" x14ac:dyDescent="0.3">
      <c r="B11" t="s">
        <v>9</v>
      </c>
      <c r="C11">
        <f>H7/D7</f>
        <v>3</v>
      </c>
      <c r="E11" t="s">
        <v>13</v>
      </c>
      <c r="F11" s="8">
        <f>2*F9</f>
        <v>0.30983866769659335</v>
      </c>
    </row>
    <row r="13" spans="2:15" x14ac:dyDescent="0.3">
      <c r="F13" t="s">
        <v>14</v>
      </c>
      <c r="G13" t="s">
        <v>15</v>
      </c>
      <c r="H13" t="s">
        <v>16</v>
      </c>
    </row>
    <row r="14" spans="2:15" x14ac:dyDescent="0.3">
      <c r="F14">
        <f>42-0.31</f>
        <v>41.69</v>
      </c>
      <c r="H14">
        <f>42+0.31</f>
        <v>42.31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9824-C749-4346-A09A-2FCCE5374E67}">
  <dimension ref="B2:K15"/>
  <sheetViews>
    <sheetView tabSelected="1" topLeftCell="A2" workbookViewId="0">
      <selection activeCell="G10" sqref="G10"/>
    </sheetView>
  </sheetViews>
  <sheetFormatPr defaultRowHeight="14.4" x14ac:dyDescent="0.3"/>
  <sheetData>
    <row r="2" spans="2:11" x14ac:dyDescent="0.3">
      <c r="B2" s="9" t="s">
        <v>0</v>
      </c>
      <c r="C2" s="10"/>
      <c r="D2" s="3" t="s">
        <v>1</v>
      </c>
      <c r="E2" s="3" t="s">
        <v>5</v>
      </c>
      <c r="F2" s="3" t="s">
        <v>6</v>
      </c>
      <c r="G2" s="3" t="s">
        <v>10</v>
      </c>
      <c r="H2" s="3" t="s">
        <v>11</v>
      </c>
    </row>
    <row r="3" spans="2:11" x14ac:dyDescent="0.3">
      <c r="B3" s="1">
        <v>100</v>
      </c>
      <c r="C3" s="1">
        <v>300</v>
      </c>
      <c r="D3" s="1">
        <v>8</v>
      </c>
      <c r="E3" s="1">
        <f>AVERAGE(B3,C3)</f>
        <v>200</v>
      </c>
      <c r="F3" s="1">
        <f>E3*D3</f>
        <v>1600</v>
      </c>
      <c r="G3" s="1">
        <f>E3-$C$10</f>
        <v>-371</v>
      </c>
      <c r="H3" s="1">
        <f>G3^2*D3</f>
        <v>1101128</v>
      </c>
      <c r="J3" s="4">
        <v>0.1</v>
      </c>
      <c r="K3">
        <v>100</v>
      </c>
    </row>
    <row r="4" spans="2:11" x14ac:dyDescent="0.3">
      <c r="B4" s="1">
        <v>300</v>
      </c>
      <c r="C4" s="1">
        <v>500</v>
      </c>
      <c r="D4" s="1">
        <v>28</v>
      </c>
      <c r="E4" s="1">
        <f t="shared" ref="E4:E7" si="0">AVERAGE(B4,C4)</f>
        <v>400</v>
      </c>
      <c r="F4" s="1">
        <f t="shared" ref="F4:F7" si="1">E4*D4</f>
        <v>11200</v>
      </c>
      <c r="G4" s="1">
        <f t="shared" ref="G4:G7" si="2">E4-$C$10</f>
        <v>-171</v>
      </c>
      <c r="H4" s="1">
        <f t="shared" ref="H4:H7" si="3">G4^2*D4</f>
        <v>818748</v>
      </c>
      <c r="J4" s="4">
        <v>1</v>
      </c>
      <c r="K4">
        <v>1000</v>
      </c>
    </row>
    <row r="5" spans="2:11" x14ac:dyDescent="0.3">
      <c r="B5" s="1">
        <v>500</v>
      </c>
      <c r="C5" s="1">
        <v>700</v>
      </c>
      <c r="D5" s="1">
        <v>44</v>
      </c>
      <c r="E5" s="1">
        <f t="shared" si="0"/>
        <v>600</v>
      </c>
      <c r="F5" s="1">
        <f t="shared" si="1"/>
        <v>26400</v>
      </c>
      <c r="G5" s="1">
        <f t="shared" si="2"/>
        <v>29</v>
      </c>
      <c r="H5" s="1">
        <f t="shared" si="3"/>
        <v>37004</v>
      </c>
    </row>
    <row r="6" spans="2:11" x14ac:dyDescent="0.3">
      <c r="B6" s="1">
        <v>700</v>
      </c>
      <c r="C6" s="1">
        <v>1000</v>
      </c>
      <c r="D6" s="1">
        <v>17</v>
      </c>
      <c r="E6" s="1">
        <f t="shared" si="0"/>
        <v>850</v>
      </c>
      <c r="F6" s="1">
        <f t="shared" si="1"/>
        <v>14450</v>
      </c>
      <c r="G6" s="1">
        <f t="shared" si="2"/>
        <v>279</v>
      </c>
      <c r="H6" s="1">
        <f t="shared" si="3"/>
        <v>1323297</v>
      </c>
    </row>
    <row r="7" spans="2:11" x14ac:dyDescent="0.3">
      <c r="B7" s="7">
        <v>1000</v>
      </c>
      <c r="C7" s="7">
        <v>1300</v>
      </c>
      <c r="D7" s="7">
        <v>3</v>
      </c>
      <c r="E7" s="1">
        <f t="shared" si="0"/>
        <v>1150</v>
      </c>
      <c r="F7" s="1">
        <f t="shared" si="1"/>
        <v>3450</v>
      </c>
      <c r="G7" s="1">
        <f t="shared" si="2"/>
        <v>579</v>
      </c>
      <c r="H7" s="1">
        <f t="shared" si="3"/>
        <v>1005723</v>
      </c>
    </row>
    <row r="8" spans="2:11" x14ac:dyDescent="0.3">
      <c r="D8">
        <f>SUM(D3:D7)</f>
        <v>100</v>
      </c>
      <c r="F8">
        <f>SUM(F3:F7)</f>
        <v>57100</v>
      </c>
      <c r="H8">
        <f>SUM(H3:H7)</f>
        <v>4285900</v>
      </c>
    </row>
    <row r="10" spans="2:11" x14ac:dyDescent="0.3">
      <c r="B10" t="s">
        <v>7</v>
      </c>
      <c r="C10">
        <f>F8/D8</f>
        <v>571</v>
      </c>
      <c r="E10" t="s">
        <v>18</v>
      </c>
      <c r="G10">
        <f>SQRT((C14/K3)*(1-K3/K4))</f>
        <v>19.640035641515521</v>
      </c>
    </row>
    <row r="12" spans="2:11" x14ac:dyDescent="0.3">
      <c r="B12" t="s">
        <v>17</v>
      </c>
      <c r="C12">
        <v>2</v>
      </c>
      <c r="E12" t="s">
        <v>13</v>
      </c>
      <c r="G12" s="8">
        <f>2*G10</f>
        <v>39.280071283031042</v>
      </c>
    </row>
    <row r="14" spans="2:11" x14ac:dyDescent="0.3">
      <c r="B14" t="s">
        <v>9</v>
      </c>
      <c r="C14">
        <f>H8/D8</f>
        <v>42859</v>
      </c>
      <c r="E14" t="s">
        <v>19</v>
      </c>
      <c r="F14" t="s">
        <v>15</v>
      </c>
      <c r="G14" t="s">
        <v>20</v>
      </c>
    </row>
    <row r="15" spans="2:11" x14ac:dyDescent="0.3">
      <c r="E15">
        <f>571-39.28</f>
        <v>531.72</v>
      </c>
      <c r="G15">
        <f>571+39.28</f>
        <v>610.28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Жасмин Макульбекова</dc:creator>
  <cp:lastModifiedBy>Жасмин Макульбекова</cp:lastModifiedBy>
  <dcterms:created xsi:type="dcterms:W3CDTF">2025-07-05T04:11:53Z</dcterms:created>
  <dcterms:modified xsi:type="dcterms:W3CDTF">2025-07-05T04:58:48Z</dcterms:modified>
</cp:coreProperties>
</file>