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a182c9dc6ff381/Máy tính/ИНФОРМАТИКА/ОТЧЁТ/"/>
    </mc:Choice>
  </mc:AlternateContent>
  <xr:revisionPtr revIDLastSave="0" documentId="8_{916052BF-64E4-4E43-BAF6-708A1DBB2FA8}" xr6:coauthVersionLast="45" xr6:coauthVersionMax="45" xr10:uidLastSave="{00000000-0000-0000-0000-000000000000}"/>
  <bookViews>
    <workbookView xWindow="-108" yWindow="-108" windowWidth="23256" windowHeight="12576" activeTab="5" xr2:uid="{79B5DB01-B47C-4311-9928-B05A3E66EE71}"/>
  </bookViews>
  <sheets>
    <sheet name="A.5" sheetId="1" r:id="rId1"/>
    <sheet name="B.4" sheetId="3" r:id="rId2"/>
    <sheet name="D.1" sheetId="5" r:id="rId3"/>
    <sheet name="E.2" sheetId="6" r:id="rId4"/>
    <sheet name="G.4" sheetId="10" r:id="rId5"/>
    <sheet name="G.4 (2)" sheetId="11" r:id="rId6"/>
  </sheets>
  <definedNames>
    <definedName name="_xlnm._FilterDatabase" localSheetId="2" hidden="1">D.1!$A$1:$H$15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6" l="1"/>
  <c r="J17" i="6" l="1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J8" i="6"/>
  <c r="J7" i="6"/>
  <c r="I7" i="6"/>
  <c r="J6" i="6"/>
  <c r="I6" i="6"/>
  <c r="J5" i="6"/>
  <c r="I5" i="6"/>
  <c r="J4" i="6"/>
  <c r="I4" i="6"/>
  <c r="J3" i="6"/>
  <c r="I3" i="6"/>
  <c r="J2" i="6"/>
  <c r="I2" i="6"/>
  <c r="G11" i="3" l="1"/>
  <c r="G12" i="3"/>
  <c r="G13" i="3"/>
  <c r="G14" i="3"/>
  <c r="G15" i="3"/>
  <c r="G10" i="3"/>
  <c r="F16" i="3"/>
  <c r="G9" i="3"/>
  <c r="F9" i="3"/>
  <c r="E9" i="3"/>
  <c r="D9" i="3"/>
  <c r="C9" i="3"/>
  <c r="B9" i="3"/>
  <c r="A9" i="3"/>
  <c r="G16" i="3" l="1"/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9" i="1"/>
  <c r="B27" i="1" s="1"/>
  <c r="C27" i="1"/>
  <c r="C2" i="1"/>
  <c r="C1" i="1"/>
  <c r="C26" i="1" l="1"/>
  <c r="C25" i="1"/>
  <c r="B25" i="1"/>
  <c r="B26" i="1"/>
</calcChain>
</file>

<file path=xl/sharedStrings.xml><?xml version="1.0" encoding="utf-8"?>
<sst xmlns="http://schemas.openxmlformats.org/spreadsheetml/2006/main" count="160" uniqueCount="137">
  <si>
    <t>Минимальное значение аргумента:</t>
  </si>
  <si>
    <t>Максимальное значение аргумента:</t>
  </si>
  <si>
    <t>Шаг изменения аргумента:</t>
  </si>
  <si>
    <t>Искомое значение:</t>
  </si>
  <si>
    <t>Расчёт выражения на заданном интревале</t>
  </si>
  <si>
    <t>Аргумент X</t>
  </si>
  <si>
    <t>Значение выражения</t>
  </si>
  <si>
    <t>Максимальное значение выражения</t>
  </si>
  <si>
    <t>Минимальное значение выражения</t>
  </si>
  <si>
    <t>Количество искомых значений</t>
  </si>
  <si>
    <t>При А=1</t>
  </si>
  <si>
    <t>При А=2</t>
  </si>
  <si>
    <t>Учереждение:</t>
  </si>
  <si>
    <t>Дата:</t>
  </si>
  <si>
    <t>НОУ "Школа", Туполева, 5</t>
  </si>
  <si>
    <t>31.05.2017</t>
  </si>
  <si>
    <t>Лопатин К.3., библиотекарь</t>
  </si>
  <si>
    <t>Ответственный:</t>
  </si>
  <si>
    <t>ЗАЯВКА на учебные пособия</t>
  </si>
  <si>
    <t>№  п/п</t>
  </si>
  <si>
    <t>I</t>
  </si>
  <si>
    <t>Учебное пособие</t>
  </si>
  <si>
    <t>Наименование</t>
  </si>
  <si>
    <t>Курс</t>
  </si>
  <si>
    <t>Автор</t>
  </si>
  <si>
    <t>Ст-ть ед., руб</t>
  </si>
  <si>
    <t>Требуемое количество</t>
  </si>
  <si>
    <t>Итого снмма</t>
  </si>
  <si>
    <t>Введение в микроЭВМ</t>
  </si>
  <si>
    <t>Архитектура базовой ЭВМ</t>
  </si>
  <si>
    <t>Конспект по математике</t>
  </si>
  <si>
    <t>Конспект по ОВТ</t>
  </si>
  <si>
    <t>Архив всех лекций по информатике</t>
  </si>
  <si>
    <t>Методические указания по дискретной математике</t>
  </si>
  <si>
    <t>Кириллов В.В.</t>
  </si>
  <si>
    <t>Приблуда А.А.</t>
  </si>
  <si>
    <t>Холодова С.Е.</t>
  </si>
  <si>
    <t>Клименков С.В.</t>
  </si>
  <si>
    <t>Балакшин П.В., Соснин В.В.</t>
  </si>
  <si>
    <t>Поляков В.И.</t>
  </si>
  <si>
    <t>Итого:</t>
  </si>
  <si>
    <t>Ректор:</t>
  </si>
  <si>
    <t xml:space="preserve">                                                          </t>
  </si>
  <si>
    <t>/Васильев В.Н./</t>
  </si>
  <si>
    <t>М.П.</t>
  </si>
  <si>
    <t>Название</t>
  </si>
  <si>
    <t>Сокращённое название</t>
  </si>
  <si>
    <t>Период</t>
  </si>
  <si>
    <t>Порядковый номер</t>
  </si>
  <si>
    <t>Группа</t>
  </si>
  <si>
    <t>Семейство химических элементов</t>
  </si>
  <si>
    <t>Атомная масса</t>
  </si>
  <si>
    <t>Электронная конфигурация</t>
  </si>
  <si>
    <t>Фтор</t>
  </si>
  <si>
    <t>F</t>
  </si>
  <si>
    <t>Галоген</t>
  </si>
  <si>
    <t>2s2 2p5</t>
  </si>
  <si>
    <t>Хлор</t>
  </si>
  <si>
    <t>Cl</t>
  </si>
  <si>
    <t>3s2 3p5</t>
  </si>
  <si>
    <t>Йод</t>
  </si>
  <si>
    <t>4d10 5s2 5p5</t>
  </si>
  <si>
    <t>Теннессин</t>
  </si>
  <si>
    <t>Ts</t>
  </si>
  <si>
    <t>5f14 6d10 7s2 7p5</t>
  </si>
  <si>
    <t>Гелий</t>
  </si>
  <si>
    <t>He</t>
  </si>
  <si>
    <t>Инертный газ</t>
  </si>
  <si>
    <t>1s2</t>
  </si>
  <si>
    <t>Неон</t>
  </si>
  <si>
    <t>Ne</t>
  </si>
  <si>
    <r>
      <t>2s2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scheme val="minor"/>
      </rPr>
      <t>2p6</t>
    </r>
  </si>
  <si>
    <t>Титан</t>
  </si>
  <si>
    <t>Ti</t>
  </si>
  <si>
    <t>Переходный металл</t>
  </si>
  <si>
    <t>3d2 4s2</t>
  </si>
  <si>
    <t>Хром</t>
  </si>
  <si>
    <t>Cr</t>
  </si>
  <si>
    <t>3d5 4s1</t>
  </si>
  <si>
    <t>Платина</t>
  </si>
  <si>
    <t>Pt</t>
  </si>
  <si>
    <t>4f14 5d9 6s1</t>
  </si>
  <si>
    <t>Литий</t>
  </si>
  <si>
    <t>Li</t>
  </si>
  <si>
    <t>Щелочной металл</t>
  </si>
  <si>
    <t>2s1</t>
  </si>
  <si>
    <t>Натрий</t>
  </si>
  <si>
    <t>Na</t>
  </si>
  <si>
    <t>3s1</t>
  </si>
  <si>
    <t>Калий</t>
  </si>
  <si>
    <t>K</t>
  </si>
  <si>
    <t>4s1</t>
  </si>
  <si>
    <t>Цезий</t>
  </si>
  <si>
    <t>Cs</t>
  </si>
  <si>
    <t>6s1</t>
  </si>
  <si>
    <t>Ртуть</t>
  </si>
  <si>
    <t>Hg</t>
  </si>
  <si>
    <t>4f14 5d10 6s2</t>
  </si>
  <si>
    <t>ФИО сотрудника</t>
  </si>
  <si>
    <t>Начало дежурства</t>
  </si>
  <si>
    <t xml:space="preserve">Конец дежурства </t>
  </si>
  <si>
    <t>Надбавка за месяц 1</t>
  </si>
  <si>
    <t>Надбавка за месяц 2</t>
  </si>
  <si>
    <t>Иванов А.П.</t>
  </si>
  <si>
    <t>Нетунаев Д.И.</t>
  </si>
  <si>
    <t>Петров Ю.А.</t>
  </si>
  <si>
    <t>Пономарев М.Ю.</t>
  </si>
  <si>
    <t>Столяров И.В.</t>
  </si>
  <si>
    <t>Тихоновский А.С.</t>
  </si>
  <si>
    <t>Харламов В.Б.</t>
  </si>
  <si>
    <t>Щекин С.С.</t>
  </si>
  <si>
    <t>Место</t>
  </si>
  <si>
    <t>Клуб</t>
  </si>
  <si>
    <t>Игр</t>
  </si>
  <si>
    <t>Выигрыш</t>
  </si>
  <si>
    <t>Ничья</t>
  </si>
  <si>
    <t>Поражения</t>
  </si>
  <si>
    <t>Забитые мячи</t>
  </si>
  <si>
    <t>Пропущенные мячи</t>
  </si>
  <si>
    <t>Разница</t>
  </si>
  <si>
    <t>Очки</t>
  </si>
  <si>
    <t>Рубин</t>
  </si>
  <si>
    <t>ЦСКА</t>
  </si>
  <si>
    <t>Динамо</t>
  </si>
  <si>
    <t>Амкар</t>
  </si>
  <si>
    <t>Зенит</t>
  </si>
  <si>
    <t>Крылья Советов</t>
  </si>
  <si>
    <t>Локомотив</t>
  </si>
  <si>
    <t>Спартак</t>
  </si>
  <si>
    <t>Москва</t>
  </si>
  <si>
    <t>Терек</t>
  </si>
  <si>
    <t>Сатурн</t>
  </si>
  <si>
    <t>Спартак-Нальчик</t>
  </si>
  <si>
    <t>Томь</t>
  </si>
  <si>
    <t>Химки</t>
  </si>
  <si>
    <t>Шинник</t>
  </si>
  <si>
    <t>Луч-Энергия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</si>
</sst>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0\ [$₽-419]"/>
    <numFmt numFmtId="168" formatCode="#,##0.00\ &quot;₽&quot;"/>
  </numFmts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8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lightGray"/>
    </fill>
  </fills>
  <borders count="4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dashed">
        <color auto="1"/>
      </bottom>
      <diagonal/>
    </border>
    <border>
      <left style="thick">
        <color auto="1"/>
      </left>
      <right style="thick">
        <color auto="1"/>
      </right>
      <top style="dashed">
        <color auto="1"/>
      </top>
      <bottom style="dashed">
        <color auto="1"/>
      </bottom>
      <diagonal/>
    </border>
    <border>
      <left style="thick">
        <color auto="1"/>
      </left>
      <right style="thick">
        <color auto="1"/>
      </right>
      <top style="dashed">
        <color auto="1"/>
      </top>
      <bottom style="thick">
        <color auto="1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double">
        <color auto="1"/>
      </top>
      <bottom/>
      <diagonal/>
    </border>
    <border>
      <left/>
      <right/>
      <top style="thick">
        <color auto="1"/>
      </top>
      <bottom style="double">
        <color auto="1"/>
      </bottom>
      <diagonal/>
    </border>
    <border>
      <left/>
      <right style="double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mediumDashed">
        <color auto="1"/>
      </right>
      <top style="double">
        <color auto="1"/>
      </top>
      <bottom/>
      <diagonal/>
    </border>
    <border>
      <left style="thin">
        <color auto="1"/>
      </left>
      <right style="mediumDashed">
        <color auto="1"/>
      </right>
      <top/>
      <bottom/>
      <diagonal/>
    </border>
    <border>
      <left style="thin">
        <color auto="1"/>
      </left>
      <right style="mediumDashed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mediumDashed">
        <color auto="1"/>
      </right>
      <top style="thick">
        <color auto="1"/>
      </top>
      <bottom style="dotted">
        <color auto="1"/>
      </bottom>
      <diagonal/>
    </border>
    <border>
      <left/>
      <right/>
      <top style="thick">
        <color auto="1"/>
      </top>
      <bottom style="dotted">
        <color auto="1"/>
      </bottom>
      <diagonal/>
    </border>
    <border>
      <left style="thin">
        <color auto="1"/>
      </left>
      <right style="mediumDashed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mediumDashed">
        <color auto="1"/>
      </right>
      <top style="dotted">
        <color auto="1"/>
      </top>
      <bottom style="thick">
        <color auto="1"/>
      </bottom>
      <diagonal/>
    </border>
    <border>
      <left/>
      <right/>
      <top style="dotted">
        <color auto="1"/>
      </top>
      <bottom style="thick">
        <color auto="1"/>
      </bottom>
      <diagonal/>
    </border>
    <border>
      <left style="mediumDashed">
        <color auto="1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 style="mediumDashed">
        <color auto="1"/>
      </left>
      <right style="thin">
        <color indexed="64"/>
      </right>
      <top style="thick">
        <color auto="1"/>
      </top>
      <bottom style="thick">
        <color auto="1"/>
      </bottom>
      <diagonal/>
    </border>
    <border>
      <left style="mediumDashed">
        <color auto="1"/>
      </left>
      <right style="thin">
        <color indexed="64"/>
      </right>
      <top style="thick">
        <color auto="1"/>
      </top>
      <bottom style="dotted">
        <color auto="1"/>
      </bottom>
      <diagonal/>
    </border>
    <border>
      <left style="mediumDashed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thick">
        <color auto="1"/>
      </bottom>
      <diagonal/>
    </border>
    <border>
      <left style="thin">
        <color indexed="64"/>
      </left>
      <right/>
      <top style="thick">
        <color auto="1"/>
      </top>
      <bottom style="dotted">
        <color auto="1"/>
      </bottom>
      <diagonal/>
    </border>
    <border>
      <left style="thin">
        <color indexed="64"/>
      </left>
      <right style="double">
        <color auto="1"/>
      </right>
      <top style="thick">
        <color auto="1"/>
      </top>
      <bottom style="dotted">
        <color auto="1"/>
      </bottom>
      <diagonal/>
    </border>
    <border>
      <left style="thin">
        <color indexed="64"/>
      </left>
      <right style="double">
        <color auto="1"/>
      </right>
      <top style="double">
        <color auto="1"/>
      </top>
      <bottom/>
      <diagonal/>
    </border>
    <border>
      <left style="thin">
        <color indexed="64"/>
      </left>
      <right style="double">
        <color auto="1"/>
      </right>
      <top/>
      <bottom style="thick">
        <color auto="1"/>
      </bottom>
      <diagonal/>
    </border>
    <border>
      <left style="thin">
        <color indexed="64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/>
      <right style="thin">
        <color indexed="64"/>
      </right>
      <top style="thick">
        <color auto="1"/>
      </top>
      <bottom style="double">
        <color auto="1"/>
      </bottom>
      <diagonal/>
    </border>
    <border>
      <left style="thin">
        <color indexed="64"/>
      </left>
      <right/>
      <top style="thick">
        <color auto="1"/>
      </top>
      <bottom style="thick">
        <color auto="1"/>
      </bottom>
      <diagonal/>
    </border>
    <border>
      <left/>
      <right style="thin">
        <color indexed="64"/>
      </right>
      <top style="thick">
        <color auto="1"/>
      </top>
      <bottom style="thick">
        <color auto="1"/>
      </bottom>
      <diagonal/>
    </border>
    <border>
      <left style="mediumDashed">
        <color auto="1"/>
      </left>
      <right style="thin">
        <color auto="1"/>
      </right>
      <top style="double">
        <color auto="1"/>
      </top>
      <bottom/>
      <diagonal/>
    </border>
    <border>
      <left style="mediumDashed">
        <color auto="1"/>
      </left>
      <right style="thin">
        <color auto="1"/>
      </right>
      <top/>
      <bottom style="thick">
        <color auto="1"/>
      </bottom>
      <diagonal/>
    </border>
    <border>
      <left style="mediumDashed">
        <color auto="1"/>
      </left>
      <right style="thin">
        <color auto="1"/>
      </right>
      <top style="dotted">
        <color auto="1"/>
      </top>
      <bottom style="thick">
        <color auto="1"/>
      </bottom>
      <diagonal/>
    </border>
    <border>
      <left style="mediumDashed">
        <color auto="1"/>
      </left>
      <right style="thin">
        <color indexed="64"/>
      </right>
      <top style="thin">
        <color indexed="64"/>
      </top>
      <bottom style="thick">
        <color auto="1"/>
      </bottom>
      <diagonal/>
    </border>
    <border>
      <left style="thin">
        <color indexed="64"/>
      </left>
      <right style="mediumDashed">
        <color auto="1"/>
      </right>
      <top style="thin">
        <color indexed="64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 applyAlignment="1"/>
    <xf numFmtId="164" fontId="0" fillId="0" borderId="2" xfId="0" applyNumberFormat="1" applyBorder="1" applyAlignment="1"/>
    <xf numFmtId="0" fontId="3" fillId="0" borderId="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3" xfId="0" applyBorder="1"/>
    <xf numFmtId="164" fontId="0" fillId="0" borderId="3" xfId="0" applyNumberFormat="1" applyBorder="1"/>
    <xf numFmtId="0" fontId="3" fillId="0" borderId="3" xfId="0" applyFont="1" applyBorder="1" applyAlignment="1">
      <alignment horizontal="right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0" xfId="0" applyFont="1"/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right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wrapText="1"/>
    </xf>
    <xf numFmtId="0" fontId="0" fillId="0" borderId="23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wrapText="1"/>
    </xf>
    <xf numFmtId="0" fontId="0" fillId="0" borderId="25" xfId="0" applyBorder="1" applyAlignment="1">
      <alignment horizontal="center" vertic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2" xfId="0" applyBorder="1" applyAlignment="1">
      <alignment vertical="center"/>
    </xf>
    <xf numFmtId="0" fontId="0" fillId="0" borderId="31" xfId="0" applyBorder="1" applyAlignment="1">
      <alignment vertical="center" wrapText="1"/>
    </xf>
    <xf numFmtId="0" fontId="0" fillId="0" borderId="31" xfId="0" applyBorder="1" applyAlignment="1">
      <alignment vertical="center"/>
    </xf>
    <xf numFmtId="0" fontId="0" fillId="0" borderId="33" xfId="0" applyBorder="1" applyAlignment="1">
      <alignment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165" fontId="2" fillId="1" borderId="34" xfId="0" applyNumberFormat="1" applyFont="1" applyFill="1" applyBorder="1" applyAlignment="1">
      <alignment vertical="center"/>
    </xf>
    <xf numFmtId="0" fontId="2" fillId="2" borderId="14" xfId="0" applyFont="1" applyFill="1" applyBorder="1"/>
    <xf numFmtId="4" fontId="2" fillId="1" borderId="37" xfId="0" applyNumberFormat="1" applyFont="1" applyFill="1" applyBorder="1"/>
    <xf numFmtId="0" fontId="2" fillId="0" borderId="38" xfId="0" applyFont="1" applyBorder="1" applyAlignment="1">
      <alignment horizontal="right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2" fontId="0" fillId="0" borderId="29" xfId="0" applyNumberFormat="1" applyBorder="1" applyAlignment="1">
      <alignment vertical="center"/>
    </xf>
    <xf numFmtId="2" fontId="0" fillId="0" borderId="30" xfId="0" applyNumberFormat="1" applyBorder="1" applyAlignment="1">
      <alignment vertical="center"/>
    </xf>
    <xf numFmtId="2" fontId="0" fillId="0" borderId="43" xfId="0" applyNumberFormat="1" applyBorder="1" applyAlignment="1">
      <alignment vertical="center"/>
    </xf>
    <xf numFmtId="0" fontId="2" fillId="0" borderId="44" xfId="0" applyFont="1" applyBorder="1" applyAlignment="1">
      <alignment horizontal="center" wrapText="1"/>
    </xf>
    <xf numFmtId="0" fontId="2" fillId="0" borderId="4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right" wrapText="1"/>
    </xf>
    <xf numFmtId="0" fontId="5" fillId="0" borderId="0" xfId="0" applyFont="1"/>
    <xf numFmtId="0" fontId="2" fillId="0" borderId="0" xfId="0" applyFont="1" applyAlignment="1">
      <alignment horizontal="right"/>
    </xf>
    <xf numFmtId="0" fontId="0" fillId="0" borderId="46" xfId="0" applyBorder="1"/>
    <xf numFmtId="14" fontId="0" fillId="0" borderId="46" xfId="0" applyNumberFormat="1" applyBorder="1"/>
    <xf numFmtId="168" fontId="0" fillId="0" borderId="46" xfId="0" applyNumberFormat="1" applyBorder="1"/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160020</xdr:colOff>
          <xdr:row>11</xdr:row>
          <xdr:rowOff>83820</xdr:rowOff>
        </xdr:from>
        <xdr:to>
          <xdr:col>2</xdr:col>
          <xdr:colOff>1051560</xdr:colOff>
          <xdr:row>13</xdr:row>
          <xdr:rowOff>15240</xdr:rowOff>
        </xdr:to>
        <xdr:sp macro="" textlink="">
          <xdr:nvSpPr>
            <xdr:cNvPr id="9217" name="Button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Next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79817-F378-44FD-8737-E53D87FCC455}">
  <sheetPr codeName="Sheet1"/>
  <dimension ref="A1:D28"/>
  <sheetViews>
    <sheetView topLeftCell="A5" workbookViewId="0">
      <selection activeCell="B27" sqref="B27"/>
    </sheetView>
  </sheetViews>
  <sheetFormatPr defaultRowHeight="14.4" x14ac:dyDescent="0.3"/>
  <cols>
    <col min="1" max="1" width="16.33203125" customWidth="1"/>
    <col min="2" max="2" width="25.88671875" customWidth="1"/>
    <col min="3" max="3" width="19.77734375" customWidth="1"/>
  </cols>
  <sheetData>
    <row r="1" spans="1:4" ht="15" thickTop="1" x14ac:dyDescent="0.3">
      <c r="A1" s="11" t="s">
        <v>0</v>
      </c>
      <c r="B1" s="11"/>
      <c r="C1" s="8">
        <f>MIN(A9:A24)</f>
        <v>0</v>
      </c>
    </row>
    <row r="2" spans="1:4" x14ac:dyDescent="0.3">
      <c r="A2" s="11" t="s">
        <v>1</v>
      </c>
      <c r="B2" s="11"/>
      <c r="C2" s="9">
        <f>MAX(A9:A24)</f>
        <v>30</v>
      </c>
    </row>
    <row r="3" spans="1:4" x14ac:dyDescent="0.3">
      <c r="A3" s="11" t="s">
        <v>2</v>
      </c>
      <c r="B3" s="11"/>
      <c r="C3" s="9">
        <v>2</v>
      </c>
    </row>
    <row r="4" spans="1:4" ht="15" thickBot="1" x14ac:dyDescent="0.35">
      <c r="A4" s="11" t="s">
        <v>3</v>
      </c>
      <c r="B4" s="11"/>
      <c r="C4" s="10">
        <v>4.4000000000000004</v>
      </c>
    </row>
    <row r="5" spans="1:4" ht="15" thickTop="1" x14ac:dyDescent="0.3"/>
    <row r="6" spans="1:4" ht="15" thickBot="1" x14ac:dyDescent="0.35">
      <c r="A6" s="12" t="s">
        <v>4</v>
      </c>
      <c r="B6" s="12"/>
      <c r="C6" s="12"/>
      <c r="D6" s="1"/>
    </row>
    <row r="7" spans="1:4" ht="15" thickBot="1" x14ac:dyDescent="0.35">
      <c r="A7" s="13" t="s">
        <v>5</v>
      </c>
      <c r="B7" s="14" t="s">
        <v>6</v>
      </c>
      <c r="C7" s="14"/>
    </row>
    <row r="8" spans="1:4" ht="15" thickBot="1" x14ac:dyDescent="0.35">
      <c r="A8" s="13"/>
      <c r="B8" s="3" t="s">
        <v>10</v>
      </c>
      <c r="C8" s="4" t="s">
        <v>11</v>
      </c>
    </row>
    <row r="9" spans="1:4" ht="15" thickBot="1" x14ac:dyDescent="0.35">
      <c r="A9" s="5">
        <v>0</v>
      </c>
      <c r="B9" s="6">
        <f>ROUND(SQRT(ABS((SIN(1*A9)/COS(1*A9))^2-1*A9)),1)</f>
        <v>0</v>
      </c>
      <c r="C9" s="6">
        <f>ROUND(SQRT(ABS((SIN(2*A9)/COS(2*A9))^2-2*A9)),1)</f>
        <v>0</v>
      </c>
    </row>
    <row r="10" spans="1:4" ht="15" thickBot="1" x14ac:dyDescent="0.35">
      <c r="A10" s="5">
        <v>2</v>
      </c>
      <c r="B10" s="6">
        <f t="shared" ref="B10:B24" si="0">ROUND(SQRT(ABS((SIN(1*A10)/COS(1*A10))^2-1*A10)),1)</f>
        <v>1.7</v>
      </c>
      <c r="C10" s="6">
        <f t="shared" ref="C10:C24" si="1">ROUND(SQRT(ABS((SIN(2*A10)/COS(2*A10))^2-2*A10)),1)</f>
        <v>1.6</v>
      </c>
    </row>
    <row r="11" spans="1:4" ht="15" thickBot="1" x14ac:dyDescent="0.35">
      <c r="A11" s="5">
        <v>4</v>
      </c>
      <c r="B11" s="6">
        <f t="shared" si="0"/>
        <v>1.6</v>
      </c>
      <c r="C11" s="6">
        <f t="shared" si="1"/>
        <v>6.2</v>
      </c>
    </row>
    <row r="12" spans="1:4" ht="15" thickBot="1" x14ac:dyDescent="0.35">
      <c r="A12" s="5">
        <v>6</v>
      </c>
      <c r="B12" s="6">
        <f t="shared" si="0"/>
        <v>2.4</v>
      </c>
      <c r="C12" s="6">
        <f t="shared" si="1"/>
        <v>3.4</v>
      </c>
    </row>
    <row r="13" spans="1:4" ht="15" thickBot="1" x14ac:dyDescent="0.35">
      <c r="A13" s="5">
        <v>8</v>
      </c>
      <c r="B13" s="6">
        <f t="shared" si="0"/>
        <v>6.2</v>
      </c>
      <c r="C13" s="6">
        <f t="shared" si="1"/>
        <v>4</v>
      </c>
    </row>
    <row r="14" spans="1:4" ht="15" thickBot="1" x14ac:dyDescent="0.35">
      <c r="A14" s="5">
        <v>10</v>
      </c>
      <c r="B14" s="6">
        <f t="shared" si="0"/>
        <v>3.1</v>
      </c>
      <c r="C14" s="6">
        <f t="shared" si="1"/>
        <v>3.9</v>
      </c>
    </row>
    <row r="15" spans="1:4" ht="15" thickBot="1" x14ac:dyDescent="0.35">
      <c r="A15" s="5">
        <v>12</v>
      </c>
      <c r="B15" s="6">
        <f t="shared" si="0"/>
        <v>3.4</v>
      </c>
      <c r="C15" s="6">
        <f t="shared" si="1"/>
        <v>4.4000000000000004</v>
      </c>
    </row>
    <row r="16" spans="1:4" ht="15" thickBot="1" x14ac:dyDescent="0.35">
      <c r="A16" s="5">
        <v>14</v>
      </c>
      <c r="B16" s="6">
        <f t="shared" si="0"/>
        <v>6.2</v>
      </c>
      <c r="C16" s="6">
        <f t="shared" si="1"/>
        <v>5.3</v>
      </c>
    </row>
    <row r="17" spans="1:3" ht="15" thickBot="1" x14ac:dyDescent="0.35">
      <c r="A17" s="5">
        <v>16</v>
      </c>
      <c r="B17" s="6">
        <f t="shared" si="0"/>
        <v>4</v>
      </c>
      <c r="C17" s="6">
        <f t="shared" si="1"/>
        <v>5.6</v>
      </c>
    </row>
    <row r="18" spans="1:3" ht="15" thickBot="1" x14ac:dyDescent="0.35">
      <c r="A18" s="5">
        <v>18</v>
      </c>
      <c r="B18" s="6">
        <f t="shared" si="0"/>
        <v>4.0999999999999996</v>
      </c>
      <c r="C18" s="6">
        <f t="shared" si="1"/>
        <v>4.9000000000000004</v>
      </c>
    </row>
    <row r="19" spans="1:3" ht="15" thickBot="1" x14ac:dyDescent="0.35">
      <c r="A19" s="5">
        <v>20</v>
      </c>
      <c r="B19" s="6">
        <f t="shared" si="0"/>
        <v>3.9</v>
      </c>
      <c r="C19" s="6">
        <f t="shared" si="1"/>
        <v>6.2</v>
      </c>
    </row>
    <row r="20" spans="1:3" ht="15" thickBot="1" x14ac:dyDescent="0.35">
      <c r="A20" s="5">
        <v>22</v>
      </c>
      <c r="B20" s="6">
        <f t="shared" si="0"/>
        <v>4.7</v>
      </c>
      <c r="C20" s="6">
        <f t="shared" si="1"/>
        <v>6.6</v>
      </c>
    </row>
    <row r="21" spans="1:3" ht="15" thickBot="1" x14ac:dyDescent="0.35">
      <c r="A21" s="5">
        <v>24</v>
      </c>
      <c r="B21" s="6">
        <f t="shared" si="0"/>
        <v>4.4000000000000004</v>
      </c>
      <c r="C21" s="6">
        <f t="shared" si="1"/>
        <v>6.8</v>
      </c>
    </row>
    <row r="22" spans="1:3" ht="15" thickBot="1" x14ac:dyDescent="0.35">
      <c r="A22" s="5">
        <v>26</v>
      </c>
      <c r="B22" s="6">
        <f t="shared" si="0"/>
        <v>5</v>
      </c>
      <c r="C22" s="6">
        <f t="shared" si="1"/>
        <v>3.9</v>
      </c>
    </row>
    <row r="23" spans="1:3" ht="15" thickBot="1" x14ac:dyDescent="0.35">
      <c r="A23" s="5">
        <v>28</v>
      </c>
      <c r="B23" s="6">
        <f t="shared" si="0"/>
        <v>5.3</v>
      </c>
      <c r="C23" s="6">
        <f t="shared" si="1"/>
        <v>7.5</v>
      </c>
    </row>
    <row r="24" spans="1:3" ht="15" thickBot="1" x14ac:dyDescent="0.35">
      <c r="A24" s="5">
        <v>30</v>
      </c>
      <c r="B24" s="6">
        <f t="shared" si="0"/>
        <v>3.3</v>
      </c>
      <c r="C24" s="6">
        <f t="shared" si="1"/>
        <v>7.7</v>
      </c>
    </row>
    <row r="25" spans="1:3" ht="43.8" thickBot="1" x14ac:dyDescent="0.35">
      <c r="A25" s="7" t="s">
        <v>7</v>
      </c>
      <c r="B25" s="6">
        <f>MAX(B9:B24)</f>
        <v>6.2</v>
      </c>
      <c r="C25" s="6">
        <f>MAX(C9:C24)</f>
        <v>7.7</v>
      </c>
    </row>
    <row r="26" spans="1:3" ht="43.8" thickBot="1" x14ac:dyDescent="0.35">
      <c r="A26" s="7" t="s">
        <v>8</v>
      </c>
      <c r="B26" s="6">
        <f>MIN(B9:B24)</f>
        <v>0</v>
      </c>
      <c r="C26" s="6">
        <f>MIN(C9:C24)</f>
        <v>0</v>
      </c>
    </row>
    <row r="27" spans="1:3" ht="43.8" thickBot="1" x14ac:dyDescent="0.35">
      <c r="A27" s="7" t="s">
        <v>9</v>
      </c>
      <c r="B27" s="5">
        <f>COUNTIF(B9:B24,C4)</f>
        <v>1</v>
      </c>
      <c r="C27" s="5">
        <f xml:space="preserve"> COUNTIF(C9:C24,C4)</f>
        <v>1</v>
      </c>
    </row>
    <row r="28" spans="1:3" x14ac:dyDescent="0.3">
      <c r="A28" s="2"/>
      <c r="B28" s="2"/>
      <c r="C28" s="2"/>
    </row>
  </sheetData>
  <mergeCells count="7">
    <mergeCell ref="A7:A8"/>
    <mergeCell ref="B7:C7"/>
    <mergeCell ref="A1:B1"/>
    <mergeCell ref="A2:B2"/>
    <mergeCell ref="A3:B3"/>
    <mergeCell ref="A4:B4"/>
    <mergeCell ref="A6:C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4FB12-7BBF-4AC3-B185-6B588BFA362C}">
  <sheetPr codeName="Sheet3"/>
  <dimension ref="A1:G20"/>
  <sheetViews>
    <sheetView topLeftCell="A11" workbookViewId="0">
      <selection activeCell="F12" sqref="F12"/>
    </sheetView>
  </sheetViews>
  <sheetFormatPr defaultRowHeight="14.4" x14ac:dyDescent="0.3"/>
  <cols>
    <col min="1" max="1" width="10.88671875" customWidth="1"/>
    <col min="2" max="2" width="13.21875" bestFit="1" customWidth="1"/>
    <col min="3" max="3" width="12" customWidth="1"/>
    <col min="4" max="4" width="14.5546875" customWidth="1"/>
    <col min="5" max="5" width="16.44140625" customWidth="1"/>
    <col min="6" max="6" width="14.6640625" customWidth="1"/>
    <col min="7" max="7" width="15.77734375" customWidth="1"/>
  </cols>
  <sheetData>
    <row r="1" spans="1:7" ht="15" thickTop="1" x14ac:dyDescent="0.3">
      <c r="E1" s="15" t="s">
        <v>12</v>
      </c>
      <c r="F1" s="16" t="s">
        <v>14</v>
      </c>
      <c r="G1" s="17"/>
    </row>
    <row r="2" spans="1:7" x14ac:dyDescent="0.3">
      <c r="E2" s="15" t="s">
        <v>13</v>
      </c>
      <c r="F2" s="18" t="s">
        <v>15</v>
      </c>
      <c r="G2" s="19"/>
    </row>
    <row r="3" spans="1:7" ht="15" thickBot="1" x14ac:dyDescent="0.35">
      <c r="E3" s="15" t="s">
        <v>17</v>
      </c>
      <c r="F3" s="20" t="s">
        <v>16</v>
      </c>
      <c r="G3" s="21"/>
    </row>
    <row r="4" spans="1:7" ht="15" thickTop="1" x14ac:dyDescent="0.3">
      <c r="A4" s="22" t="s">
        <v>18</v>
      </c>
      <c r="B4" s="23"/>
      <c r="C4" s="23"/>
      <c r="D4" s="23"/>
      <c r="E4" s="23"/>
      <c r="F4" s="23"/>
      <c r="G4" s="23"/>
    </row>
    <row r="5" spans="1:7" x14ac:dyDescent="0.3">
      <c r="A5" s="23"/>
      <c r="B5" s="23"/>
      <c r="C5" s="23"/>
      <c r="D5" s="23"/>
      <c r="E5" s="23"/>
      <c r="F5" s="23"/>
      <c r="G5" s="23"/>
    </row>
    <row r="6" spans="1:7" ht="15" thickBot="1" x14ac:dyDescent="0.35">
      <c r="A6" s="23"/>
      <c r="B6" s="23"/>
      <c r="C6" s="23"/>
      <c r="D6" s="23"/>
      <c r="E6" s="23"/>
      <c r="F6" s="23"/>
      <c r="G6" s="23"/>
    </row>
    <row r="7" spans="1:7" ht="15" thickTop="1" x14ac:dyDescent="0.3">
      <c r="A7" s="32" t="s">
        <v>19</v>
      </c>
      <c r="B7" s="44" t="s">
        <v>21</v>
      </c>
      <c r="C7" s="45"/>
      <c r="D7" s="45"/>
      <c r="E7" s="63" t="s">
        <v>25</v>
      </c>
      <c r="F7" s="27" t="s">
        <v>26</v>
      </c>
      <c r="G7" s="55" t="s">
        <v>27</v>
      </c>
    </row>
    <row r="8" spans="1:7" ht="29.4" thickBot="1" x14ac:dyDescent="0.35">
      <c r="A8" s="33"/>
      <c r="B8" s="68" t="s">
        <v>22</v>
      </c>
      <c r="C8" s="26" t="s">
        <v>23</v>
      </c>
      <c r="D8" s="69" t="s">
        <v>24</v>
      </c>
      <c r="E8" s="64"/>
      <c r="F8" s="28"/>
      <c r="G8" s="56"/>
    </row>
    <row r="9" spans="1:7" ht="15.6" thickTop="1" thickBot="1" x14ac:dyDescent="0.35">
      <c r="A9" s="34" t="str">
        <f>ROMAN(1)</f>
        <v>I</v>
      </c>
      <c r="B9" s="46" t="str">
        <f>ROMAN(2)</f>
        <v>II</v>
      </c>
      <c r="C9" s="30" t="str">
        <f>ROMAN(3)</f>
        <v>III</v>
      </c>
      <c r="D9" s="61" t="str">
        <f>ROMAN(4)</f>
        <v>IV</v>
      </c>
      <c r="E9" s="46" t="str">
        <f>ROMAN(5)</f>
        <v>V</v>
      </c>
      <c r="F9" s="62" t="str">
        <f>ROMAN(6)</f>
        <v>VI</v>
      </c>
      <c r="G9" s="31" t="str">
        <f>ROMAN(7)</f>
        <v>VII</v>
      </c>
    </row>
    <row r="10" spans="1:7" ht="30" thickTop="1" thickBot="1" x14ac:dyDescent="0.35">
      <c r="A10" s="35">
        <v>1</v>
      </c>
      <c r="B10" s="47" t="s">
        <v>28</v>
      </c>
      <c r="C10" s="36">
        <v>4</v>
      </c>
      <c r="D10" s="54" t="s">
        <v>35</v>
      </c>
      <c r="E10" s="65">
        <v>4008</v>
      </c>
      <c r="F10" s="36">
        <v>8</v>
      </c>
      <c r="G10" s="57">
        <f>E10*F10</f>
        <v>32064</v>
      </c>
    </row>
    <row r="11" spans="1:7" ht="30" thickTop="1" thickBot="1" x14ac:dyDescent="0.35">
      <c r="A11" s="37">
        <v>2</v>
      </c>
      <c r="B11" s="48" t="s">
        <v>29</v>
      </c>
      <c r="C11" s="39">
        <v>3</v>
      </c>
      <c r="D11" s="53" t="s">
        <v>34</v>
      </c>
      <c r="E11" s="66">
        <v>128</v>
      </c>
      <c r="F11" s="39">
        <v>1</v>
      </c>
      <c r="G11" s="57">
        <f t="shared" ref="G11:G15" si="0">E11*F11</f>
        <v>128</v>
      </c>
    </row>
    <row r="12" spans="1:7" ht="30" thickTop="1" thickBot="1" x14ac:dyDescent="0.35">
      <c r="A12" s="37">
        <v>3</v>
      </c>
      <c r="B12" s="48" t="s">
        <v>30</v>
      </c>
      <c r="C12" s="39">
        <v>1</v>
      </c>
      <c r="D12" s="53" t="s">
        <v>36</v>
      </c>
      <c r="E12" s="66">
        <v>31.42</v>
      </c>
      <c r="F12" s="39">
        <v>101</v>
      </c>
      <c r="G12" s="57">
        <f t="shared" si="0"/>
        <v>3173.42</v>
      </c>
    </row>
    <row r="13" spans="1:7" ht="30" thickTop="1" thickBot="1" x14ac:dyDescent="0.35">
      <c r="A13" s="37">
        <v>4</v>
      </c>
      <c r="B13" s="38" t="s">
        <v>31</v>
      </c>
      <c r="C13" s="49">
        <v>1</v>
      </c>
      <c r="D13" s="53" t="s">
        <v>37</v>
      </c>
      <c r="E13" s="66">
        <v>302.10000000000002</v>
      </c>
      <c r="F13" s="39">
        <v>202</v>
      </c>
      <c r="G13" s="57">
        <f t="shared" si="0"/>
        <v>61024.200000000004</v>
      </c>
    </row>
    <row r="14" spans="1:7" ht="44.4" thickTop="1" thickBot="1" x14ac:dyDescent="0.35">
      <c r="A14" s="37">
        <v>5</v>
      </c>
      <c r="B14" s="38" t="s">
        <v>32</v>
      </c>
      <c r="C14" s="49">
        <v>2</v>
      </c>
      <c r="D14" s="52" t="s">
        <v>38</v>
      </c>
      <c r="E14" s="66">
        <v>101.01</v>
      </c>
      <c r="F14" s="40">
        <v>303</v>
      </c>
      <c r="G14" s="57">
        <f t="shared" si="0"/>
        <v>30606.030000000002</v>
      </c>
    </row>
    <row r="15" spans="1:7" ht="58.8" thickTop="1" thickBot="1" x14ac:dyDescent="0.35">
      <c r="A15" s="41">
        <v>6</v>
      </c>
      <c r="B15" s="42" t="s">
        <v>33</v>
      </c>
      <c r="C15" s="50">
        <v>6</v>
      </c>
      <c r="D15" s="51" t="s">
        <v>39</v>
      </c>
      <c r="E15" s="67">
        <v>100</v>
      </c>
      <c r="F15" s="43">
        <v>404</v>
      </c>
      <c r="G15" s="57">
        <f t="shared" si="0"/>
        <v>40400</v>
      </c>
    </row>
    <row r="16" spans="1:7" ht="15.6" thickTop="1" thickBot="1" x14ac:dyDescent="0.35">
      <c r="A16" s="29" t="s">
        <v>40</v>
      </c>
      <c r="B16" s="29"/>
      <c r="C16" s="29"/>
      <c r="D16" s="29"/>
      <c r="E16" s="60"/>
      <c r="F16" s="58">
        <f>SUM(F10:F15)</f>
        <v>1019</v>
      </c>
      <c r="G16" s="59">
        <f>SUM(G10:G15)</f>
        <v>167395.65</v>
      </c>
    </row>
    <row r="17" spans="2:5" ht="15" thickTop="1" x14ac:dyDescent="0.3"/>
    <row r="18" spans="2:5" x14ac:dyDescent="0.3">
      <c r="B18" s="70" t="s">
        <v>41</v>
      </c>
      <c r="C18" s="71" t="s">
        <v>42</v>
      </c>
      <c r="D18" s="15"/>
      <c r="E18" s="15" t="s">
        <v>43</v>
      </c>
    </row>
    <row r="20" spans="2:5" x14ac:dyDescent="0.3">
      <c r="C20" s="72" t="s">
        <v>44</v>
      </c>
    </row>
  </sheetData>
  <mergeCells count="10">
    <mergeCell ref="A16:E16"/>
    <mergeCell ref="F1:G1"/>
    <mergeCell ref="F2:G2"/>
    <mergeCell ref="F3:G3"/>
    <mergeCell ref="A4:G6"/>
    <mergeCell ref="A7:A8"/>
    <mergeCell ref="B7:D7"/>
    <mergeCell ref="E7:E8"/>
    <mergeCell ref="F7:F8"/>
    <mergeCell ref="G7:G8"/>
  </mergeCells>
  <conditionalFormatting sqref="E10:G15">
    <cfRule type="cellIs" dxfId="5" priority="3" operator="lessThan">
      <formula>0</formula>
    </cfRule>
    <cfRule type="cellIs" dxfId="6" priority="2" operator="equal">
      <formula>0</formula>
    </cfRule>
    <cfRule type="cellIs" dxfId="7" priority="1" operator="lessThan">
      <formula>0</formula>
    </cfRule>
  </conditionalFormatting>
  <pageMargins left="0.7" right="0.7" top="0.75" bottom="0.75" header="0.3" footer="0.3"/>
  <pageSetup paperSize="9" orientation="landscape" horizontalDpi="300" verticalDpi="300" r:id="rId1"/>
  <headerFooter>
    <oddHeader>&amp;LНгуен Тхи Ми Ту - P3112&amp;CВариант 18&amp;R&amp;F</oddHeader>
    <oddFooter>&amp;L&amp;D&amp;R&amp;T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D7B6-5151-4274-9F1A-92858F398FFE}">
  <sheetPr codeName="Sheet2"/>
  <dimension ref="A1:H15"/>
  <sheetViews>
    <sheetView zoomScaleNormal="100" workbookViewId="0">
      <selection activeCell="A6" sqref="A6"/>
    </sheetView>
  </sheetViews>
  <sheetFormatPr defaultRowHeight="14.4" outlineLevelCol="2" x14ac:dyDescent="0.3"/>
  <cols>
    <col min="1" max="1" width="9.33203125" bestFit="1" customWidth="1"/>
    <col min="2" max="2" width="13.5546875" customWidth="1"/>
    <col min="4" max="4" width="14.109375" customWidth="1" outlineLevel="1"/>
    <col min="5" max="5" width="8.88671875" customWidth="1" outlineLevel="1"/>
    <col min="6" max="6" width="21.5546875" customWidth="1" outlineLevel="2"/>
    <col min="7" max="7" width="15.44140625" customWidth="1" outlineLevel="2"/>
    <col min="8" max="8" width="19.21875" customWidth="1"/>
  </cols>
  <sheetData>
    <row r="1" spans="1:8" ht="28.8" x14ac:dyDescent="0.3">
      <c r="A1" s="24" t="s">
        <v>45</v>
      </c>
      <c r="B1" s="25" t="s">
        <v>46</v>
      </c>
      <c r="C1" s="25" t="s">
        <v>47</v>
      </c>
      <c r="D1" s="25" t="s">
        <v>48</v>
      </c>
      <c r="E1" s="24" t="s">
        <v>49</v>
      </c>
      <c r="F1" s="25" t="s">
        <v>50</v>
      </c>
      <c r="G1" s="25" t="s">
        <v>51</v>
      </c>
      <c r="H1" s="25" t="s">
        <v>52</v>
      </c>
    </row>
    <row r="2" spans="1:8" x14ac:dyDescent="0.3">
      <c r="A2" t="s">
        <v>82</v>
      </c>
      <c r="B2" t="s">
        <v>83</v>
      </c>
      <c r="C2">
        <v>2</v>
      </c>
      <c r="D2">
        <v>3</v>
      </c>
      <c r="E2">
        <v>1</v>
      </c>
      <c r="F2" t="s">
        <v>84</v>
      </c>
      <c r="G2">
        <v>7</v>
      </c>
      <c r="H2" t="s">
        <v>85</v>
      </c>
    </row>
    <row r="3" spans="1:8" x14ac:dyDescent="0.3">
      <c r="A3" t="s">
        <v>86</v>
      </c>
      <c r="B3" t="s">
        <v>87</v>
      </c>
      <c r="C3">
        <v>3</v>
      </c>
      <c r="D3">
        <v>11</v>
      </c>
      <c r="E3">
        <v>1</v>
      </c>
      <c r="F3" t="s">
        <v>84</v>
      </c>
      <c r="G3">
        <v>23</v>
      </c>
      <c r="H3" t="s">
        <v>88</v>
      </c>
    </row>
    <row r="4" spans="1:8" x14ac:dyDescent="0.3">
      <c r="A4" t="s">
        <v>89</v>
      </c>
      <c r="B4" t="s">
        <v>90</v>
      </c>
      <c r="C4">
        <v>4</v>
      </c>
      <c r="D4">
        <v>19</v>
      </c>
      <c r="E4">
        <v>1</v>
      </c>
      <c r="F4" t="s">
        <v>84</v>
      </c>
      <c r="G4">
        <v>39</v>
      </c>
      <c r="H4" t="s">
        <v>91</v>
      </c>
    </row>
    <row r="5" spans="1:8" x14ac:dyDescent="0.3">
      <c r="A5" t="s">
        <v>92</v>
      </c>
      <c r="B5" t="s">
        <v>93</v>
      </c>
      <c r="C5">
        <v>6</v>
      </c>
      <c r="D5">
        <v>55</v>
      </c>
      <c r="E5">
        <v>1</v>
      </c>
      <c r="F5" t="s">
        <v>84</v>
      </c>
      <c r="G5">
        <v>132</v>
      </c>
      <c r="H5" t="s">
        <v>94</v>
      </c>
    </row>
    <row r="6" spans="1:8" x14ac:dyDescent="0.3">
      <c r="A6" t="s">
        <v>72</v>
      </c>
      <c r="B6" t="s">
        <v>73</v>
      </c>
      <c r="C6">
        <v>4</v>
      </c>
      <c r="D6">
        <v>22</v>
      </c>
      <c r="E6">
        <v>4</v>
      </c>
      <c r="F6" t="s">
        <v>74</v>
      </c>
      <c r="G6">
        <v>48</v>
      </c>
      <c r="H6" t="s">
        <v>75</v>
      </c>
    </row>
    <row r="7" spans="1:8" x14ac:dyDescent="0.3">
      <c r="A7" t="s">
        <v>76</v>
      </c>
      <c r="B7" t="s">
        <v>77</v>
      </c>
      <c r="C7">
        <v>4</v>
      </c>
      <c r="D7">
        <v>24</v>
      </c>
      <c r="E7">
        <v>6</v>
      </c>
      <c r="F7" t="s">
        <v>74</v>
      </c>
      <c r="G7">
        <v>52</v>
      </c>
      <c r="H7" t="s">
        <v>78</v>
      </c>
    </row>
    <row r="8" spans="1:8" x14ac:dyDescent="0.3">
      <c r="A8" t="s">
        <v>79</v>
      </c>
      <c r="B8" t="s">
        <v>80</v>
      </c>
      <c r="C8">
        <v>6</v>
      </c>
      <c r="D8">
        <v>78</v>
      </c>
      <c r="E8">
        <v>10</v>
      </c>
      <c r="F8" t="s">
        <v>74</v>
      </c>
      <c r="G8">
        <v>195</v>
      </c>
      <c r="H8" t="s">
        <v>81</v>
      </c>
    </row>
    <row r="9" spans="1:8" x14ac:dyDescent="0.3">
      <c r="A9" t="s">
        <v>95</v>
      </c>
      <c r="B9" t="s">
        <v>96</v>
      </c>
      <c r="C9">
        <v>6</v>
      </c>
      <c r="D9">
        <v>80</v>
      </c>
      <c r="E9">
        <v>12</v>
      </c>
      <c r="F9" t="s">
        <v>74</v>
      </c>
      <c r="G9">
        <v>200</v>
      </c>
      <c r="H9" t="s">
        <v>97</v>
      </c>
    </row>
    <row r="10" spans="1:8" x14ac:dyDescent="0.3">
      <c r="A10" t="s">
        <v>53</v>
      </c>
      <c r="B10" t="s">
        <v>54</v>
      </c>
      <c r="C10">
        <v>2</v>
      </c>
      <c r="D10">
        <v>9</v>
      </c>
      <c r="E10">
        <v>17</v>
      </c>
      <c r="F10" t="s">
        <v>55</v>
      </c>
      <c r="G10">
        <v>35</v>
      </c>
      <c r="H10" t="s">
        <v>56</v>
      </c>
    </row>
    <row r="11" spans="1:8" x14ac:dyDescent="0.3">
      <c r="A11" t="s">
        <v>57</v>
      </c>
      <c r="B11" t="s">
        <v>58</v>
      </c>
      <c r="C11">
        <v>3</v>
      </c>
      <c r="D11">
        <v>17</v>
      </c>
      <c r="E11">
        <v>17</v>
      </c>
      <c r="F11" t="s">
        <v>55</v>
      </c>
      <c r="G11">
        <v>35</v>
      </c>
      <c r="H11" t="s">
        <v>59</v>
      </c>
    </row>
    <row r="12" spans="1:8" x14ac:dyDescent="0.3">
      <c r="A12" t="s">
        <v>60</v>
      </c>
      <c r="B12" t="s">
        <v>20</v>
      </c>
      <c r="C12">
        <v>5</v>
      </c>
      <c r="D12">
        <v>53</v>
      </c>
      <c r="E12">
        <v>17</v>
      </c>
      <c r="F12" t="s">
        <v>55</v>
      </c>
      <c r="G12">
        <v>127</v>
      </c>
      <c r="H12" t="s">
        <v>61</v>
      </c>
    </row>
    <row r="13" spans="1:8" x14ac:dyDescent="0.3">
      <c r="A13" t="s">
        <v>62</v>
      </c>
      <c r="B13" t="s">
        <v>63</v>
      </c>
      <c r="C13">
        <v>7</v>
      </c>
      <c r="D13">
        <v>117</v>
      </c>
      <c r="E13">
        <v>17</v>
      </c>
      <c r="F13" t="s">
        <v>55</v>
      </c>
      <c r="G13">
        <v>294</v>
      </c>
      <c r="H13" t="s">
        <v>64</v>
      </c>
    </row>
    <row r="14" spans="1:8" x14ac:dyDescent="0.3">
      <c r="A14" t="s">
        <v>65</v>
      </c>
      <c r="B14" t="s">
        <v>66</v>
      </c>
      <c r="C14">
        <v>1</v>
      </c>
      <c r="D14">
        <v>2</v>
      </c>
      <c r="E14">
        <v>18</v>
      </c>
      <c r="F14" t="s">
        <v>67</v>
      </c>
      <c r="G14">
        <v>4</v>
      </c>
      <c r="H14" t="s">
        <v>68</v>
      </c>
    </row>
    <row r="15" spans="1:8" ht="16.2" x14ac:dyDescent="0.3">
      <c r="A15" t="s">
        <v>69</v>
      </c>
      <c r="B15" t="s">
        <v>70</v>
      </c>
      <c r="C15">
        <v>2</v>
      </c>
      <c r="D15">
        <v>10</v>
      </c>
      <c r="E15">
        <v>18</v>
      </c>
      <c r="F15" t="s">
        <v>67</v>
      </c>
      <c r="G15">
        <v>20</v>
      </c>
      <c r="H15" t="s">
        <v>71</v>
      </c>
    </row>
  </sheetData>
  <autoFilter ref="A1:H15" xr:uid="{3307C59F-2C3D-4C99-9930-858E8307099A}">
    <sortState xmlns:xlrd2="http://schemas.microsoft.com/office/spreadsheetml/2017/richdata2" ref="A2:H15">
      <sortCondition ref="E1:E15"/>
    </sortState>
  </autoFilter>
  <dataValidations count="5">
    <dataValidation type="textLength" allowBlank="1" showInputMessage="1" showErrorMessage="1" sqref="H1" xr:uid="{E6C295CA-8BC4-4539-B23E-F9969BA8AA09}">
      <formula1>1</formula1>
      <formula2>20</formula2>
    </dataValidation>
    <dataValidation type="whole" allowBlank="1" showInputMessage="1" showErrorMessage="1" sqref="E1" xr:uid="{C932E7A1-F315-477F-B948-4F0C3DC68DEB}">
      <formula1>1</formula1>
      <formula2>18</formula2>
    </dataValidation>
    <dataValidation type="list" allowBlank="1" showInputMessage="1" showErrorMessage="1" sqref="A1:A15" xr:uid="{B1B3C91A-D20B-41A9-A341-806BA3B27A7B}">
      <formula1>$A$2:$A$15</formula1>
    </dataValidation>
    <dataValidation type="list" allowBlank="1" showInputMessage="1" showErrorMessage="1" sqref="E2:E15" xr:uid="{F3D8A8ED-C709-44C6-8869-8B0C248E22B1}">
      <formula1>$E$2:$E$15</formula1>
    </dataValidation>
    <dataValidation type="list" allowBlank="1" showInputMessage="1" showErrorMessage="1" sqref="H2:H15" xr:uid="{A4988F8C-F1B6-48EB-8F97-0BEF0F694C93}">
      <formula1>$H$2:$H$15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3F517-6DA2-4996-8E2A-1CDF8383D673}">
  <sheetPr codeName="Sheet4"/>
  <dimension ref="A1:J17"/>
  <sheetViews>
    <sheetView workbookViewId="0">
      <selection activeCell="D10" sqref="D10"/>
    </sheetView>
  </sheetViews>
  <sheetFormatPr defaultRowHeight="14.4" x14ac:dyDescent="0.3"/>
  <cols>
    <col min="1" max="1" width="6.44140625" bestFit="1" customWidth="1"/>
    <col min="2" max="2" width="15.5546875" bestFit="1" customWidth="1"/>
    <col min="3" max="3" width="4" bestFit="1" customWidth="1"/>
    <col min="4" max="4" width="9" bestFit="1" customWidth="1"/>
    <col min="5" max="5" width="6.109375" bestFit="1" customWidth="1"/>
    <col min="6" max="6" width="10.88671875" bestFit="1" customWidth="1"/>
    <col min="7" max="7" width="13.21875" bestFit="1" customWidth="1"/>
    <col min="8" max="8" width="18.21875" bestFit="1" customWidth="1"/>
    <col min="9" max="9" width="8.21875" bestFit="1" customWidth="1"/>
    <col min="10" max="10" width="5.21875" bestFit="1" customWidth="1"/>
  </cols>
  <sheetData>
    <row r="1" spans="1:10" x14ac:dyDescent="0.3">
      <c r="A1" t="s">
        <v>111</v>
      </c>
      <c r="B1" t="s">
        <v>112</v>
      </c>
      <c r="C1" t="s">
        <v>113</v>
      </c>
      <c r="D1" t="s">
        <v>114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  <c r="J1" t="s">
        <v>120</v>
      </c>
    </row>
    <row r="2" spans="1:10" x14ac:dyDescent="0.3">
      <c r="A2">
        <v>1</v>
      </c>
      <c r="B2" t="s">
        <v>121</v>
      </c>
      <c r="C2">
        <v>30</v>
      </c>
      <c r="D2">
        <v>18</v>
      </c>
      <c r="E2">
        <v>6</v>
      </c>
      <c r="F2">
        <v>6</v>
      </c>
      <c r="G2">
        <v>44</v>
      </c>
      <c r="H2">
        <v>26</v>
      </c>
      <c r="I2">
        <f>SUM(G2 - H2)</f>
        <v>18</v>
      </c>
      <c r="J2">
        <f>SUM(D2 * 3, E2 * 1)</f>
        <v>60</v>
      </c>
    </row>
    <row r="3" spans="1:10" x14ac:dyDescent="0.3">
      <c r="A3">
        <v>2</v>
      </c>
      <c r="B3" t="s">
        <v>122</v>
      </c>
      <c r="C3">
        <v>30</v>
      </c>
      <c r="D3">
        <v>16</v>
      </c>
      <c r="E3">
        <v>8</v>
      </c>
      <c r="F3">
        <v>6</v>
      </c>
      <c r="G3">
        <v>53</v>
      </c>
      <c r="H3">
        <v>24</v>
      </c>
      <c r="I3">
        <f t="shared" ref="I3:I17" si="0">SUM(G3 - H3)</f>
        <v>29</v>
      </c>
      <c r="J3">
        <f t="shared" ref="J3:J17" si="1">SUM(D3 * 3, E3 * 1)</f>
        <v>56</v>
      </c>
    </row>
    <row r="4" spans="1:10" x14ac:dyDescent="0.3">
      <c r="A4">
        <v>3</v>
      </c>
      <c r="B4" t="s">
        <v>123</v>
      </c>
      <c r="C4">
        <v>30</v>
      </c>
      <c r="D4">
        <v>15</v>
      </c>
      <c r="E4">
        <v>9</v>
      </c>
      <c r="F4">
        <v>6</v>
      </c>
      <c r="G4">
        <v>41</v>
      </c>
      <c r="H4">
        <v>29</v>
      </c>
      <c r="I4">
        <f t="shared" si="0"/>
        <v>12</v>
      </c>
      <c r="J4">
        <f t="shared" si="1"/>
        <v>54</v>
      </c>
    </row>
    <row r="5" spans="1:10" x14ac:dyDescent="0.3">
      <c r="A5">
        <v>4</v>
      </c>
      <c r="B5" t="s">
        <v>124</v>
      </c>
      <c r="C5">
        <v>30</v>
      </c>
      <c r="D5">
        <v>14</v>
      </c>
      <c r="E5">
        <v>9</v>
      </c>
      <c r="F5">
        <v>7</v>
      </c>
      <c r="G5">
        <v>31</v>
      </c>
      <c r="H5">
        <v>22</v>
      </c>
      <c r="I5">
        <f t="shared" si="0"/>
        <v>9</v>
      </c>
      <c r="J5">
        <f t="shared" si="1"/>
        <v>51</v>
      </c>
    </row>
    <row r="6" spans="1:10" x14ac:dyDescent="0.3">
      <c r="A6">
        <v>5</v>
      </c>
      <c r="B6" t="s">
        <v>125</v>
      </c>
      <c r="C6">
        <v>30</v>
      </c>
      <c r="D6">
        <v>12</v>
      </c>
      <c r="E6">
        <v>12</v>
      </c>
      <c r="F6">
        <v>6</v>
      </c>
      <c r="G6">
        <v>59</v>
      </c>
      <c r="H6">
        <v>37</v>
      </c>
      <c r="I6">
        <f t="shared" si="0"/>
        <v>22</v>
      </c>
      <c r="J6">
        <f t="shared" si="1"/>
        <v>48</v>
      </c>
    </row>
    <row r="7" spans="1:10" x14ac:dyDescent="0.3">
      <c r="A7">
        <v>6</v>
      </c>
      <c r="B7" t="s">
        <v>126</v>
      </c>
      <c r="C7">
        <v>30</v>
      </c>
      <c r="D7">
        <v>12</v>
      </c>
      <c r="E7">
        <v>12</v>
      </c>
      <c r="F7">
        <v>6</v>
      </c>
      <c r="G7">
        <v>46</v>
      </c>
      <c r="H7">
        <v>28</v>
      </c>
      <c r="I7">
        <f t="shared" si="0"/>
        <v>18</v>
      </c>
      <c r="J7">
        <f t="shared" si="1"/>
        <v>48</v>
      </c>
    </row>
    <row r="8" spans="1:10" x14ac:dyDescent="0.3">
      <c r="A8">
        <v>7</v>
      </c>
      <c r="B8" t="s">
        <v>127</v>
      </c>
      <c r="C8">
        <v>30</v>
      </c>
      <c r="D8">
        <v>13</v>
      </c>
      <c r="E8">
        <v>8</v>
      </c>
      <c r="F8">
        <v>9</v>
      </c>
      <c r="G8">
        <v>37</v>
      </c>
      <c r="H8">
        <v>32</v>
      </c>
      <c r="I8">
        <v>5</v>
      </c>
      <c r="J8">
        <f t="shared" si="1"/>
        <v>47</v>
      </c>
    </row>
    <row r="9" spans="1:10" x14ac:dyDescent="0.3">
      <c r="A9">
        <v>8</v>
      </c>
      <c r="B9" t="s">
        <v>128</v>
      </c>
      <c r="C9">
        <v>30</v>
      </c>
      <c r="D9">
        <v>11</v>
      </c>
      <c r="E9">
        <v>11</v>
      </c>
      <c r="F9">
        <v>8</v>
      </c>
      <c r="G9">
        <v>43</v>
      </c>
      <c r="H9">
        <v>39</v>
      </c>
      <c r="I9">
        <f t="shared" si="0"/>
        <v>4</v>
      </c>
      <c r="J9">
        <f t="shared" si="1"/>
        <v>44</v>
      </c>
    </row>
    <row r="10" spans="1:10" x14ac:dyDescent="0.3">
      <c r="A10">
        <v>9</v>
      </c>
      <c r="B10" t="s">
        <v>129</v>
      </c>
      <c r="C10">
        <v>30</v>
      </c>
      <c r="D10">
        <v>9</v>
      </c>
      <c r="E10">
        <v>11</v>
      </c>
      <c r="F10">
        <v>10</v>
      </c>
      <c r="G10">
        <v>34</v>
      </c>
      <c r="H10">
        <v>36</v>
      </c>
      <c r="I10">
        <f t="shared" si="0"/>
        <v>-2</v>
      </c>
      <c r="J10">
        <f t="shared" si="1"/>
        <v>38</v>
      </c>
    </row>
    <row r="11" spans="1:10" x14ac:dyDescent="0.3">
      <c r="A11">
        <v>10</v>
      </c>
      <c r="B11" t="s">
        <v>130</v>
      </c>
      <c r="C11">
        <v>30</v>
      </c>
      <c r="D11">
        <v>9</v>
      </c>
      <c r="E11">
        <v>8</v>
      </c>
      <c r="F11">
        <v>13</v>
      </c>
      <c r="G11">
        <v>28</v>
      </c>
      <c r="H11">
        <v>42</v>
      </c>
      <c r="I11">
        <f t="shared" si="0"/>
        <v>-14</v>
      </c>
      <c r="J11">
        <f t="shared" si="1"/>
        <v>35</v>
      </c>
    </row>
    <row r="12" spans="1:10" x14ac:dyDescent="0.3">
      <c r="A12">
        <v>11</v>
      </c>
      <c r="B12" t="s">
        <v>131</v>
      </c>
      <c r="C12">
        <v>30</v>
      </c>
      <c r="D12">
        <v>7</v>
      </c>
      <c r="E12">
        <v>12</v>
      </c>
      <c r="F12">
        <v>11</v>
      </c>
      <c r="G12">
        <v>26</v>
      </c>
      <c r="H12">
        <v>30</v>
      </c>
      <c r="I12">
        <f t="shared" si="0"/>
        <v>-4</v>
      </c>
      <c r="J12">
        <f t="shared" si="1"/>
        <v>33</v>
      </c>
    </row>
    <row r="13" spans="1:10" x14ac:dyDescent="0.3">
      <c r="A13">
        <v>12</v>
      </c>
      <c r="B13" t="s">
        <v>132</v>
      </c>
      <c r="C13">
        <v>30</v>
      </c>
      <c r="D13">
        <v>8</v>
      </c>
      <c r="E13">
        <v>8</v>
      </c>
      <c r="F13">
        <v>14</v>
      </c>
      <c r="G13">
        <v>30</v>
      </c>
      <c r="H13">
        <v>39</v>
      </c>
      <c r="I13">
        <f>SUM(G13 - H13)</f>
        <v>-9</v>
      </c>
      <c r="J13">
        <f t="shared" si="1"/>
        <v>32</v>
      </c>
    </row>
    <row r="14" spans="1:10" x14ac:dyDescent="0.3">
      <c r="A14">
        <v>13</v>
      </c>
      <c r="B14" t="s">
        <v>133</v>
      </c>
      <c r="C14">
        <v>30</v>
      </c>
      <c r="D14">
        <v>7</v>
      </c>
      <c r="E14">
        <v>8</v>
      </c>
      <c r="F14">
        <v>15</v>
      </c>
      <c r="G14">
        <v>23</v>
      </c>
      <c r="H14">
        <v>39</v>
      </c>
      <c r="I14">
        <f t="shared" si="0"/>
        <v>-16</v>
      </c>
      <c r="J14">
        <f t="shared" si="1"/>
        <v>29</v>
      </c>
    </row>
    <row r="15" spans="1:10" x14ac:dyDescent="0.3">
      <c r="A15">
        <v>14</v>
      </c>
      <c r="B15" t="s">
        <v>134</v>
      </c>
      <c r="C15">
        <v>30</v>
      </c>
      <c r="D15">
        <v>6</v>
      </c>
      <c r="E15">
        <v>9</v>
      </c>
      <c r="F15">
        <v>15</v>
      </c>
      <c r="G15">
        <v>34</v>
      </c>
      <c r="H15">
        <v>54</v>
      </c>
      <c r="I15">
        <f t="shared" si="0"/>
        <v>-20</v>
      </c>
      <c r="J15">
        <f t="shared" si="1"/>
        <v>27</v>
      </c>
    </row>
    <row r="16" spans="1:10" x14ac:dyDescent="0.3">
      <c r="A16">
        <v>15</v>
      </c>
      <c r="B16" t="s">
        <v>135</v>
      </c>
      <c r="C16">
        <v>30</v>
      </c>
      <c r="D16">
        <v>5</v>
      </c>
      <c r="E16">
        <v>7</v>
      </c>
      <c r="F16">
        <v>18</v>
      </c>
      <c r="G16">
        <v>25</v>
      </c>
      <c r="H16">
        <v>48</v>
      </c>
      <c r="I16">
        <f t="shared" si="0"/>
        <v>-23</v>
      </c>
      <c r="J16">
        <f t="shared" si="1"/>
        <v>22</v>
      </c>
    </row>
    <row r="17" spans="1:10" x14ac:dyDescent="0.3">
      <c r="A17">
        <v>16</v>
      </c>
      <c r="B17" t="s">
        <v>136</v>
      </c>
      <c r="C17">
        <v>30</v>
      </c>
      <c r="D17">
        <v>3</v>
      </c>
      <c r="E17">
        <v>12</v>
      </c>
      <c r="F17">
        <v>15</v>
      </c>
      <c r="G17">
        <v>24</v>
      </c>
      <c r="H17">
        <v>53</v>
      </c>
      <c r="I17">
        <f t="shared" si="0"/>
        <v>-29</v>
      </c>
      <c r="J17">
        <f t="shared" si="1"/>
        <v>21</v>
      </c>
    </row>
  </sheetData>
  <conditionalFormatting sqref="I1:I17">
    <cfRule type="beginsWith" dxfId="4" priority="6" operator="beginsWith" text="0">
      <formula>LEFT(I1,LEN("0"))="0"</formula>
    </cfRule>
    <cfRule type="top10" dxfId="3" priority="7" bottom="1" rank="3"/>
    <cfRule type="top10" dxfId="2" priority="8" rank="3"/>
  </conditionalFormatting>
  <conditionalFormatting sqref="J1:J1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{B8033D26-68E2-4BB2-8D2B-72353A988421}</x14:id>
        </ext>
      </extLst>
    </cfRule>
  </conditionalFormatting>
  <conditionalFormatting sqref="I2:I17">
    <cfRule type="cellIs" dxfId="1" priority="4" operator="equal">
      <formula>0</formula>
    </cfRule>
    <cfRule type="top10" dxfId="0" priority="2" rank="3"/>
  </conditionalFormatting>
  <conditionalFormatting sqref="J2:J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{58618532-2A1A-4DCE-A50B-58DF8A744C82}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8033D26-68E2-4BB2-8D2B-72353A9884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J1:J17</xm:sqref>
        </x14:conditionalFormatting>
        <x14:conditionalFormatting xmlns:xm="http://schemas.microsoft.com/office/excel/2006/main">
          <x14:cfRule type="iconSet" priority="11" id="{A3D2BE0E-AB6C-4FF7-9332-DDD5CB6A415D}">
            <x14:iconSet iconSet="3Symbols2" custom="1">
              <x14:cfvo type="percent">
                <xm:f>0</xm:f>
              </x14:cfvo>
              <x14:cfvo type="percent">
                <xm:f>33</xm:f>
              </x14:cfvo>
              <x14:cfvo type="percent">
                <xm:f>100</xm:f>
              </x14:cfvo>
              <x14:cfIcon iconSet="NoIcons" iconId="0"/>
              <x14:cfIcon iconSet="NoIcons" iconId="0"/>
              <x14:cfIcon iconSet="3Symbols2" iconId="2"/>
            </x14:iconSet>
          </x14:cfRule>
          <xm:sqref>D1:D17</xm:sqref>
        </x14:conditionalFormatting>
        <x14:conditionalFormatting xmlns:xm="http://schemas.microsoft.com/office/excel/2006/main">
          <x14:cfRule type="iconSet" priority="10" id="{662DF063-3F5E-4D20-93E1-9E53B45A3D69}">
            <x14:iconSet iconSet="3Symbols2" custom="1">
              <x14:cfvo type="percent">
                <xm:f>0</xm:f>
              </x14:cfvo>
              <x14:cfvo type="percent">
                <xm:f>33</xm:f>
              </x14:cfvo>
              <x14:cfvo type="percent">
                <xm:f>100</xm:f>
              </x14:cfvo>
              <x14:cfIcon iconSet="NoIcons" iconId="0"/>
              <x14:cfIcon iconSet="NoIcons" iconId="0"/>
              <x14:cfIcon iconSet="3Symbols2" iconId="1"/>
            </x14:iconSet>
          </x14:cfRule>
          <xm:sqref>E1:E17</xm:sqref>
        </x14:conditionalFormatting>
        <x14:conditionalFormatting xmlns:xm="http://schemas.microsoft.com/office/excel/2006/main">
          <x14:cfRule type="iconSet" priority="9" id="{B5DD7E00-04AD-48B5-854E-2FF2E3B8FD2F}">
            <x14:iconSet iconSet="3Symbols2" custom="1">
              <x14:cfvo type="percent">
                <xm:f>0</xm:f>
              </x14:cfvo>
              <x14:cfvo type="percent">
                <xm:f>33</xm:f>
              </x14:cfvo>
              <x14:cfvo type="percent">
                <xm:f>100</xm:f>
              </x14:cfvo>
              <x14:cfIcon iconSet="NoIcons" iconId="0"/>
              <x14:cfIcon iconSet="NoIcons" iconId="0"/>
              <x14:cfIcon iconSet="3Symbols2" iconId="0"/>
            </x14:iconSet>
          </x14:cfRule>
          <xm:sqref>F1:F17</xm:sqref>
        </x14:conditionalFormatting>
        <x14:conditionalFormatting xmlns:xm="http://schemas.microsoft.com/office/excel/2006/main">
          <x14:cfRule type="dataBar" id="{58618532-2A1A-4DCE-A50B-58DF8A744C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46CF9-0CA6-43C8-8B04-52EBD28A7A7F}">
  <sheetPr codeName="Sheet6"/>
  <dimension ref="A1:E9"/>
  <sheetViews>
    <sheetView workbookViewId="0">
      <selection activeCell="C19" sqref="C19"/>
    </sheetView>
  </sheetViews>
  <sheetFormatPr defaultRowHeight="14.4" x14ac:dyDescent="0.3"/>
  <cols>
    <col min="1" max="1" width="16.21875" bestFit="1" customWidth="1"/>
    <col min="2" max="2" width="16.77734375" bestFit="1" customWidth="1"/>
    <col min="3" max="3" width="16.44140625" bestFit="1" customWidth="1"/>
    <col min="4" max="5" width="19.109375" bestFit="1" customWidth="1"/>
  </cols>
  <sheetData>
    <row r="1" spans="1:5" x14ac:dyDescent="0.3">
      <c r="A1" s="73" t="s">
        <v>98</v>
      </c>
      <c r="B1" s="73" t="s">
        <v>99</v>
      </c>
      <c r="C1" s="73" t="s">
        <v>100</v>
      </c>
      <c r="D1" s="73" t="s">
        <v>101</v>
      </c>
      <c r="E1" s="73" t="s">
        <v>102</v>
      </c>
    </row>
    <row r="2" spans="1:5" x14ac:dyDescent="0.3">
      <c r="A2" s="73" t="s">
        <v>103</v>
      </c>
      <c r="B2" s="74">
        <v>44074</v>
      </c>
      <c r="C2" s="74">
        <v>44078</v>
      </c>
      <c r="D2" s="75">
        <v>1000</v>
      </c>
      <c r="E2" s="75">
        <v>4000</v>
      </c>
    </row>
    <row r="3" spans="1:5" x14ac:dyDescent="0.3">
      <c r="A3" s="73" t="s">
        <v>104</v>
      </c>
      <c r="B3" s="74">
        <v>44081</v>
      </c>
      <c r="C3" s="74">
        <v>44085</v>
      </c>
      <c r="D3" s="75">
        <v>5000</v>
      </c>
      <c r="E3" s="75"/>
    </row>
    <row r="4" spans="1:5" x14ac:dyDescent="0.3">
      <c r="A4" s="73" t="s">
        <v>105</v>
      </c>
      <c r="B4" s="74">
        <v>44088</v>
      </c>
      <c r="C4" s="74">
        <v>44092</v>
      </c>
      <c r="D4" s="75">
        <v>5000</v>
      </c>
      <c r="E4" s="75"/>
    </row>
    <row r="5" spans="1:5" x14ac:dyDescent="0.3">
      <c r="A5" s="73" t="s">
        <v>106</v>
      </c>
      <c r="B5" s="74">
        <v>44095</v>
      </c>
      <c r="C5" s="74">
        <v>44099</v>
      </c>
      <c r="D5" s="75">
        <v>5000</v>
      </c>
      <c r="E5" s="75"/>
    </row>
    <row r="6" spans="1:5" x14ac:dyDescent="0.3">
      <c r="A6" s="73" t="s">
        <v>107</v>
      </c>
      <c r="B6" s="74">
        <v>44102</v>
      </c>
      <c r="C6" s="74">
        <v>44106</v>
      </c>
      <c r="D6" s="75">
        <v>3000</v>
      </c>
      <c r="E6" s="75">
        <v>2000</v>
      </c>
    </row>
    <row r="7" spans="1:5" x14ac:dyDescent="0.3">
      <c r="A7" s="73" t="s">
        <v>108</v>
      </c>
      <c r="B7" s="74">
        <v>44109</v>
      </c>
      <c r="C7" s="74">
        <v>44113</v>
      </c>
      <c r="D7" s="75">
        <v>5000</v>
      </c>
      <c r="E7" s="75"/>
    </row>
    <row r="8" spans="1:5" x14ac:dyDescent="0.3">
      <c r="A8" s="73" t="s">
        <v>109</v>
      </c>
      <c r="B8" s="74">
        <v>44116</v>
      </c>
      <c r="C8" s="74">
        <v>44120</v>
      </c>
      <c r="D8" s="75">
        <v>5000</v>
      </c>
      <c r="E8" s="75"/>
    </row>
    <row r="9" spans="1:5" x14ac:dyDescent="0.3">
      <c r="A9" s="73" t="s">
        <v>110</v>
      </c>
      <c r="B9" s="74">
        <v>44123</v>
      </c>
      <c r="C9" s="74">
        <v>44127</v>
      </c>
      <c r="D9" s="75">
        <v>5000</v>
      </c>
      <c r="E9" s="75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3" name="Button 1">
              <controlPr defaultSize="0" print="0" autoFill="0" autoPict="0" macro="[0]!Sheet6.MyMacros">
                <anchor moveWithCells="1" sizeWithCells="1">
                  <from>
                    <xdr:col>2</xdr:col>
                    <xdr:colOff>160020</xdr:colOff>
                    <xdr:row>11</xdr:row>
                    <xdr:rowOff>83820</xdr:rowOff>
                  </from>
                  <to>
                    <xdr:col>2</xdr:col>
                    <xdr:colOff>1051560</xdr:colOff>
                    <xdr:row>13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AC021-4834-4B8B-8869-85FB32458F59}">
  <sheetPr codeName="Sheet7"/>
  <dimension ref="A1:E9"/>
  <sheetViews>
    <sheetView tabSelected="1" workbookViewId="0">
      <selection activeCell="C8" sqref="C8"/>
    </sheetView>
  </sheetViews>
  <sheetFormatPr defaultRowHeight="14.4" x14ac:dyDescent="0.3"/>
  <cols>
    <col min="1" max="1" width="16.21875" bestFit="1" customWidth="1"/>
    <col min="2" max="2" width="16.77734375" bestFit="1" customWidth="1"/>
    <col min="3" max="3" width="16.44140625" bestFit="1" customWidth="1"/>
    <col min="4" max="5" width="19.109375" bestFit="1" customWidth="1"/>
  </cols>
  <sheetData>
    <row r="1" spans="1:5" x14ac:dyDescent="0.3">
      <c r="A1" s="73" t="s">
        <v>98</v>
      </c>
      <c r="B1" s="73" t="s">
        <v>99</v>
      </c>
      <c r="C1" s="73" t="s">
        <v>100</v>
      </c>
      <c r="D1" s="73" t="s">
        <v>101</v>
      </c>
      <c r="E1" s="73" t="s">
        <v>102</v>
      </c>
    </row>
    <row r="2" spans="1:5" x14ac:dyDescent="0.3">
      <c r="A2" s="73" t="s">
        <v>103</v>
      </c>
      <c r="B2" s="74">
        <v>44128</v>
      </c>
      <c r="C2" s="74">
        <v>44132</v>
      </c>
      <c r="D2" s="75">
        <v>5000</v>
      </c>
      <c r="E2" s="75">
        <v>0</v>
      </c>
    </row>
    <row r="3" spans="1:5" x14ac:dyDescent="0.3">
      <c r="A3" s="73" t="s">
        <v>104</v>
      </c>
      <c r="B3" s="74">
        <v>44135</v>
      </c>
      <c r="C3" s="74">
        <v>44139</v>
      </c>
      <c r="D3" s="75">
        <v>1000</v>
      </c>
      <c r="E3" s="75">
        <v>4000</v>
      </c>
    </row>
    <row r="4" spans="1:5" x14ac:dyDescent="0.3">
      <c r="A4" s="73" t="s">
        <v>105</v>
      </c>
      <c r="B4" s="74">
        <v>44142</v>
      </c>
      <c r="C4" s="74">
        <v>44146</v>
      </c>
      <c r="D4" s="75">
        <v>5000</v>
      </c>
      <c r="E4" s="75">
        <v>0</v>
      </c>
    </row>
    <row r="5" spans="1:5" x14ac:dyDescent="0.3">
      <c r="A5" s="73" t="s">
        <v>106</v>
      </c>
      <c r="B5" s="74">
        <v>44149</v>
      </c>
      <c r="C5" s="74">
        <v>44153</v>
      </c>
      <c r="D5" s="75">
        <v>5000</v>
      </c>
      <c r="E5" s="75">
        <v>0</v>
      </c>
    </row>
    <row r="6" spans="1:5" x14ac:dyDescent="0.3">
      <c r="A6" s="73" t="s">
        <v>107</v>
      </c>
      <c r="B6" s="74">
        <v>44156</v>
      </c>
      <c r="C6" s="74">
        <v>44160</v>
      </c>
      <c r="D6" s="75">
        <v>5000</v>
      </c>
      <c r="E6" s="75">
        <v>0</v>
      </c>
    </row>
    <row r="7" spans="1:5" x14ac:dyDescent="0.3">
      <c r="A7" s="73" t="s">
        <v>108</v>
      </c>
      <c r="B7" s="74">
        <v>44163</v>
      </c>
      <c r="C7" s="74">
        <v>44167</v>
      </c>
      <c r="D7" s="75">
        <v>3000</v>
      </c>
      <c r="E7" s="75">
        <v>2000</v>
      </c>
    </row>
    <row r="8" spans="1:5" x14ac:dyDescent="0.3">
      <c r="A8" s="73" t="s">
        <v>109</v>
      </c>
      <c r="B8" s="74">
        <v>44170</v>
      </c>
      <c r="C8" s="74">
        <v>44174</v>
      </c>
      <c r="D8" s="75">
        <v>5000</v>
      </c>
      <c r="E8" s="75">
        <v>0</v>
      </c>
    </row>
    <row r="9" spans="1:5" x14ac:dyDescent="0.3">
      <c r="A9" s="73" t="s">
        <v>110</v>
      </c>
      <c r="B9" s="74">
        <v>44177</v>
      </c>
      <c r="C9" s="74">
        <v>44181</v>
      </c>
      <c r="D9" s="75">
        <v>5000</v>
      </c>
      <c r="E9" s="7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A.5</vt:lpstr>
      <vt:lpstr>B.4</vt:lpstr>
      <vt:lpstr>D.1</vt:lpstr>
      <vt:lpstr>E.2</vt:lpstr>
      <vt:lpstr>G.4</vt:lpstr>
      <vt:lpstr>G.4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Nguyen</dc:creator>
  <cp:lastModifiedBy>Tu Nguyen</cp:lastModifiedBy>
  <cp:lastPrinted>2020-12-07T03:04:38Z</cp:lastPrinted>
  <dcterms:created xsi:type="dcterms:W3CDTF">2020-11-26T01:45:34Z</dcterms:created>
  <dcterms:modified xsi:type="dcterms:W3CDTF">2020-12-07T08:03:06Z</dcterms:modified>
</cp:coreProperties>
</file>