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bins">Sheet1!$L$2:$L$25</definedName>
    <definedName name="congruent">Sheet1!$B$2:$B$25</definedName>
    <definedName name="incongruent">Sheet1!$C$2:$C$25</definedName>
    <definedName name="diff">Sheet1!$E$2:$E$25</definedName>
  </definedNames>
  <calcPr/>
</workbook>
</file>

<file path=xl/sharedStrings.xml><?xml version="1.0" encoding="utf-8"?>
<sst xmlns="http://schemas.openxmlformats.org/spreadsheetml/2006/main" count="20" uniqueCount="18">
  <si>
    <t>Congruent</t>
  </si>
  <si>
    <t>Incongruent</t>
  </si>
  <si>
    <t>Inc - Cong</t>
  </si>
  <si>
    <t>Xi - X (Cong)</t>
  </si>
  <si>
    <t>Xi - X (Incong)</t>
  </si>
  <si>
    <t>(Xi - X)^2 (Cong)</t>
  </si>
  <si>
    <t>(Xi - X)^2 (Incong)</t>
  </si>
  <si>
    <t>Diff</t>
  </si>
  <si>
    <t>mean</t>
  </si>
  <si>
    <t>T Critical Value</t>
  </si>
  <si>
    <t>median</t>
  </si>
  <si>
    <t>T-score</t>
  </si>
  <si>
    <t>var</t>
  </si>
  <si>
    <t>p-value(T-Score)</t>
  </si>
  <si>
    <t>std dev</t>
  </si>
  <si>
    <t>n</t>
  </si>
  <si>
    <t>DF</t>
  </si>
  <si>
    <t>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</si>
</sst>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1" fillId="0" fontId="2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164" xfId="0" applyAlignment="1" applyFont="1" applyNumberFormat="1">
      <alignment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1" fillId="0" fontId="1" numFmtId="0" xfId="0" applyBorder="1" applyFont="1"/>
    <xf borderId="2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3" fillId="0" fontId="1" numFmtId="0" xfId="0" applyBorder="1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Difference between the two tests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Sheet1!$E$1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Sheet1!$E$2:$E$25</c:f>
            </c:numRef>
          </c:val>
          <c:smooth val="1"/>
        </c:ser>
        <c:axId val="663413454"/>
        <c:axId val="706964294"/>
      </c:lineChart>
      <c:catAx>
        <c:axId val="663413454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706964294"/>
      </c:catAx>
      <c:valAx>
        <c:axId val="706964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Inc - Cong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63413454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Congruent and Incongruent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Sheet1!$B$1</c:f>
            </c:strRef>
          </c:tx>
          <c:spPr>
            <a:solidFill>
              <a:srgbClr val="3366CC">
                <a:alpha val="30000"/>
              </a:srgbClr>
            </a:solidFill>
            <a:ln cmpd="sng" w="25400">
              <a:solidFill>
                <a:srgbClr val="3366CC"/>
              </a:solidFill>
            </a:ln>
          </c:spPr>
          <c:val>
            <c:numRef>
              <c:f>Sheet1!$B$2:$B$25</c:f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rgbClr val="DC3912">
                <a:alpha val="30000"/>
              </a:srgbClr>
            </a:solidFill>
            <a:ln cmpd="sng" w="25400">
              <a:solidFill>
                <a:srgbClr val="DC3912"/>
              </a:solidFill>
            </a:ln>
          </c:spPr>
          <c:val>
            <c:numRef>
              <c:f>Sheet1!$C$2:$C$25</c:f>
            </c:numRef>
          </c:val>
        </c:ser>
        <c:axId val="614125098"/>
        <c:axId val="1250161117"/>
      </c:areaChart>
      <c:catAx>
        <c:axId val="614125098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250161117"/>
      </c:catAx>
      <c:valAx>
        <c:axId val="12501611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14125098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18</xdr:col>
      <xdr:colOff>9525</xdr:colOff>
      <xdr:row>38</xdr:row>
      <xdr:rowOff>47625</xdr:rowOff>
    </xdr:from>
    <xdr:to>
      <xdr:col>23</xdr:col>
      <xdr:colOff>914400</xdr:colOff>
      <xdr:row>51</xdr:row>
      <xdr:rowOff>95250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12</xdr:col>
      <xdr:colOff>381000</xdr:colOff>
      <xdr:row>11</xdr:row>
      <xdr:rowOff>114300</xdr:rowOff>
    </xdr:from>
    <xdr:to>
      <xdr:col>18</xdr:col>
      <xdr:colOff>190500</xdr:colOff>
      <xdr:row>25</xdr:row>
      <xdr:rowOff>180975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71"/>
    <col customWidth="1" min="2" max="2" width="20.29"/>
    <col customWidth="1" min="3" max="3" width="13.0"/>
    <col customWidth="1" min="4" max="4" width="4.43"/>
    <col customWidth="1" min="5" max="5" width="13.0"/>
    <col customWidth="1" min="6" max="6" width="2.43"/>
    <col customWidth="1" min="7" max="7" width="15.0"/>
    <col customWidth="1" min="8" max="8" width="20.29"/>
    <col customWidth="1" min="9" max="9" width="13.0"/>
    <col customWidth="1" min="10" max="10" width="15.0"/>
    <col customWidth="1" min="11" max="11" width="16.14"/>
  </cols>
  <sheetData>
    <row r="1">
      <c r="A1" s="1"/>
      <c r="B1" s="2" t="s">
        <v>0</v>
      </c>
      <c r="C1" s="2" t="s">
        <v>1</v>
      </c>
      <c r="D1" s="3"/>
      <c r="E1" s="3" t="s">
        <v>2</v>
      </c>
      <c r="F1" s="3"/>
      <c r="G1" s="3"/>
      <c r="H1" s="3" t="s">
        <v>3</v>
      </c>
      <c r="I1" s="3" t="s">
        <v>4</v>
      </c>
      <c r="J1" s="3" t="s">
        <v>5</v>
      </c>
      <c r="K1" s="3" t="s">
        <v>6</v>
      </c>
      <c r="L1" s="3"/>
      <c r="M1" s="3"/>
      <c r="N1" s="3"/>
    </row>
    <row r="2">
      <c r="A2" s="4">
        <v>1.0</v>
      </c>
      <c r="B2" s="5">
        <v>12.079</v>
      </c>
      <c r="C2" s="5">
        <v>19.278</v>
      </c>
      <c r="E2" t="str">
        <f t="shared" ref="E2:E25" si="2">C2-B2</f>
        <v>7.199</v>
      </c>
      <c r="H2" t="str">
        <f t="shared" ref="H2:H25" si="3">B2-$B$28</f>
        <v>-1.972125</v>
      </c>
      <c r="I2" t="str">
        <f t="shared" ref="I2:I25" si="4">C2-$C$28</f>
        <v>-2.737916667</v>
      </c>
      <c r="J2" t="str">
        <f t="shared" ref="J2:K2" si="1">H2^2</f>
        <v>3.889277016</v>
      </c>
      <c r="K2" t="str">
        <f t="shared" si="1"/>
        <v>7.496187674</v>
      </c>
      <c r="L2" s="3"/>
      <c r="M2" s="6"/>
      <c r="N2" s="6"/>
      <c r="O2" s="6"/>
    </row>
    <row r="3">
      <c r="A3" s="4">
        <v>2.0</v>
      </c>
      <c r="B3" s="5">
        <v>16.791</v>
      </c>
      <c r="C3" s="5">
        <v>18.741</v>
      </c>
      <c r="E3" t="str">
        <f t="shared" si="2"/>
        <v>1.95</v>
      </c>
      <c r="H3" t="str">
        <f t="shared" si="3"/>
        <v>2.739875</v>
      </c>
      <c r="I3" t="str">
        <f t="shared" si="4"/>
        <v>-3.274916667</v>
      </c>
      <c r="J3" t="str">
        <f t="shared" ref="J3:K3" si="5">H3^2</f>
        <v>7.506915016</v>
      </c>
      <c r="K3" t="str">
        <f t="shared" si="5"/>
        <v>10.72507917</v>
      </c>
      <c r="L3" s="3"/>
      <c r="M3" s="6"/>
      <c r="N3" s="6"/>
    </row>
    <row r="4">
      <c r="A4" s="4">
        <v>3.0</v>
      </c>
      <c r="B4" s="5">
        <v>9.564</v>
      </c>
      <c r="C4" s="5">
        <v>21.214</v>
      </c>
      <c r="E4" t="str">
        <f t="shared" si="2"/>
        <v>11.65</v>
      </c>
      <c r="H4" t="str">
        <f t="shared" si="3"/>
        <v>-4.487125</v>
      </c>
      <c r="I4" t="str">
        <f t="shared" si="4"/>
        <v>-0.8019166667</v>
      </c>
      <c r="J4" t="str">
        <f t="shared" ref="J4:K4" si="6">H4^2</f>
        <v>20.13429077</v>
      </c>
      <c r="K4" t="str">
        <f t="shared" si="6"/>
        <v>0.6430703403</v>
      </c>
      <c r="L4" s="3"/>
      <c r="M4" s="6"/>
      <c r="N4" s="6"/>
    </row>
    <row r="5">
      <c r="A5" s="4">
        <v>4.0</v>
      </c>
      <c r="B5" s="5">
        <v>8.63</v>
      </c>
      <c r="C5" s="5">
        <v>15.687</v>
      </c>
      <c r="E5" t="str">
        <f t="shared" si="2"/>
        <v>7.057</v>
      </c>
      <c r="H5" t="str">
        <f t="shared" si="3"/>
        <v>-5.421125</v>
      </c>
      <c r="I5" t="str">
        <f t="shared" si="4"/>
        <v>-6.328916667</v>
      </c>
      <c r="J5" t="str">
        <f t="shared" ref="J5:K5" si="7">H5^2</f>
        <v>29.38859627</v>
      </c>
      <c r="K5" t="str">
        <f t="shared" si="7"/>
        <v>40.05518617</v>
      </c>
      <c r="L5" s="3"/>
      <c r="M5" s="6"/>
      <c r="N5" s="6"/>
    </row>
    <row r="6">
      <c r="A6" s="4">
        <v>5.0</v>
      </c>
      <c r="B6" s="5">
        <v>14.669</v>
      </c>
      <c r="C6" s="5">
        <v>22.803</v>
      </c>
      <c r="E6" t="str">
        <f t="shared" si="2"/>
        <v>8.134</v>
      </c>
      <c r="H6" t="str">
        <f t="shared" si="3"/>
        <v>0.617875</v>
      </c>
      <c r="I6" t="str">
        <f t="shared" si="4"/>
        <v>0.7870833333</v>
      </c>
      <c r="J6" t="str">
        <f t="shared" ref="J6:K6" si="8">H6^2</f>
        <v>0.3817695156</v>
      </c>
      <c r="K6" t="str">
        <f t="shared" si="8"/>
        <v>0.6195001736</v>
      </c>
      <c r="L6" s="3"/>
      <c r="M6" s="6"/>
      <c r="N6" s="6"/>
    </row>
    <row r="7">
      <c r="A7" s="4">
        <v>6.0</v>
      </c>
      <c r="B7" s="5">
        <v>12.238</v>
      </c>
      <c r="C7" s="5">
        <v>20.878</v>
      </c>
      <c r="E7" t="str">
        <f t="shared" si="2"/>
        <v>8.64</v>
      </c>
      <c r="H7" t="str">
        <f t="shared" si="3"/>
        <v>-1.813125</v>
      </c>
      <c r="I7" t="str">
        <f t="shared" si="4"/>
        <v>-1.137916667</v>
      </c>
      <c r="J7" t="str">
        <f t="shared" ref="J7:K7" si="9">H7^2</f>
        <v>3.287422266</v>
      </c>
      <c r="K7" t="str">
        <f t="shared" si="9"/>
        <v>1.29485434</v>
      </c>
      <c r="L7" s="3"/>
      <c r="M7" s="6"/>
      <c r="N7" s="6"/>
    </row>
    <row r="8">
      <c r="A8" s="4">
        <v>7.0</v>
      </c>
      <c r="B8" s="5">
        <v>14.692</v>
      </c>
      <c r="C8" s="5">
        <v>24.572</v>
      </c>
      <c r="E8" t="str">
        <f t="shared" si="2"/>
        <v>9.88</v>
      </c>
      <c r="H8" t="str">
        <f t="shared" si="3"/>
        <v>0.640875</v>
      </c>
      <c r="I8" t="str">
        <f t="shared" si="4"/>
        <v>2.556083333</v>
      </c>
      <c r="J8" t="str">
        <f t="shared" ref="J8:K8" si="10">H8^2</f>
        <v>0.4107207656</v>
      </c>
      <c r="K8" t="str">
        <f t="shared" si="10"/>
        <v>6.533562007</v>
      </c>
      <c r="L8" s="3"/>
      <c r="M8" s="6"/>
      <c r="N8" s="6"/>
    </row>
    <row r="9">
      <c r="A9" s="4">
        <v>8.0</v>
      </c>
      <c r="B9" s="5">
        <v>8.987</v>
      </c>
      <c r="C9" s="5">
        <v>17.394</v>
      </c>
      <c r="E9" t="str">
        <f t="shared" si="2"/>
        <v>8.407</v>
      </c>
      <c r="H9" t="str">
        <f t="shared" si="3"/>
        <v>-5.064125</v>
      </c>
      <c r="I9" t="str">
        <f t="shared" si="4"/>
        <v>-4.621916667</v>
      </c>
      <c r="J9" t="str">
        <f t="shared" ref="J9:K9" si="11">H9^2</f>
        <v>25.64536202</v>
      </c>
      <c r="K9" t="str">
        <f t="shared" si="11"/>
        <v>21.36211367</v>
      </c>
      <c r="L9" s="3"/>
      <c r="M9" s="6"/>
      <c r="N9" s="6"/>
    </row>
    <row r="10">
      <c r="A10" s="4">
        <v>9.0</v>
      </c>
      <c r="B10" s="5">
        <v>9.401</v>
      </c>
      <c r="C10" s="5">
        <v>20.762</v>
      </c>
      <c r="E10" t="str">
        <f t="shared" si="2"/>
        <v>11.361</v>
      </c>
      <c r="H10" t="str">
        <f t="shared" si="3"/>
        <v>-4.650125</v>
      </c>
      <c r="I10" t="str">
        <f t="shared" si="4"/>
        <v>-1.253916667</v>
      </c>
      <c r="J10" t="str">
        <f t="shared" ref="J10:K10" si="12">H10^2</f>
        <v>21.62366252</v>
      </c>
      <c r="K10" t="str">
        <f t="shared" si="12"/>
        <v>1.572307007</v>
      </c>
      <c r="L10" s="3"/>
      <c r="M10" s="6"/>
      <c r="N10" s="6"/>
    </row>
    <row r="11">
      <c r="A11" s="4">
        <v>10.0</v>
      </c>
      <c r="B11" s="5">
        <v>14.48</v>
      </c>
      <c r="C11" s="5">
        <v>26.282</v>
      </c>
      <c r="E11" t="str">
        <f t="shared" si="2"/>
        <v>11.802</v>
      </c>
      <c r="H11" t="str">
        <f t="shared" si="3"/>
        <v>0.428875</v>
      </c>
      <c r="I11" t="str">
        <f t="shared" si="4"/>
        <v>4.266083333</v>
      </c>
      <c r="J11" t="str">
        <f t="shared" ref="J11:K11" si="13">H11^2</f>
        <v>0.1839337656</v>
      </c>
      <c r="K11" t="str">
        <f t="shared" si="13"/>
        <v>18.19946701</v>
      </c>
      <c r="L11" s="3"/>
      <c r="M11" s="6"/>
      <c r="N11" s="6"/>
    </row>
    <row r="12">
      <c r="A12" s="4">
        <v>11.0</v>
      </c>
      <c r="B12" s="5">
        <v>22.328</v>
      </c>
      <c r="C12" s="5">
        <v>24.524</v>
      </c>
      <c r="E12" t="str">
        <f t="shared" si="2"/>
        <v>2.196</v>
      </c>
      <c r="H12" t="str">
        <f t="shared" si="3"/>
        <v>8.276875</v>
      </c>
      <c r="I12" t="str">
        <f t="shared" si="4"/>
        <v>2.508083333</v>
      </c>
      <c r="J12" t="str">
        <f t="shared" ref="J12:K12" si="14">H12^2</f>
        <v>68.50665977</v>
      </c>
      <c r="K12" t="str">
        <f t="shared" si="14"/>
        <v>6.290482007</v>
      </c>
      <c r="L12" s="3"/>
      <c r="M12" s="6"/>
      <c r="N12" s="6"/>
    </row>
    <row r="13">
      <c r="A13" s="4">
        <v>12.0</v>
      </c>
      <c r="B13" s="5">
        <v>15.298</v>
      </c>
      <c r="C13" s="5">
        <v>18.644</v>
      </c>
      <c r="E13" t="str">
        <f t="shared" si="2"/>
        <v>3.346</v>
      </c>
      <c r="H13" t="str">
        <f t="shared" si="3"/>
        <v>1.246875</v>
      </c>
      <c r="I13" t="str">
        <f t="shared" si="4"/>
        <v>-3.371916667</v>
      </c>
      <c r="J13" t="str">
        <f t="shared" ref="J13:K13" si="15">H13^2</f>
        <v>1.554697266</v>
      </c>
      <c r="K13" t="str">
        <f t="shared" si="15"/>
        <v>11.36982201</v>
      </c>
      <c r="L13" s="3"/>
      <c r="M13" s="6"/>
      <c r="N13" s="6"/>
    </row>
    <row r="14">
      <c r="A14" s="4">
        <v>13.0</v>
      </c>
      <c r="B14" s="5">
        <v>15.073</v>
      </c>
      <c r="C14" s="5">
        <v>17.51</v>
      </c>
      <c r="E14" t="str">
        <f t="shared" si="2"/>
        <v>2.437</v>
      </c>
      <c r="H14" t="str">
        <f t="shared" si="3"/>
        <v>1.021875</v>
      </c>
      <c r="I14" t="str">
        <f t="shared" si="4"/>
        <v>-4.505916667</v>
      </c>
      <c r="J14" t="str">
        <f t="shared" ref="J14:K14" si="16">H14^2</f>
        <v>1.044228516</v>
      </c>
      <c r="K14" t="str">
        <f t="shared" si="16"/>
        <v>20.30328501</v>
      </c>
      <c r="L14" s="3"/>
      <c r="M14" s="6"/>
      <c r="N14" s="6"/>
    </row>
    <row r="15">
      <c r="A15" s="4">
        <v>14.0</v>
      </c>
      <c r="B15" s="5">
        <v>16.929</v>
      </c>
      <c r="C15" s="5">
        <v>20.33</v>
      </c>
      <c r="E15" t="str">
        <f t="shared" si="2"/>
        <v>3.401</v>
      </c>
      <c r="H15" t="str">
        <f t="shared" si="3"/>
        <v>2.877875</v>
      </c>
      <c r="I15" t="str">
        <f t="shared" si="4"/>
        <v>-1.685916667</v>
      </c>
      <c r="J15" t="str">
        <f t="shared" ref="J15:K15" si="17">H15^2</f>
        <v>8.282164516</v>
      </c>
      <c r="K15" t="str">
        <f t="shared" si="17"/>
        <v>2.842315007</v>
      </c>
      <c r="L15" s="3"/>
      <c r="M15" s="6"/>
      <c r="N15" s="6"/>
    </row>
    <row r="16">
      <c r="A16" s="4">
        <v>15.0</v>
      </c>
      <c r="B16" s="5">
        <v>18.2</v>
      </c>
      <c r="C16" s="5">
        <v>35.255</v>
      </c>
      <c r="E16" t="str">
        <f t="shared" si="2"/>
        <v>17.055</v>
      </c>
      <c r="H16" t="str">
        <f t="shared" si="3"/>
        <v>4.148875</v>
      </c>
      <c r="I16" t="str">
        <f t="shared" si="4"/>
        <v>13.23908333</v>
      </c>
      <c r="J16" t="str">
        <f t="shared" ref="J16:K16" si="18">H16^2</f>
        <v>17.21316377</v>
      </c>
      <c r="K16" t="str">
        <f t="shared" si="18"/>
        <v>175.2733275</v>
      </c>
      <c r="L16" s="3"/>
      <c r="M16" s="6"/>
      <c r="N16" s="6"/>
    </row>
    <row r="17">
      <c r="A17" s="4">
        <v>16.0</v>
      </c>
      <c r="B17" s="5">
        <v>12.13</v>
      </c>
      <c r="C17" s="5">
        <v>22.158</v>
      </c>
      <c r="E17" t="str">
        <f t="shared" si="2"/>
        <v>10.028</v>
      </c>
      <c r="H17" t="str">
        <f t="shared" si="3"/>
        <v>-1.921125</v>
      </c>
      <c r="I17" t="str">
        <f t="shared" si="4"/>
        <v>0.1420833333</v>
      </c>
      <c r="J17" t="str">
        <f t="shared" ref="J17:K17" si="19">H17^2</f>
        <v>3.690721266</v>
      </c>
      <c r="K17" t="str">
        <f t="shared" si="19"/>
        <v>0.02018767361</v>
      </c>
      <c r="L17" s="3"/>
      <c r="M17" s="6"/>
      <c r="N17" s="6"/>
    </row>
    <row r="18">
      <c r="A18" s="4">
        <v>17.0</v>
      </c>
      <c r="B18" s="5">
        <v>18.495</v>
      </c>
      <c r="C18" s="5">
        <v>25.139</v>
      </c>
      <c r="E18" t="str">
        <f t="shared" si="2"/>
        <v>6.644</v>
      </c>
      <c r="H18" t="str">
        <f t="shared" si="3"/>
        <v>4.443875</v>
      </c>
      <c r="I18" t="str">
        <f t="shared" si="4"/>
        <v>3.123083333</v>
      </c>
      <c r="J18" t="str">
        <f t="shared" ref="J18:K18" si="20">H18^2</f>
        <v>19.74802502</v>
      </c>
      <c r="K18" t="str">
        <f t="shared" si="20"/>
        <v>9.753649507</v>
      </c>
      <c r="L18" s="3"/>
      <c r="M18" s="6"/>
      <c r="N18" s="6"/>
    </row>
    <row r="19">
      <c r="A19" s="4">
        <v>18.0</v>
      </c>
      <c r="B19" s="5">
        <v>10.639</v>
      </c>
      <c r="C19" s="5">
        <v>20.429</v>
      </c>
      <c r="E19" t="str">
        <f t="shared" si="2"/>
        <v>9.79</v>
      </c>
      <c r="H19" t="str">
        <f t="shared" si="3"/>
        <v>-3.412125</v>
      </c>
      <c r="I19" t="str">
        <f t="shared" si="4"/>
        <v>-1.586916667</v>
      </c>
      <c r="J19" t="str">
        <f t="shared" ref="J19:K19" si="21">H19^2</f>
        <v>11.64259702</v>
      </c>
      <c r="K19" t="str">
        <f t="shared" si="21"/>
        <v>2.518304507</v>
      </c>
      <c r="L19" s="3"/>
      <c r="M19" s="6"/>
      <c r="N19" s="6"/>
    </row>
    <row r="20">
      <c r="A20" s="4">
        <v>19.0</v>
      </c>
      <c r="B20" s="5">
        <v>11.344</v>
      </c>
      <c r="C20" s="5">
        <v>17.425</v>
      </c>
      <c r="E20" t="str">
        <f t="shared" si="2"/>
        <v>6.081</v>
      </c>
      <c r="H20" t="str">
        <f t="shared" si="3"/>
        <v>-2.707125</v>
      </c>
      <c r="I20" t="str">
        <f t="shared" si="4"/>
        <v>-4.590916667</v>
      </c>
      <c r="J20" t="str">
        <f t="shared" ref="J20:K20" si="22">H20^2</f>
        <v>7.328525766</v>
      </c>
      <c r="K20" t="str">
        <f t="shared" si="22"/>
        <v>21.07651584</v>
      </c>
      <c r="L20" s="3"/>
      <c r="M20" s="6"/>
      <c r="N20" s="6"/>
    </row>
    <row r="21">
      <c r="A21" s="4">
        <v>20.0</v>
      </c>
      <c r="B21" s="5">
        <v>12.369</v>
      </c>
      <c r="C21" s="5">
        <v>34.288</v>
      </c>
      <c r="E21" t="str">
        <f t="shared" si="2"/>
        <v>21.919</v>
      </c>
      <c r="H21" t="str">
        <f t="shared" si="3"/>
        <v>-1.682125</v>
      </c>
      <c r="I21" t="str">
        <f t="shared" si="4"/>
        <v>12.27208333</v>
      </c>
      <c r="J21" t="str">
        <f t="shared" ref="J21:K21" si="23">H21^2</f>
        <v>2.829544516</v>
      </c>
      <c r="K21" t="str">
        <f t="shared" si="23"/>
        <v>150.6040293</v>
      </c>
      <c r="L21" s="3"/>
      <c r="M21" s="6"/>
      <c r="N21" s="6"/>
    </row>
    <row r="22">
      <c r="A22" s="4">
        <v>21.0</v>
      </c>
      <c r="B22" s="5">
        <v>12.944</v>
      </c>
      <c r="C22" s="5">
        <v>23.894</v>
      </c>
      <c r="E22" t="str">
        <f t="shared" si="2"/>
        <v>10.95</v>
      </c>
      <c r="H22" t="str">
        <f t="shared" si="3"/>
        <v>-1.107125</v>
      </c>
      <c r="I22" t="str">
        <f t="shared" si="4"/>
        <v>1.878083333</v>
      </c>
      <c r="J22" t="str">
        <f t="shared" ref="J22:K22" si="24">H22^2</f>
        <v>1.225725766</v>
      </c>
      <c r="K22" t="str">
        <f t="shared" si="24"/>
        <v>3.527197007</v>
      </c>
      <c r="L22" s="3"/>
      <c r="M22" s="6"/>
      <c r="N22" s="6"/>
    </row>
    <row r="23">
      <c r="A23" s="4">
        <v>22.0</v>
      </c>
      <c r="B23" s="5">
        <v>14.233</v>
      </c>
      <c r="C23" s="5">
        <v>17.96</v>
      </c>
      <c r="E23" t="str">
        <f t="shared" si="2"/>
        <v>3.727</v>
      </c>
      <c r="H23" t="str">
        <f t="shared" si="3"/>
        <v>0.181875</v>
      </c>
      <c r="I23" t="str">
        <f t="shared" si="4"/>
        <v>-4.055916667</v>
      </c>
      <c r="J23" t="str">
        <f t="shared" ref="J23:K23" si="25">H23^2</f>
        <v>0.03307851562</v>
      </c>
      <c r="K23" t="str">
        <f t="shared" si="25"/>
        <v>16.45046001</v>
      </c>
      <c r="L23" s="3"/>
      <c r="M23" s="6"/>
      <c r="N23" s="6"/>
    </row>
    <row r="24">
      <c r="A24" s="4">
        <v>23.0</v>
      </c>
      <c r="B24" s="5">
        <v>19.71</v>
      </c>
      <c r="C24" s="5">
        <v>22.058</v>
      </c>
      <c r="E24" t="str">
        <f t="shared" si="2"/>
        <v>2.348</v>
      </c>
      <c r="H24" t="str">
        <f t="shared" si="3"/>
        <v>5.658875</v>
      </c>
      <c r="I24" t="str">
        <f t="shared" si="4"/>
        <v>0.04208333333</v>
      </c>
      <c r="J24" t="str">
        <f t="shared" ref="J24:K24" si="26">H24^2</f>
        <v>32.02286627</v>
      </c>
      <c r="K24" t="str">
        <f t="shared" si="26"/>
        <v>0.001771006944</v>
      </c>
      <c r="L24" s="3"/>
      <c r="M24" s="6"/>
      <c r="N24" s="6"/>
    </row>
    <row r="25">
      <c r="A25" s="4">
        <v>24.0</v>
      </c>
      <c r="B25" s="5">
        <v>16.004</v>
      </c>
      <c r="C25" s="5">
        <v>21.157</v>
      </c>
      <c r="E25" t="str">
        <f t="shared" si="2"/>
        <v>5.153</v>
      </c>
      <c r="H25" t="str">
        <f t="shared" si="3"/>
        <v>1.952875</v>
      </c>
      <c r="I25" t="str">
        <f t="shared" si="4"/>
        <v>-0.8589166667</v>
      </c>
      <c r="J25" t="str">
        <f t="shared" ref="J25:K25" si="27">H25^2</f>
        <v>3.813720766</v>
      </c>
      <c r="K25" t="str">
        <f t="shared" si="27"/>
        <v>0.7377378403</v>
      </c>
      <c r="L25" s="3"/>
      <c r="M25" s="6"/>
    </row>
    <row r="26">
      <c r="A26" s="1"/>
    </row>
    <row r="27">
      <c r="A27" s="7"/>
      <c r="B27" s="2" t="s">
        <v>0</v>
      </c>
      <c r="C27" s="2" t="s">
        <v>1</v>
      </c>
      <c r="E27" s="8" t="s">
        <v>7</v>
      </c>
    </row>
    <row r="28">
      <c r="A28" s="9" t="s">
        <v>8</v>
      </c>
      <c r="B28" s="10" t="str">
        <f t="shared" ref="B28:C28" si="28">AVERAGE(B2:B25)</f>
        <v>14.051125</v>
      </c>
      <c r="C28" s="10" t="str">
        <f t="shared" si="28"/>
        <v>22.01591667</v>
      </c>
      <c r="E28" s="10" t="str">
        <f>AVERAGE(diff)</f>
        <v>7.964791667</v>
      </c>
      <c r="F28" s="4"/>
      <c r="G28" s="11" t="s">
        <v>9</v>
      </c>
      <c r="H28" s="12">
        <v>2.069</v>
      </c>
    </row>
    <row r="29">
      <c r="A29" s="9" t="s">
        <v>10</v>
      </c>
      <c r="B29" s="10" t="str">
        <f t="shared" ref="B29:C29" si="29">MEDIAN(B2:B25)</f>
        <v>14.3565</v>
      </c>
      <c r="C29" s="10" t="str">
        <f t="shared" si="29"/>
        <v>21.0175</v>
      </c>
      <c r="E29" s="10"/>
      <c r="F29" s="4"/>
      <c r="G29" s="11" t="s">
        <v>11</v>
      </c>
      <c r="H29" s="13" t="str">
        <f>C28-B28/E34</f>
        <v>8.164071687</v>
      </c>
    </row>
    <row r="30">
      <c r="A30" s="9" t="s">
        <v>12</v>
      </c>
      <c r="B30" s="10" t="str">
        <f t="shared" ref="B30:C30" si="30">SUM(J2:J25)/$B$32</f>
        <v>12.14115286</v>
      </c>
      <c r="C30" s="10" t="str">
        <f t="shared" si="30"/>
        <v>22.05293383</v>
      </c>
      <c r="E30" s="10"/>
      <c r="F30" s="4"/>
      <c r="G30" s="11" t="s">
        <v>13</v>
      </c>
      <c r="H30" s="13" t="str">
        <f>TTEST(congruent,incongruent,2,1)</f>
        <v>0.00000004103000586</v>
      </c>
    </row>
    <row r="31">
      <c r="A31" s="9" t="s">
        <v>14</v>
      </c>
      <c r="B31" s="10" t="str">
        <f t="shared" ref="B31:C31" si="31">SQRT(B30)</f>
        <v>3.484415713</v>
      </c>
      <c r="C31" s="10" t="str">
        <f t="shared" si="31"/>
        <v>4.696055135</v>
      </c>
      <c r="E31" s="10" t="str">
        <f>STDEV(diff)</f>
        <v>4.86482691</v>
      </c>
    </row>
    <row r="32">
      <c r="A32" s="9" t="s">
        <v>15</v>
      </c>
      <c r="B32" s="10" t="str">
        <f>COUNT(B2:B25)</f>
        <v>24</v>
      </c>
      <c r="C32" s="10"/>
      <c r="E32" s="14" t="str">
        <f>COUNT(diff)</f>
        <v>24</v>
      </c>
    </row>
    <row r="33">
      <c r="A33" s="9" t="s">
        <v>16</v>
      </c>
      <c r="B33" s="10"/>
      <c r="C33" s="10"/>
      <c r="E33" s="10" t="str">
        <f>E32-1</f>
        <v>23</v>
      </c>
      <c r="M33" s="3"/>
    </row>
    <row r="34">
      <c r="A34" s="9" t="s">
        <v>17</v>
      </c>
      <c r="B34" s="10"/>
      <c r="C34" s="10"/>
      <c r="E34" s="10" t="str">
        <f>E31/SQRT(E32-1)</f>
        <v>1.014386533</v>
      </c>
    </row>
    <row r="35">
      <c r="A35" s="1"/>
    </row>
    <row r="36">
      <c r="A36" s="1"/>
      <c r="E36" s="3"/>
    </row>
    <row r="37">
      <c r="A37" s="1"/>
    </row>
    <row r="38">
      <c r="A38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  <c r="D46" s="15"/>
      <c r="E46" s="15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</sheetData>
  <drawing r:id="rId1"/>
</worksheet>
</file>