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ado\Downloads\"/>
    </mc:Choice>
  </mc:AlternateContent>
  <xr:revisionPtr revIDLastSave="0" documentId="13_ncr:1_{AC5147D7-CE27-43F8-8ECC-D70D09D9520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Calculator" sheetId="1" r:id="rId1"/>
    <sheet name="Tax" sheetId="2" r:id="rId2"/>
    <sheet name="StateRates" sheetId="4" r:id="rId3"/>
  </sheets>
  <definedNames>
    <definedName name="ExternalData_1" localSheetId="2" hidden="1">StateRates!$A$3:$F$54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D5" i="2" s="1"/>
  <c r="A6" i="2"/>
  <c r="B6" i="2" s="1"/>
  <c r="E5" i="2" l="1"/>
  <c r="C6" i="2"/>
  <c r="D6" i="2"/>
  <c r="E6" i="2"/>
  <c r="C5" i="2"/>
  <c r="A7" i="2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17" i="1"/>
  <c r="B18" i="1"/>
  <c r="B19" i="1"/>
  <c r="B20" i="1"/>
  <c r="B21" i="1"/>
  <c r="B22" i="1"/>
  <c r="B16" i="1"/>
  <c r="B15" i="1"/>
  <c r="B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15" i="1"/>
  <c r="D14" i="1"/>
  <c r="C14" i="1"/>
  <c r="D13" i="1"/>
  <c r="C13" i="1"/>
  <c r="B13" i="1"/>
  <c r="E6" i="1"/>
  <c r="E5" i="1"/>
  <c r="E7" i="1" s="1"/>
  <c r="E4" i="1"/>
  <c r="A363" i="1"/>
  <c r="A364" i="1"/>
  <c r="A365" i="1"/>
  <c r="A366" i="1"/>
  <c r="A367" i="1"/>
  <c r="A368" i="1"/>
  <c r="A369" i="1"/>
  <c r="A370" i="1"/>
  <c r="A371" i="1"/>
  <c r="A372" i="1"/>
  <c r="A353" i="1"/>
  <c r="A354" i="1"/>
  <c r="A355" i="1"/>
  <c r="A356" i="1"/>
  <c r="A357" i="1"/>
  <c r="A358" i="1"/>
  <c r="A359" i="1"/>
  <c r="A360" i="1"/>
  <c r="A361" i="1"/>
  <c r="A362" i="1"/>
  <c r="A344" i="1"/>
  <c r="A345" i="1"/>
  <c r="A346" i="1"/>
  <c r="A347" i="1"/>
  <c r="A348" i="1"/>
  <c r="A349" i="1"/>
  <c r="A350" i="1"/>
  <c r="A351" i="1"/>
  <c r="A35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15" i="1"/>
  <c r="A14" i="1"/>
  <c r="A1" i="4"/>
  <c r="A1" i="2"/>
  <c r="A1" i="1"/>
  <c r="B7" i="2" l="1"/>
  <c r="A8" i="2"/>
  <c r="B8" i="2" l="1"/>
  <c r="A9" i="2"/>
  <c r="E7" i="2"/>
  <c r="C7" i="2"/>
  <c r="D7" i="2"/>
  <c r="B9" i="2" l="1"/>
  <c r="A10" i="2"/>
  <c r="C8" i="2"/>
  <c r="D8" i="2"/>
  <c r="E8" i="2"/>
  <c r="A11" i="2" l="1"/>
  <c r="B10" i="2"/>
  <c r="C9" i="2"/>
  <c r="D9" i="2"/>
  <c r="E9" i="2"/>
  <c r="D10" i="2" l="1"/>
  <c r="E10" i="2"/>
  <c r="C10" i="2"/>
  <c r="B11" i="2"/>
  <c r="A12" i="2"/>
  <c r="B12" i="2" l="1"/>
  <c r="A13" i="2"/>
  <c r="E11" i="2"/>
  <c r="C11" i="2"/>
  <c r="D11" i="2"/>
  <c r="B13" i="2" l="1"/>
  <c r="A14" i="2"/>
  <c r="D12" i="2"/>
  <c r="E12" i="2"/>
  <c r="C12" i="2"/>
  <c r="A15" i="2" l="1"/>
  <c r="B14" i="2"/>
  <c r="C13" i="2"/>
  <c r="D13" i="2"/>
  <c r="E13" i="2"/>
  <c r="C14" i="2" l="1"/>
  <c r="D14" i="2"/>
  <c r="E14" i="2"/>
  <c r="B15" i="2"/>
  <c r="A16" i="2"/>
  <c r="E15" i="2" l="1"/>
  <c r="C15" i="2"/>
  <c r="D15" i="2"/>
  <c r="B16" i="2"/>
  <c r="A17" i="2"/>
  <c r="A18" i="2" l="1"/>
  <c r="B17" i="2"/>
  <c r="D16" i="2"/>
  <c r="C16" i="2"/>
  <c r="E16" i="2"/>
  <c r="E17" i="2" l="1"/>
  <c r="D17" i="2"/>
  <c r="C17" i="2"/>
  <c r="B18" i="2"/>
  <c r="A19" i="2"/>
  <c r="A20" i="2" l="1"/>
  <c r="B19" i="2"/>
  <c r="C18" i="2"/>
  <c r="D18" i="2"/>
  <c r="E18" i="2"/>
  <c r="E19" i="2" l="1"/>
  <c r="C19" i="2"/>
  <c r="D19" i="2"/>
  <c r="B20" i="2"/>
  <c r="A21" i="2"/>
  <c r="B21" i="2" l="1"/>
  <c r="A22" i="2"/>
  <c r="D20" i="2"/>
  <c r="E20" i="2"/>
  <c r="C20" i="2"/>
  <c r="A23" i="2" l="1"/>
  <c r="B22" i="2"/>
  <c r="C21" i="2"/>
  <c r="D21" i="2"/>
  <c r="E21" i="2"/>
  <c r="D22" i="2" l="1"/>
  <c r="E22" i="2"/>
  <c r="C22" i="2"/>
  <c r="B23" i="2"/>
  <c r="A24" i="2"/>
  <c r="A25" i="2" l="1"/>
  <c r="B24" i="2"/>
  <c r="E23" i="2"/>
  <c r="D23" i="2"/>
  <c r="C23" i="2"/>
  <c r="D24" i="2" l="1"/>
  <c r="C24" i="2"/>
  <c r="E24" i="2"/>
  <c r="A26" i="2"/>
  <c r="B25" i="2"/>
  <c r="C25" i="2" l="1"/>
  <c r="D25" i="2"/>
  <c r="E25" i="2"/>
  <c r="B26" i="2"/>
  <c r="A27" i="2"/>
  <c r="A28" i="2" l="1"/>
  <c r="B27" i="2"/>
  <c r="C26" i="2"/>
  <c r="D26" i="2"/>
  <c r="E26" i="2"/>
  <c r="D27" i="2" l="1"/>
  <c r="E27" i="2"/>
  <c r="C27" i="2"/>
  <c r="B28" i="2"/>
  <c r="A29" i="2"/>
  <c r="A30" i="2" l="1"/>
  <c r="B29" i="2"/>
  <c r="C28" i="2"/>
  <c r="D28" i="2"/>
  <c r="E28" i="2"/>
  <c r="D29" i="2" l="1"/>
  <c r="C29" i="2"/>
  <c r="E29" i="2"/>
  <c r="B30" i="2"/>
  <c r="A31" i="2"/>
  <c r="A32" i="2" l="1"/>
  <c r="B31" i="2"/>
  <c r="C30" i="2"/>
  <c r="D30" i="2"/>
  <c r="E30" i="2"/>
  <c r="D31" i="2" l="1"/>
  <c r="E31" i="2"/>
  <c r="C31" i="2"/>
  <c r="A33" i="2"/>
  <c r="B32" i="2"/>
  <c r="C32" i="2" l="1"/>
  <c r="D32" i="2"/>
  <c r="E32" i="2"/>
  <c r="B33" i="2"/>
  <c r="A34" i="2"/>
  <c r="B34" i="2" s="1"/>
  <c r="C34" i="2" l="1"/>
  <c r="D34" i="2"/>
  <c r="E34" i="2"/>
  <c r="B35" i="2"/>
  <c r="C33" i="2"/>
  <c r="D33" i="2"/>
  <c r="E33" i="2"/>
  <c r="E36" i="2" l="1"/>
  <c r="D36" i="2"/>
  <c r="C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ateRatesHW2" description="Connection to the 'StateRatesHW2' query in the workbook." type="5" refreshedVersion="6" background="1" saveData="1">
    <dbPr connection="Provider=Microsoft.Mashup.OleDb.1;Data Source=$Workbook$;Location=StateRatesHW2;Extended Properties=&quot;&quot;" command="SELECT * FROM [StateRatesHW2]"/>
  </connection>
</connections>
</file>

<file path=xl/sharedStrings.xml><?xml version="1.0" encoding="utf-8"?>
<sst xmlns="http://schemas.openxmlformats.org/spreadsheetml/2006/main" count="253" uniqueCount="133">
  <si>
    <t>Jasmine Prado</t>
  </si>
  <si>
    <t>Assessed Value</t>
  </si>
  <si>
    <t>Periodic Payment</t>
  </si>
  <si>
    <t>Property Price</t>
  </si>
  <si>
    <t>Property Tax</t>
  </si>
  <si>
    <t>Down Payment</t>
  </si>
  <si>
    <t>Insurance</t>
  </si>
  <si>
    <t>State</t>
  </si>
  <si>
    <t>NY</t>
  </si>
  <si>
    <t>Total Payment</t>
  </si>
  <si>
    <t>Duration in years</t>
  </si>
  <si>
    <t>Payments/year</t>
  </si>
  <si>
    <t>Interest rate/year</t>
  </si>
  <si>
    <t>Period Number</t>
  </si>
  <si>
    <t>Remaining Principal</t>
  </si>
  <si>
    <t>Interest Payment</t>
  </si>
  <si>
    <t>Principal Payment</t>
  </si>
  <si>
    <t>Year</t>
  </si>
  <si>
    <t>Cumulative Interest For Year</t>
  </si>
  <si>
    <t>Tax</t>
  </si>
  <si>
    <t>Abbreviation</t>
  </si>
  <si>
    <t>Name</t>
  </si>
  <si>
    <t>Region</t>
  </si>
  <si>
    <t>Region#</t>
  </si>
  <si>
    <t>Property Tax Rate</t>
  </si>
  <si>
    <t>Home Insurance Rate</t>
  </si>
  <si>
    <t>AL</t>
  </si>
  <si>
    <t>ALABAMA</t>
  </si>
  <si>
    <t>SE</t>
  </si>
  <si>
    <t>AK</t>
  </si>
  <si>
    <t>ALASKA</t>
  </si>
  <si>
    <t>W</t>
  </si>
  <si>
    <t>AZ</t>
  </si>
  <si>
    <t xml:space="preserve">ARIZONA </t>
  </si>
  <si>
    <t>SW</t>
  </si>
  <si>
    <t>AR</t>
  </si>
  <si>
    <t>ARKANSAS</t>
  </si>
  <si>
    <t>CA</t>
  </si>
  <si>
    <t xml:space="preserve">CALIFORNIA </t>
  </si>
  <si>
    <t>CO</t>
  </si>
  <si>
    <t xml:space="preserve">COLORADO </t>
  </si>
  <si>
    <t>CT</t>
  </si>
  <si>
    <t>CONNECTICUT</t>
  </si>
  <si>
    <t>NE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</si>
  <si>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</si>
  <si>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</si>
  <si>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</si>
  <si>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</si>
  <si>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</si>
  <si>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</si>
  <si>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</si>
  <si>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</si>
  <si>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</si>
  <si>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</si>
  <si>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</si>
  <si>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</si>
  <si>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</si>
  <si>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</si>
  <si>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MW</t>
  </si>
  <si>
    <t>IN</t>
  </si>
  <si>
    <t>INDIANA</t>
  </si>
  <si>
    <t>IA</t>
  </si>
  <si>
    <t>IOWA</t>
  </si>
  <si>
    <t>RI</t>
  </si>
  <si>
    <t>RHODE ISLAND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</si>
  <si>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</si>
  <si>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</si>
  <si>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</si>
  <si>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</si>
  <si>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</si>
  <si>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</si>
  <si>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</si>
  <si>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</si>
  <si>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</si>
  <si>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</si>
  <si>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</si>
  <si>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</si>
  <si>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</si>
  <si>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</si>
  <si>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</si>
  <si>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</si>
  <si>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</si>
  <si>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</si>
  <si>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</si>
  <si>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</si>
  <si>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</si>
  <si>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</si>
  <si>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NM</t>
  </si>
  <si>
    <t>NEW MEXICO</t>
  </si>
  <si>
    <t>NEW YORK</t>
  </si>
  <si>
    <t>NEBRASKA</t>
  </si>
  <si>
    <t>NV</t>
  </si>
  <si>
    <t>NEVADA</t>
  </si>
  <si>
    <t>NH</t>
  </si>
  <si>
    <t>NEW HAMPSHIRE</t>
  </si>
  <si>
    <t>NJ</t>
  </si>
  <si>
    <t>NEW JERSEY</t>
  </si>
  <si>
    <t>NC</t>
  </si>
  <si>
    <t>NORTH CAROLINA</t>
  </si>
  <si>
    <t>ND</t>
  </si>
  <si>
    <t>NORTH DAKOTA</t>
  </si>
  <si>
    <t>OK</t>
  </si>
  <si>
    <t>OKLAHOMA</t>
  </si>
  <si>
    <t>OH</t>
  </si>
  <si>
    <t>OHIO</t>
  </si>
  <si>
    <t>OR</t>
  </si>
  <si>
    <t>OREGON</t>
  </si>
  <si>
    <t>PA</t>
  </si>
  <si>
    <t>PENNSYLVANIA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</si>
  <si>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</si>
  <si>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</si>
  <si>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</si>
  <si>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</si>
  <si>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</si>
  <si>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</si>
  <si>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</si>
  <si>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</si>
  <si>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</si>
  <si>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</si>
  <si>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</si>
  <si>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</si>
  <si>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</si>
  <si>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 xml:space="preserve">VIRGINIA 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</si>
  <si>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</si>
  <si>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</si>
  <si>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</si>
  <si>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</si>
  <si>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</si>
  <si>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</si>
  <si>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</si>
  <si>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</si>
  <si>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Total Interest</t>
  </si>
  <si>
    <t>Total Tax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</si>
</sst>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800]dddd\,\ mmmm\ dd\,\ yyyy"/>
    <numFmt numFmtId="165" formatCode="0%\ &quot;Rate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44" fontId="0" fillId="0" borderId="0" xfId="0" applyNumberFormat="1" applyBorder="1"/>
    <xf numFmtId="44" fontId="0" fillId="0" borderId="2" xfId="0" applyNumberFormat="1" applyBorder="1"/>
    <xf numFmtId="0" fontId="0" fillId="0" borderId="3" xfId="0" applyBorder="1"/>
    <xf numFmtId="44" fontId="0" fillId="0" borderId="3" xfId="0" applyNumberFormat="1" applyBorder="1"/>
    <xf numFmtId="0" fontId="3" fillId="2" borderId="3" xfId="2" applyBorder="1"/>
    <xf numFmtId="165" fontId="3" fillId="2" borderId="3" xfId="2" applyNumberFormat="1" applyBorder="1"/>
    <xf numFmtId="0" fontId="1" fillId="3" borderId="3" xfId="3" applyBorder="1"/>
    <xf numFmtId="44" fontId="1" fillId="3" borderId="3" xfId="3" applyNumberFormat="1" applyBorder="1"/>
    <xf numFmtId="0" fontId="2" fillId="0" borderId="1" xfId="1" applyAlignment="1">
      <alignment horizontal="center" vertical="center"/>
    </xf>
    <xf numFmtId="0" fontId="3" fillId="2" borderId="0" xfId="2" applyAlignment="1">
      <alignment horizontal="center"/>
    </xf>
    <xf numFmtId="0" fontId="3" fillId="2" borderId="0" xfId="2"/>
    <xf numFmtId="44" fontId="3" fillId="2" borderId="0" xfId="2" applyNumberFormat="1"/>
    <xf numFmtId="8" fontId="3" fillId="2" borderId="0" xfId="2" applyNumberFormat="1"/>
    <xf numFmtId="10" fontId="3" fillId="2" borderId="0" xfId="2" applyNumberFormat="1"/>
    <xf numFmtId="0" fontId="0" fillId="0" borderId="7" xfId="0" applyBorder="1"/>
    <xf numFmtId="8" fontId="0" fillId="0" borderId="0" xfId="0" applyNumberFormat="1" applyBorder="1"/>
    <xf numFmtId="8" fontId="0" fillId="0" borderId="8" xfId="0" applyNumberFormat="1" applyBorder="1"/>
    <xf numFmtId="0" fontId="0" fillId="0" borderId="9" xfId="0" applyBorder="1"/>
    <xf numFmtId="8" fontId="0" fillId="0" borderId="2" xfId="0" applyNumberFormat="1" applyBorder="1"/>
    <xf numFmtId="8" fontId="0" fillId="0" borderId="10" xfId="0" applyNumberFormat="1" applyBorder="1"/>
    <xf numFmtId="0" fontId="3" fillId="2" borderId="4" xfId="2" applyBorder="1"/>
    <xf numFmtId="0" fontId="3" fillId="2" borderId="5" xfId="2" applyBorder="1"/>
    <xf numFmtId="0" fontId="3" fillId="2" borderId="6" xfId="2" applyBorder="1"/>
    <xf numFmtId="164" fontId="2" fillId="2" borderId="1" xfId="1" applyNumberFormat="1" applyFill="1" applyAlignment="1">
      <alignment horizontal="center" vertical="center"/>
    </xf>
    <xf numFmtId="0" fontId="2" fillId="2" borderId="1" xfId="1" applyFill="1" applyAlignment="1">
      <alignment horizontal="center" vertical="center"/>
    </xf>
  </cellXfs>
  <cellStyles count="4">
    <cellStyle name="60% - Accent1" xfId="3" builtinId="32"/>
    <cellStyle name="Accent1" xfId="2" builtinId="29"/>
    <cellStyle name="Heading 1" xfId="1" builtinId="16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Abbreviation" tableColumnId="1"/>
      <queryTableField id="2" name="Name" tableColumnId="2"/>
      <queryTableField id="3" name="Region" tableColumnId="3"/>
      <queryTableField id="4" name="Region#" tableColumnId="4"/>
      <queryTableField id="5" name="Property Tax Rate" tableColumnId="5"/>
      <queryTableField id="6" name="Home Insurance R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eRatesHW2" displayName="StateRatesHW2" ref="A3:F54" tableType="queryTable" totalsRowShown="0">
  <autoFilter ref="A3:F54" xr:uid="{00000000-0009-0000-0100-000001000000}"/>
  <tableColumns count="6">
    <tableColumn id="1" xr3:uid="{00000000-0010-0000-0000-000001000000}" uniqueName="1" name="Abbreviation" queryTableFieldId="1" dataDxfId="2"/>
    <tableColumn id="2" xr3:uid="{00000000-0010-0000-0000-000002000000}" uniqueName="2" name="Name" queryTableFieldId="2" dataDxfId="1"/>
    <tableColumn id="3" xr3:uid="{00000000-0010-0000-0000-000003000000}" uniqueName="3" name="Region" queryTableFieldId="3" dataDxfId="0"/>
    <tableColumn id="4" xr3:uid="{00000000-0010-0000-0000-000004000000}" uniqueName="4" name="Region#" queryTableFieldId="4"/>
    <tableColumn id="5" xr3:uid="{00000000-0010-0000-0000-000005000000}" uniqueName="5" name="Property Tax Rate" queryTableFieldId="5"/>
    <tableColumn id="6" xr3:uid="{00000000-0010-0000-0000-000006000000}" uniqueName="6" name="Home Insurance R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F11" sqref="F11"/>
    </sheetView>
  </sheetViews>
  <sheetFormatPr defaultRowHeight="15" x14ac:dyDescent="0.25"/>
  <cols>
    <col min="1" max="1" width="16.85546875" bestFit="1" customWidth="1"/>
    <col min="2" max="2" width="23.85546875" customWidth="1"/>
    <col min="3" max="3" width="16.42578125" bestFit="1" customWidth="1"/>
    <col min="4" max="4" width="16.7109375" bestFit="1" customWidth="1"/>
    <col min="5" max="5" width="18.7109375" customWidth="1"/>
  </cols>
  <sheetData>
    <row r="1" spans="1:6" ht="20.25" thickBot="1" x14ac:dyDescent="0.3">
      <c r="A1" s="26" t="str">
        <f ca="1">"Mortgage Calculator for today:" &amp; TEXT(NOW(), "mm/dd/yyy")</f>
        <v>Mortgage Calculator for today:12/02/2022</v>
      </c>
      <c r="B1" s="26"/>
      <c r="C1" s="26"/>
      <c r="D1" s="26"/>
      <c r="E1" s="26"/>
      <c r="F1" s="26"/>
    </row>
    <row r="2" spans="1:6" ht="21" thickTop="1" thickBot="1" x14ac:dyDescent="0.3">
      <c r="A2" s="27" t="s">
        <v>0</v>
      </c>
      <c r="B2" s="27"/>
      <c r="C2" s="27"/>
      <c r="D2" s="27"/>
      <c r="E2" s="27"/>
      <c r="F2" s="27"/>
    </row>
    <row r="3" spans="1:6" ht="15.75" thickTop="1" x14ac:dyDescent="0.25">
      <c r="A3" s="12"/>
      <c r="B3" s="12"/>
      <c r="C3" s="12"/>
      <c r="D3" s="12"/>
      <c r="E3" s="12"/>
      <c r="F3" s="12"/>
    </row>
    <row r="4" spans="1:6" x14ac:dyDescent="0.25">
      <c r="A4" s="13" t="s">
        <v>1</v>
      </c>
      <c r="B4" s="14">
        <v>550000</v>
      </c>
      <c r="C4" s="13"/>
      <c r="D4" s="13" t="s">
        <v>2</v>
      </c>
      <c r="E4" s="15">
        <f>PMT(B10/B9, B8*B9, B5-B6,0,0)</f>
        <v>-2814.0432323389887</v>
      </c>
      <c r="F4" s="13"/>
    </row>
    <row r="5" spans="1:6" x14ac:dyDescent="0.25">
      <c r="A5" s="13" t="s">
        <v>3</v>
      </c>
      <c r="B5" s="14">
        <v>500000</v>
      </c>
      <c r="C5" s="13"/>
      <c r="D5" s="13" t="s">
        <v>4</v>
      </c>
      <c r="E5" s="15">
        <f>((VLOOKUP(B7, StateRatesHW2[], 5, FALSE)*B4)/(B9))*(-1)</f>
        <v>-1100</v>
      </c>
      <c r="F5" s="13"/>
    </row>
    <row r="6" spans="1:6" x14ac:dyDescent="0.25">
      <c r="A6" s="13" t="s">
        <v>5</v>
      </c>
      <c r="B6" s="14">
        <v>80000</v>
      </c>
      <c r="C6" s="13"/>
      <c r="D6" s="13" t="s">
        <v>6</v>
      </c>
      <c r="E6" s="15">
        <f>((VLOOKUP(B7, StateRatesHW2[], 6, FALSE)*B4)/(B9))*(-1)</f>
        <v>-91.666666666666671</v>
      </c>
      <c r="F6" s="13"/>
    </row>
    <row r="7" spans="1:6" x14ac:dyDescent="0.25">
      <c r="A7" s="13" t="s">
        <v>7</v>
      </c>
      <c r="B7" s="13" t="s">
        <v>8</v>
      </c>
      <c r="C7" s="13"/>
      <c r="D7" s="13" t="s">
        <v>9</v>
      </c>
      <c r="E7" s="15">
        <f>SUM(E4:E6)</f>
        <v>-4005.7098990056552</v>
      </c>
      <c r="F7" s="13"/>
    </row>
    <row r="8" spans="1:6" x14ac:dyDescent="0.25">
      <c r="A8" s="13" t="s">
        <v>10</v>
      </c>
      <c r="B8" s="13">
        <v>30</v>
      </c>
      <c r="C8" s="13"/>
      <c r="D8" s="13"/>
      <c r="E8" s="13"/>
      <c r="F8" s="13"/>
    </row>
    <row r="9" spans="1:6" x14ac:dyDescent="0.25">
      <c r="A9" s="13" t="s">
        <v>11</v>
      </c>
      <c r="B9" s="13">
        <v>12</v>
      </c>
      <c r="C9" s="13"/>
      <c r="D9" s="13"/>
      <c r="E9" s="13"/>
      <c r="F9" s="13"/>
    </row>
    <row r="10" spans="1:6" x14ac:dyDescent="0.25">
      <c r="A10" s="13" t="s">
        <v>12</v>
      </c>
      <c r="B10" s="16">
        <v>7.0699999999999999E-2</v>
      </c>
      <c r="C10" s="13"/>
      <c r="D10" s="13"/>
      <c r="E10" s="13"/>
      <c r="F10" s="13"/>
    </row>
    <row r="12" spans="1:6" x14ac:dyDescent="0.25">
      <c r="A12" s="23" t="s">
        <v>13</v>
      </c>
      <c r="B12" s="24" t="s">
        <v>14</v>
      </c>
      <c r="C12" s="24" t="s">
        <v>15</v>
      </c>
      <c r="D12" s="25" t="s">
        <v>16</v>
      </c>
    </row>
    <row r="13" spans="1:6" x14ac:dyDescent="0.25">
      <c r="A13" s="17">
        <v>1</v>
      </c>
      <c r="B13" s="3">
        <f>$B$5-$B$6</f>
        <v>420000</v>
      </c>
      <c r="C13" s="18">
        <f>IFERROR(IPMT($B$10/$B$9, A13, $B$8*$B$9, $B$5-$B$6), 0)</f>
        <v>-2474.5</v>
      </c>
      <c r="D13" s="19">
        <f>IFERROR(PPMT($B$10/$B$9, A13, $B$8*$B$9, $B$5-$B$6), 0)</f>
        <v>-339.54323233898845</v>
      </c>
    </row>
    <row r="14" spans="1:6" x14ac:dyDescent="0.25">
      <c r="A14" s="17">
        <f>A13+1</f>
        <v>2</v>
      </c>
      <c r="B14" s="3">
        <f>B13+D13</f>
        <v>419660.45676766103</v>
      </c>
      <c r="C14" s="18">
        <f>IFERROR(IPMT($B$10/$B$9, A14, $B$8*$B$9, $B$5-$B$6), 0)</f>
        <v>-2472.499524456136</v>
      </c>
      <c r="D14" s="19">
        <f>IFERROR(PPMT($B$10/$B$9, A14, $B$8*$B$9, $B$5-$B$6), 0)</f>
        <v>-341.5437078828524</v>
      </c>
    </row>
    <row r="15" spans="1:6" x14ac:dyDescent="0.25">
      <c r="A15" s="17">
        <f>A14+1</f>
        <v>3</v>
      </c>
      <c r="B15" s="3">
        <f>B14+D14</f>
        <v>419318.91305977816</v>
      </c>
      <c r="C15" s="18">
        <f>IFERROR(IPMT($B$10/$B$9, A15, $B$8*$B$9, $B$5-$B$6), 0)</f>
        <v>-2470.4872627771929</v>
      </c>
      <c r="D15" s="19">
        <f t="shared" ref="D15:D78" si="0">IFERROR(PPMT($B$10/$B$9, A15, $B$8*$B$9, $B$5-$B$6), 0)</f>
        <v>-343.55596956179551</v>
      </c>
    </row>
    <row r="16" spans="1:6" x14ac:dyDescent="0.25">
      <c r="A16" s="17">
        <f t="shared" ref="A16:A79" si="1">A15+1</f>
        <v>4</v>
      </c>
      <c r="B16" s="3">
        <f>B15+D15</f>
        <v>418975.35709021636</v>
      </c>
      <c r="C16" s="18">
        <f t="shared" ref="C16:C79" si="2">IFERROR(IPMT($B$10/$B$9, A16, $B$8*$B$9, $B$5-$B$6), 0)</f>
        <v>-2468.4631455231915</v>
      </c>
      <c r="D16" s="19">
        <f t="shared" si="0"/>
        <v>-345.58008681579719</v>
      </c>
    </row>
    <row r="17" spans="1:4" x14ac:dyDescent="0.25">
      <c r="A17" s="17">
        <f t="shared" si="1"/>
        <v>5</v>
      </c>
      <c r="B17" s="3">
        <f t="shared" ref="B17:B80" si="3">B16+D16</f>
        <v>418629.77700340055</v>
      </c>
      <c r="C17" s="18">
        <f t="shared" si="2"/>
        <v>-2466.4271028450353</v>
      </c>
      <c r="D17" s="19">
        <f t="shared" si="0"/>
        <v>-347.61612949395351</v>
      </c>
    </row>
    <row r="18" spans="1:4" x14ac:dyDescent="0.25">
      <c r="A18" s="17">
        <f t="shared" si="1"/>
        <v>6</v>
      </c>
      <c r="B18" s="3">
        <f t="shared" si="3"/>
        <v>418282.16087390657</v>
      </c>
      <c r="C18" s="18">
        <f t="shared" si="2"/>
        <v>-2464.3790644820997</v>
      </c>
      <c r="D18" s="19">
        <f t="shared" si="0"/>
        <v>-349.66416785688864</v>
      </c>
    </row>
    <row r="19" spans="1:4" x14ac:dyDescent="0.25">
      <c r="A19" s="17">
        <f t="shared" si="1"/>
        <v>7</v>
      </c>
      <c r="B19" s="3">
        <f t="shared" si="3"/>
        <v>417932.49670604966</v>
      </c>
      <c r="C19" s="18">
        <f t="shared" si="2"/>
        <v>-2462.3189597598093</v>
      </c>
      <c r="D19" s="19">
        <f t="shared" si="0"/>
        <v>-351.72427257917894</v>
      </c>
    </row>
    <row r="20" spans="1:4" x14ac:dyDescent="0.25">
      <c r="A20" s="17">
        <f t="shared" si="1"/>
        <v>8</v>
      </c>
      <c r="B20" s="3">
        <f t="shared" si="3"/>
        <v>417580.77243347047</v>
      </c>
      <c r="C20" s="18">
        <f t="shared" si="2"/>
        <v>-2460.2467175871971</v>
      </c>
      <c r="D20" s="19">
        <f t="shared" si="0"/>
        <v>-353.79651475179116</v>
      </c>
    </row>
    <row r="21" spans="1:4" x14ac:dyDescent="0.25">
      <c r="A21" s="17">
        <f t="shared" si="1"/>
        <v>9</v>
      </c>
      <c r="B21" s="3">
        <f t="shared" si="3"/>
        <v>417226.97591871867</v>
      </c>
      <c r="C21" s="18">
        <f t="shared" si="2"/>
        <v>-2458.1622664544511</v>
      </c>
      <c r="D21" s="19">
        <f t="shared" si="0"/>
        <v>-355.88096588453726</v>
      </c>
    </row>
    <row r="22" spans="1:4" x14ac:dyDescent="0.25">
      <c r="A22" s="17">
        <f t="shared" si="1"/>
        <v>10</v>
      </c>
      <c r="B22" s="3">
        <f t="shared" si="3"/>
        <v>416871.09495283413</v>
      </c>
      <c r="C22" s="18">
        <f t="shared" si="2"/>
        <v>-2456.0655344304482</v>
      </c>
      <c r="D22" s="19">
        <f t="shared" si="0"/>
        <v>-357.97769790854028</v>
      </c>
    </row>
    <row r="23" spans="1:4" x14ac:dyDescent="0.25">
      <c r="A23" s="17">
        <f t="shared" si="1"/>
        <v>11</v>
      </c>
      <c r="B23" s="3">
        <f t="shared" si="3"/>
        <v>416513.1172549256</v>
      </c>
      <c r="C23" s="18">
        <f t="shared" si="2"/>
        <v>-2453.9564491602705</v>
      </c>
      <c r="D23" s="19">
        <f t="shared" si="0"/>
        <v>-360.08678317871801</v>
      </c>
    </row>
    <row r="24" spans="1:4" x14ac:dyDescent="0.25">
      <c r="A24" s="17">
        <f t="shared" si="1"/>
        <v>12</v>
      </c>
      <c r="B24" s="3">
        <f t="shared" si="3"/>
        <v>416153.03047174687</v>
      </c>
      <c r="C24" s="18">
        <f t="shared" si="2"/>
        <v>-2451.8349378627095</v>
      </c>
      <c r="D24" s="19">
        <f t="shared" si="0"/>
        <v>-362.20829447627938</v>
      </c>
    </row>
    <row r="25" spans="1:4" x14ac:dyDescent="0.25">
      <c r="A25" s="17">
        <f t="shared" si="1"/>
        <v>13</v>
      </c>
      <c r="B25" s="3">
        <f t="shared" si="3"/>
        <v>415790.8221772706</v>
      </c>
      <c r="C25" s="18">
        <f t="shared" si="2"/>
        <v>-2449.7009273277531</v>
      </c>
      <c r="D25" s="19">
        <f t="shared" si="0"/>
        <v>-364.3423050112354</v>
      </c>
    </row>
    <row r="26" spans="1:4" x14ac:dyDescent="0.25">
      <c r="A26" s="17">
        <f t="shared" si="1"/>
        <v>14</v>
      </c>
      <c r="B26" s="3">
        <f t="shared" si="3"/>
        <v>415426.47987225937</v>
      </c>
      <c r="C26" s="18">
        <f t="shared" si="2"/>
        <v>-2447.554343914062</v>
      </c>
      <c r="D26" s="19">
        <f t="shared" si="0"/>
        <v>-366.4888884249267</v>
      </c>
    </row>
    <row r="27" spans="1:4" x14ac:dyDescent="0.25">
      <c r="A27" s="17">
        <f t="shared" si="1"/>
        <v>15</v>
      </c>
      <c r="B27" s="3">
        <f t="shared" si="3"/>
        <v>415059.99098383443</v>
      </c>
      <c r="C27" s="18">
        <f t="shared" si="2"/>
        <v>-2445.3951135464249</v>
      </c>
      <c r="D27" s="19">
        <f t="shared" si="0"/>
        <v>-368.64811879256342</v>
      </c>
    </row>
    <row r="28" spans="1:4" x14ac:dyDescent="0.25">
      <c r="A28" s="17">
        <f t="shared" si="1"/>
        <v>16</v>
      </c>
      <c r="B28" s="3">
        <f t="shared" si="3"/>
        <v>414691.34286504186</v>
      </c>
      <c r="C28" s="18">
        <f t="shared" si="2"/>
        <v>-2443.2231617132052</v>
      </c>
      <c r="D28" s="19">
        <f t="shared" si="0"/>
        <v>-370.8200706257831</v>
      </c>
    </row>
    <row r="29" spans="1:4" x14ac:dyDescent="0.25">
      <c r="A29" s="17">
        <f t="shared" si="1"/>
        <v>17</v>
      </c>
      <c r="B29" s="3">
        <f t="shared" si="3"/>
        <v>414320.52279441606</v>
      </c>
      <c r="C29" s="18">
        <f t="shared" si="2"/>
        <v>-2441.0384134637684</v>
      </c>
      <c r="D29" s="19">
        <f t="shared" si="0"/>
        <v>-373.00481887521994</v>
      </c>
    </row>
    <row r="30" spans="1:4" x14ac:dyDescent="0.25">
      <c r="A30" s="17">
        <f t="shared" si="1"/>
        <v>18</v>
      </c>
      <c r="B30" s="3">
        <f t="shared" si="3"/>
        <v>413947.51797554083</v>
      </c>
      <c r="C30" s="18">
        <f t="shared" si="2"/>
        <v>-2438.8407934058955</v>
      </c>
      <c r="D30" s="19">
        <f t="shared" si="0"/>
        <v>-375.20243893309305</v>
      </c>
    </row>
    <row r="31" spans="1:4" x14ac:dyDescent="0.25">
      <c r="A31" s="17">
        <f t="shared" si="1"/>
        <v>19</v>
      </c>
      <c r="B31" s="3">
        <f t="shared" si="3"/>
        <v>413572.31553660776</v>
      </c>
      <c r="C31" s="18">
        <f t="shared" si="2"/>
        <v>-2436.6302257031812</v>
      </c>
      <c r="D31" s="19">
        <f t="shared" si="0"/>
        <v>-377.41300663580722</v>
      </c>
    </row>
    <row r="32" spans="1:4" x14ac:dyDescent="0.25">
      <c r="A32" s="17">
        <f t="shared" si="1"/>
        <v>20</v>
      </c>
      <c r="B32" s="3">
        <f t="shared" si="3"/>
        <v>413194.90252997197</v>
      </c>
      <c r="C32" s="18">
        <f t="shared" si="2"/>
        <v>-2434.4066340724189</v>
      </c>
      <c r="D32" s="19">
        <f t="shared" si="0"/>
        <v>-379.63659826656982</v>
      </c>
    </row>
    <row r="33" spans="1:4" x14ac:dyDescent="0.25">
      <c r="A33" s="17">
        <f t="shared" si="1"/>
        <v>21</v>
      </c>
      <c r="B33" s="3">
        <f t="shared" si="3"/>
        <v>412815.26593170542</v>
      </c>
      <c r="C33" s="18">
        <f t="shared" si="2"/>
        <v>-2432.1699417809646</v>
      </c>
      <c r="D33" s="19">
        <f t="shared" si="0"/>
        <v>-381.87329055802371</v>
      </c>
    </row>
    <row r="34" spans="1:4" x14ac:dyDescent="0.25">
      <c r="A34" s="17">
        <f t="shared" si="1"/>
        <v>22</v>
      </c>
      <c r="B34" s="3">
        <f t="shared" si="3"/>
        <v>412433.39264114742</v>
      </c>
      <c r="C34" s="18">
        <f t="shared" si="2"/>
        <v>-2429.9200716440937</v>
      </c>
      <c r="D34" s="19">
        <f t="shared" si="0"/>
        <v>-384.12316069489475</v>
      </c>
    </row>
    <row r="35" spans="1:4" x14ac:dyDescent="0.25">
      <c r="A35" s="17">
        <f t="shared" si="1"/>
        <v>23</v>
      </c>
      <c r="B35" s="3">
        <f t="shared" si="3"/>
        <v>412049.26948045252</v>
      </c>
      <c r="C35" s="18">
        <f t="shared" si="2"/>
        <v>-2427.6569460223327</v>
      </c>
      <c r="D35" s="19">
        <f t="shared" si="0"/>
        <v>-386.38628631665557</v>
      </c>
    </row>
    <row r="36" spans="1:4" x14ac:dyDescent="0.25">
      <c r="A36" s="17">
        <f t="shared" si="1"/>
        <v>24</v>
      </c>
      <c r="B36" s="3">
        <f t="shared" si="3"/>
        <v>411662.88319413585</v>
      </c>
      <c r="C36" s="18">
        <f t="shared" si="2"/>
        <v>-2425.380486818784</v>
      </c>
      <c r="D36" s="19">
        <f t="shared" si="0"/>
        <v>-388.66274552020445</v>
      </c>
    </row>
    <row r="37" spans="1:4" x14ac:dyDescent="0.25">
      <c r="A37" s="17">
        <f t="shared" si="1"/>
        <v>25</v>
      </c>
      <c r="B37" s="3">
        <f t="shared" si="3"/>
        <v>411274.22044861567</v>
      </c>
      <c r="C37" s="18">
        <f t="shared" si="2"/>
        <v>-2423.0906154764275</v>
      </c>
      <c r="D37" s="19">
        <f t="shared" si="0"/>
        <v>-390.95261686256094</v>
      </c>
    </row>
    <row r="38" spans="1:4" x14ac:dyDescent="0.25">
      <c r="A38" s="17">
        <f t="shared" si="1"/>
        <v>26</v>
      </c>
      <c r="B38" s="3">
        <f t="shared" si="3"/>
        <v>410883.26783175312</v>
      </c>
      <c r="C38" s="18">
        <f t="shared" si="2"/>
        <v>-2420.7872529754127</v>
      </c>
      <c r="D38" s="19">
        <f t="shared" si="0"/>
        <v>-393.25597936357622</v>
      </c>
    </row>
    <row r="39" spans="1:4" x14ac:dyDescent="0.25">
      <c r="A39" s="17">
        <f t="shared" si="1"/>
        <v>27</v>
      </c>
      <c r="B39" s="3">
        <f t="shared" si="3"/>
        <v>410490.01185238955</v>
      </c>
      <c r="C39" s="18">
        <f t="shared" si="2"/>
        <v>-2418.4703198303282</v>
      </c>
      <c r="D39" s="19">
        <f t="shared" si="0"/>
        <v>-395.57291250866001</v>
      </c>
    </row>
    <row r="40" spans="1:4" x14ac:dyDescent="0.25">
      <c r="A40" s="17">
        <f t="shared" si="1"/>
        <v>28</v>
      </c>
      <c r="B40" s="3">
        <f t="shared" si="3"/>
        <v>410094.43893988087</v>
      </c>
      <c r="C40" s="18">
        <f t="shared" si="2"/>
        <v>-2416.1397360874653</v>
      </c>
      <c r="D40" s="19">
        <f t="shared" si="0"/>
        <v>-397.90349625152356</v>
      </c>
    </row>
    <row r="41" spans="1:4" x14ac:dyDescent="0.25">
      <c r="A41" s="17">
        <f t="shared" si="1"/>
        <v>29</v>
      </c>
      <c r="B41" s="3">
        <f t="shared" si="3"/>
        <v>409696.53544362937</v>
      </c>
      <c r="C41" s="18">
        <f t="shared" si="2"/>
        <v>-2413.7954213220496</v>
      </c>
      <c r="D41" s="19">
        <f t="shared" si="0"/>
        <v>-400.24781101693873</v>
      </c>
    </row>
    <row r="42" spans="1:4" x14ac:dyDescent="0.25">
      <c r="A42" s="17">
        <f t="shared" si="1"/>
        <v>30</v>
      </c>
      <c r="B42" s="3">
        <f t="shared" si="3"/>
        <v>409296.28763261245</v>
      </c>
      <c r="C42" s="18">
        <f t="shared" si="2"/>
        <v>-2411.4372946354752</v>
      </c>
      <c r="D42" s="19">
        <f t="shared" si="0"/>
        <v>-402.60593770351352</v>
      </c>
    </row>
    <row r="43" spans="1:4" x14ac:dyDescent="0.25">
      <c r="A43" s="17">
        <f t="shared" si="1"/>
        <v>31</v>
      </c>
      <c r="B43" s="3">
        <f t="shared" si="3"/>
        <v>408893.68169490894</v>
      </c>
      <c r="C43" s="18">
        <f t="shared" si="2"/>
        <v>-2409.0652746525052</v>
      </c>
      <c r="D43" s="19">
        <f t="shared" si="0"/>
        <v>-404.97795768648336</v>
      </c>
    </row>
    <row r="44" spans="1:4" x14ac:dyDescent="0.25">
      <c r="A44" s="17">
        <f t="shared" si="1"/>
        <v>32</v>
      </c>
      <c r="B44" s="3">
        <f t="shared" si="3"/>
        <v>408488.70373722247</v>
      </c>
      <c r="C44" s="18">
        <f t="shared" si="2"/>
        <v>-2406.6792795184688</v>
      </c>
      <c r="D44" s="19">
        <f t="shared" si="0"/>
        <v>-407.36395282051961</v>
      </c>
    </row>
    <row r="45" spans="1:4" x14ac:dyDescent="0.25">
      <c r="A45" s="17">
        <f t="shared" si="1"/>
        <v>33</v>
      </c>
      <c r="B45" s="3">
        <f t="shared" si="3"/>
        <v>408081.33978440193</v>
      </c>
      <c r="C45" s="18">
        <f t="shared" si="2"/>
        <v>-2404.2792268964349</v>
      </c>
      <c r="D45" s="19">
        <f t="shared" si="0"/>
        <v>-409.76400544255381</v>
      </c>
    </row>
    <row r="46" spans="1:4" x14ac:dyDescent="0.25">
      <c r="A46" s="17">
        <f t="shared" si="1"/>
        <v>34</v>
      </c>
      <c r="B46" s="3">
        <f t="shared" si="3"/>
        <v>407671.57577895938</v>
      </c>
      <c r="C46" s="18">
        <f t="shared" si="2"/>
        <v>-2401.8650339643691</v>
      </c>
      <c r="D46" s="19">
        <f t="shared" si="0"/>
        <v>-412.17819837461951</v>
      </c>
    </row>
    <row r="47" spans="1:4" x14ac:dyDescent="0.25">
      <c r="A47" s="17">
        <f t="shared" si="1"/>
        <v>35</v>
      </c>
      <c r="B47" s="3">
        <f t="shared" si="3"/>
        <v>407259.39758058474</v>
      </c>
      <c r="C47" s="18">
        <f t="shared" si="2"/>
        <v>-2399.4366174122788</v>
      </c>
      <c r="D47" s="19">
        <f t="shared" si="0"/>
        <v>-414.60661492670999</v>
      </c>
    </row>
    <row r="48" spans="1:4" x14ac:dyDescent="0.25">
      <c r="A48" s="17">
        <f t="shared" si="1"/>
        <v>36</v>
      </c>
      <c r="B48" s="3">
        <f t="shared" si="3"/>
        <v>406844.79096565803</v>
      </c>
      <c r="C48" s="18">
        <f t="shared" si="2"/>
        <v>-2396.9938934393354</v>
      </c>
      <c r="D48" s="19">
        <f t="shared" si="0"/>
        <v>-417.04933889965321</v>
      </c>
    </row>
    <row r="49" spans="1:4" x14ac:dyDescent="0.25">
      <c r="A49" s="17">
        <f t="shared" si="1"/>
        <v>37</v>
      </c>
      <c r="B49" s="3">
        <f t="shared" si="3"/>
        <v>406427.74162675836</v>
      </c>
      <c r="C49" s="18">
        <f t="shared" si="2"/>
        <v>-2394.536777750985</v>
      </c>
      <c r="D49" s="19">
        <f t="shared" si="0"/>
        <v>-419.50645458800358</v>
      </c>
    </row>
    <row r="50" spans="1:4" x14ac:dyDescent="0.25">
      <c r="A50" s="17">
        <f t="shared" si="1"/>
        <v>38</v>
      </c>
      <c r="B50" s="3">
        <f t="shared" si="3"/>
        <v>406008.23517217033</v>
      </c>
      <c r="C50" s="18">
        <f t="shared" si="2"/>
        <v>-2392.0651855560368</v>
      </c>
      <c r="D50" s="19">
        <f t="shared" si="0"/>
        <v>-421.97804678295142</v>
      </c>
    </row>
    <row r="51" spans="1:4" x14ac:dyDescent="0.25">
      <c r="A51" s="17">
        <f t="shared" si="1"/>
        <v>39</v>
      </c>
      <c r="B51" s="3">
        <f t="shared" si="3"/>
        <v>405586.25712538738</v>
      </c>
      <c r="C51" s="18">
        <f t="shared" si="2"/>
        <v>-2389.579031563741</v>
      </c>
      <c r="D51" s="19">
        <f t="shared" si="0"/>
        <v>-424.46420077524755</v>
      </c>
    </row>
    <row r="52" spans="1:4" x14ac:dyDescent="0.25">
      <c r="A52" s="17">
        <f t="shared" si="1"/>
        <v>40</v>
      </c>
      <c r="B52" s="3">
        <f t="shared" si="3"/>
        <v>405161.79292461212</v>
      </c>
      <c r="C52" s="18">
        <f t="shared" si="2"/>
        <v>-2387.0782299808402</v>
      </c>
      <c r="D52" s="19">
        <f t="shared" si="0"/>
        <v>-426.9650023581483</v>
      </c>
    </row>
    <row r="53" spans="1:4" x14ac:dyDescent="0.25">
      <c r="A53" s="17">
        <f t="shared" si="1"/>
        <v>41</v>
      </c>
      <c r="B53" s="3">
        <f t="shared" si="3"/>
        <v>404734.82792225399</v>
      </c>
      <c r="C53" s="18">
        <f t="shared" si="2"/>
        <v>-2384.5626945086133</v>
      </c>
      <c r="D53" s="19">
        <f t="shared" si="0"/>
        <v>-429.48053783037511</v>
      </c>
    </row>
    <row r="54" spans="1:4" x14ac:dyDescent="0.25">
      <c r="A54" s="17">
        <f t="shared" si="1"/>
        <v>42</v>
      </c>
      <c r="B54" s="3">
        <f t="shared" si="3"/>
        <v>404305.3473844236</v>
      </c>
      <c r="C54" s="18">
        <f t="shared" si="2"/>
        <v>-2382.0323383398963</v>
      </c>
      <c r="D54" s="19">
        <f t="shared" si="0"/>
        <v>-432.0108939990925</v>
      </c>
    </row>
    <row r="55" spans="1:4" x14ac:dyDescent="0.25">
      <c r="A55" s="17">
        <f t="shared" si="1"/>
        <v>43</v>
      </c>
      <c r="B55" s="3">
        <f t="shared" si="3"/>
        <v>403873.33649042452</v>
      </c>
      <c r="C55" s="18">
        <f t="shared" si="2"/>
        <v>-2379.4870741560849</v>
      </c>
      <c r="D55" s="19">
        <f t="shared" si="0"/>
        <v>-434.5561581829038</v>
      </c>
    </row>
    <row r="56" spans="1:4" x14ac:dyDescent="0.25">
      <c r="A56" s="17">
        <f t="shared" si="1"/>
        <v>44</v>
      </c>
      <c r="B56" s="3">
        <f t="shared" si="3"/>
        <v>403438.78033224161</v>
      </c>
      <c r="C56" s="18">
        <f t="shared" si="2"/>
        <v>-2376.9268141241237</v>
      </c>
      <c r="D56" s="19">
        <f t="shared" si="0"/>
        <v>-437.11641821486467</v>
      </c>
    </row>
    <row r="57" spans="1:4" x14ac:dyDescent="0.25">
      <c r="A57" s="17">
        <f t="shared" si="1"/>
        <v>45</v>
      </c>
      <c r="B57" s="3">
        <f t="shared" si="3"/>
        <v>403001.66391402675</v>
      </c>
      <c r="C57" s="18">
        <f t="shared" si="2"/>
        <v>-2374.3514698934746</v>
      </c>
      <c r="D57" s="19">
        <f t="shared" si="0"/>
        <v>-439.69176244551386</v>
      </c>
    </row>
    <row r="58" spans="1:4" x14ac:dyDescent="0.25">
      <c r="A58" s="17">
        <f t="shared" si="1"/>
        <v>46</v>
      </c>
      <c r="B58" s="3">
        <f t="shared" si="3"/>
        <v>402561.97215158126</v>
      </c>
      <c r="C58" s="18">
        <f t="shared" si="2"/>
        <v>-2371.7609525930661</v>
      </c>
      <c r="D58" s="19">
        <f t="shared" si="0"/>
        <v>-442.28227974592204</v>
      </c>
    </row>
    <row r="59" spans="1:4" x14ac:dyDescent="0.25">
      <c r="A59" s="17">
        <f t="shared" si="1"/>
        <v>47</v>
      </c>
      <c r="B59" s="3">
        <f t="shared" si="3"/>
        <v>402119.68987183535</v>
      </c>
      <c r="C59" s="18">
        <f t="shared" si="2"/>
        <v>-2369.1551728282302</v>
      </c>
      <c r="D59" s="19">
        <f t="shared" si="0"/>
        <v>-444.88805951075852</v>
      </c>
    </row>
    <row r="60" spans="1:4" x14ac:dyDescent="0.25">
      <c r="A60" s="17">
        <f t="shared" si="1"/>
        <v>48</v>
      </c>
      <c r="B60" s="3">
        <f t="shared" si="3"/>
        <v>401674.80181232461</v>
      </c>
      <c r="C60" s="18">
        <f t="shared" si="2"/>
        <v>-2366.5340406776127</v>
      </c>
      <c r="D60" s="19">
        <f t="shared" si="0"/>
        <v>-447.50919166137601</v>
      </c>
    </row>
    <row r="61" spans="1:4" x14ac:dyDescent="0.25">
      <c r="A61" s="17">
        <f t="shared" si="1"/>
        <v>49</v>
      </c>
      <c r="B61" s="3">
        <f t="shared" si="3"/>
        <v>401227.29262066324</v>
      </c>
      <c r="C61" s="18">
        <f t="shared" si="2"/>
        <v>-2363.8974656900741</v>
      </c>
      <c r="D61" s="19">
        <f t="shared" si="0"/>
        <v>-450.14576664891439</v>
      </c>
    </row>
    <row r="62" spans="1:4" x14ac:dyDescent="0.25">
      <c r="A62" s="17">
        <f t="shared" si="1"/>
        <v>50</v>
      </c>
      <c r="B62" s="3">
        <f t="shared" si="3"/>
        <v>400777.14685401431</v>
      </c>
      <c r="C62" s="18">
        <f t="shared" si="2"/>
        <v>-2361.2453568815677</v>
      </c>
      <c r="D62" s="19">
        <f t="shared" si="0"/>
        <v>-452.7978754574209</v>
      </c>
    </row>
    <row r="63" spans="1:4" x14ac:dyDescent="0.25">
      <c r="A63" s="17">
        <f t="shared" si="1"/>
        <v>51</v>
      </c>
      <c r="B63" s="3">
        <f t="shared" si="3"/>
        <v>400324.34897855687</v>
      </c>
      <c r="C63" s="18">
        <f t="shared" si="2"/>
        <v>-2358.5776227319975</v>
      </c>
      <c r="D63" s="19">
        <f t="shared" si="0"/>
        <v>-455.46560960699071</v>
      </c>
    </row>
    <row r="64" spans="1:4" x14ac:dyDescent="0.25">
      <c r="A64" s="17">
        <f t="shared" si="1"/>
        <v>52</v>
      </c>
      <c r="B64" s="3">
        <f t="shared" si="3"/>
        <v>399868.88336894987</v>
      </c>
      <c r="C64" s="18">
        <f t="shared" si="2"/>
        <v>-2355.8941711820635</v>
      </c>
      <c r="D64" s="19">
        <f t="shared" si="0"/>
        <v>-458.14906115692526</v>
      </c>
    </row>
    <row r="65" spans="1:4" x14ac:dyDescent="0.25">
      <c r="A65" s="17">
        <f t="shared" si="1"/>
        <v>53</v>
      </c>
      <c r="B65" s="3">
        <f t="shared" si="3"/>
        <v>399410.73430779297</v>
      </c>
      <c r="C65" s="18">
        <f t="shared" si="2"/>
        <v>-2353.19490963008</v>
      </c>
      <c r="D65" s="19">
        <f t="shared" si="0"/>
        <v>-460.8483227089082</v>
      </c>
    </row>
    <row r="66" spans="1:4" x14ac:dyDescent="0.25">
      <c r="A66" s="17">
        <f t="shared" si="1"/>
        <v>54</v>
      </c>
      <c r="B66" s="3">
        <f t="shared" si="3"/>
        <v>398949.88598508405</v>
      </c>
      <c r="C66" s="18">
        <f t="shared" si="2"/>
        <v>-2350.4797449287871</v>
      </c>
      <c r="D66" s="19">
        <f t="shared" si="0"/>
        <v>-463.56348741020156</v>
      </c>
    </row>
    <row r="67" spans="1:4" x14ac:dyDescent="0.25">
      <c r="A67" s="17">
        <f t="shared" si="1"/>
        <v>55</v>
      </c>
      <c r="B67" s="3">
        <f t="shared" si="3"/>
        <v>398486.32249767386</v>
      </c>
      <c r="C67" s="18">
        <f t="shared" si="2"/>
        <v>-2347.7485833821283</v>
      </c>
      <c r="D67" s="19">
        <f t="shared" si="0"/>
        <v>-466.29464895685999</v>
      </c>
    </row>
    <row r="68" spans="1:4" x14ac:dyDescent="0.25">
      <c r="A68" s="17">
        <f t="shared" si="1"/>
        <v>56</v>
      </c>
      <c r="B68" s="3">
        <f t="shared" si="3"/>
        <v>398020.027848717</v>
      </c>
      <c r="C68" s="18">
        <f t="shared" si="2"/>
        <v>-2345.0013307420245</v>
      </c>
      <c r="D68" s="19">
        <f t="shared" si="0"/>
        <v>-469.04190159696407</v>
      </c>
    </row>
    <row r="69" spans="1:4" x14ac:dyDescent="0.25">
      <c r="A69" s="17">
        <f t="shared" si="1"/>
        <v>57</v>
      </c>
      <c r="B69" s="3">
        <f t="shared" si="3"/>
        <v>397550.98594712006</v>
      </c>
      <c r="C69" s="18">
        <f t="shared" si="2"/>
        <v>-2342.2378922051157</v>
      </c>
      <c r="D69" s="19">
        <f t="shared" si="0"/>
        <v>-471.8053401338729</v>
      </c>
    </row>
    <row r="70" spans="1:4" x14ac:dyDescent="0.25">
      <c r="A70" s="17">
        <f t="shared" si="1"/>
        <v>58</v>
      </c>
      <c r="B70" s="3">
        <f t="shared" si="3"/>
        <v>397079.18060698616</v>
      </c>
      <c r="C70" s="18">
        <f t="shared" si="2"/>
        <v>-2339.4581724094937</v>
      </c>
      <c r="D70" s="19">
        <f t="shared" si="0"/>
        <v>-474.58505992949495</v>
      </c>
    </row>
    <row r="71" spans="1:4" x14ac:dyDescent="0.25">
      <c r="A71" s="17">
        <f t="shared" si="1"/>
        <v>59</v>
      </c>
      <c r="B71" s="3">
        <f t="shared" si="3"/>
        <v>396604.59554705664</v>
      </c>
      <c r="C71" s="18">
        <f t="shared" si="2"/>
        <v>-2336.662075431409</v>
      </c>
      <c r="D71" s="19">
        <f t="shared" si="0"/>
        <v>-477.38115690757957</v>
      </c>
    </row>
    <row r="72" spans="1:4" x14ac:dyDescent="0.25">
      <c r="A72" s="17">
        <f t="shared" si="1"/>
        <v>60</v>
      </c>
      <c r="B72" s="3">
        <f t="shared" si="3"/>
        <v>396127.21439014905</v>
      </c>
      <c r="C72" s="18">
        <f t="shared" si="2"/>
        <v>-2333.849504781962</v>
      </c>
      <c r="D72" s="19">
        <f t="shared" si="0"/>
        <v>-480.1937275570267</v>
      </c>
    </row>
    <row r="73" spans="1:4" x14ac:dyDescent="0.25">
      <c r="A73" s="17">
        <f t="shared" si="1"/>
        <v>61</v>
      </c>
      <c r="B73" s="3">
        <f t="shared" si="3"/>
        <v>395647.02066259203</v>
      </c>
      <c r="C73" s="18">
        <f t="shared" si="2"/>
        <v>-2331.0203634037716</v>
      </c>
      <c r="D73" s="19">
        <f t="shared" si="0"/>
        <v>-483.02286893521682</v>
      </c>
    </row>
    <row r="74" spans="1:4" x14ac:dyDescent="0.25">
      <c r="A74" s="17">
        <f t="shared" si="1"/>
        <v>62</v>
      </c>
      <c r="B74" s="3">
        <f t="shared" si="3"/>
        <v>395163.99779365683</v>
      </c>
      <c r="C74" s="18">
        <f t="shared" si="2"/>
        <v>-2328.1745536676285</v>
      </c>
      <c r="D74" s="19">
        <f t="shared" si="0"/>
        <v>-485.86867867136021</v>
      </c>
    </row>
    <row r="75" spans="1:4" x14ac:dyDescent="0.25">
      <c r="A75" s="17">
        <f t="shared" si="1"/>
        <v>63</v>
      </c>
      <c r="B75" s="3">
        <f t="shared" si="3"/>
        <v>394678.12911498547</v>
      </c>
      <c r="C75" s="18">
        <f t="shared" si="2"/>
        <v>-2325.3119773691228</v>
      </c>
      <c r="D75" s="19">
        <f t="shared" si="0"/>
        <v>-488.73125496986557</v>
      </c>
    </row>
    <row r="76" spans="1:4" x14ac:dyDescent="0.25">
      <c r="A76" s="17">
        <f t="shared" si="1"/>
        <v>64</v>
      </c>
      <c r="B76" s="3">
        <f t="shared" si="3"/>
        <v>394189.39786001563</v>
      </c>
      <c r="C76" s="18">
        <f t="shared" si="2"/>
        <v>-2322.4325357252587</v>
      </c>
      <c r="D76" s="19">
        <f t="shared" si="0"/>
        <v>-491.61069661372983</v>
      </c>
    </row>
    <row r="77" spans="1:4" x14ac:dyDescent="0.25">
      <c r="A77" s="17">
        <f t="shared" si="1"/>
        <v>65</v>
      </c>
      <c r="B77" s="3">
        <f t="shared" si="3"/>
        <v>393697.7871634019</v>
      </c>
      <c r="C77" s="18">
        <f t="shared" si="2"/>
        <v>-2319.536129371043</v>
      </c>
      <c r="D77" s="19">
        <f t="shared" si="0"/>
        <v>-494.50710296794568</v>
      </c>
    </row>
    <row r="78" spans="1:4" x14ac:dyDescent="0.25">
      <c r="A78" s="17">
        <f t="shared" si="1"/>
        <v>66</v>
      </c>
      <c r="B78" s="3">
        <f t="shared" si="3"/>
        <v>393203.28006043396</v>
      </c>
      <c r="C78" s="18">
        <f t="shared" si="2"/>
        <v>-2316.6226583560565</v>
      </c>
      <c r="D78" s="19">
        <f t="shared" si="0"/>
        <v>-497.42057398293173</v>
      </c>
    </row>
    <row r="79" spans="1:4" x14ac:dyDescent="0.25">
      <c r="A79" s="17">
        <f t="shared" si="1"/>
        <v>67</v>
      </c>
      <c r="B79" s="3">
        <f t="shared" si="3"/>
        <v>392705.85948645102</v>
      </c>
      <c r="C79" s="18">
        <f t="shared" si="2"/>
        <v>-2313.6920221410073</v>
      </c>
      <c r="D79" s="19">
        <f t="shared" ref="D79:D142" si="4">IFERROR(PPMT($B$10/$B$9, A79, $B$8*$B$9, $B$5-$B$6), 0)</f>
        <v>-500.35121019798117</v>
      </c>
    </row>
    <row r="80" spans="1:4" x14ac:dyDescent="0.25">
      <c r="A80" s="17">
        <f t="shared" ref="A80:A143" si="5">A79+1</f>
        <v>68</v>
      </c>
      <c r="B80" s="3">
        <f t="shared" si="3"/>
        <v>392205.50827625307</v>
      </c>
      <c r="C80" s="18">
        <f t="shared" ref="C80:C143" si="6">IFERROR(IPMT($B$10/$B$9, A80, $B$8*$B$9, $B$5-$B$6), 0)</f>
        <v>-2310.7441195942574</v>
      </c>
      <c r="D80" s="19">
        <f t="shared" si="4"/>
        <v>-503.29911274473096</v>
      </c>
    </row>
    <row r="81" spans="1:4" x14ac:dyDescent="0.25">
      <c r="A81" s="17">
        <f t="shared" si="5"/>
        <v>69</v>
      </c>
      <c r="B81" s="3">
        <f t="shared" ref="B81:B144" si="7">B80+D80</f>
        <v>391702.20916350832</v>
      </c>
      <c r="C81" s="18">
        <f t="shared" si="6"/>
        <v>-2307.7788489883364</v>
      </c>
      <c r="D81" s="19">
        <f t="shared" si="4"/>
        <v>-506.264383350652</v>
      </c>
    </row>
    <row r="82" spans="1:4" x14ac:dyDescent="0.25">
      <c r="A82" s="17">
        <f t="shared" si="5"/>
        <v>70</v>
      </c>
      <c r="B82" s="3">
        <f t="shared" si="7"/>
        <v>391195.94478015765</v>
      </c>
      <c r="C82" s="18">
        <f t="shared" si="6"/>
        <v>-2304.7961079964289</v>
      </c>
      <c r="D82" s="19">
        <f t="shared" si="4"/>
        <v>-509.24712434255963</v>
      </c>
    </row>
    <row r="83" spans="1:4" x14ac:dyDescent="0.25">
      <c r="A83" s="17">
        <f t="shared" si="5"/>
        <v>71</v>
      </c>
      <c r="B83" s="3">
        <f t="shared" si="7"/>
        <v>390686.69765581511</v>
      </c>
      <c r="C83" s="18">
        <f t="shared" si="6"/>
        <v>-2301.7957936888438</v>
      </c>
      <c r="D83" s="19">
        <f t="shared" si="4"/>
        <v>-512.24743865014466</v>
      </c>
    </row>
    <row r="84" spans="1:4" x14ac:dyDescent="0.25">
      <c r="A84" s="17">
        <f t="shared" si="5"/>
        <v>72</v>
      </c>
      <c r="B84" s="3">
        <f t="shared" si="7"/>
        <v>390174.45021716494</v>
      </c>
      <c r="C84" s="18">
        <f t="shared" si="6"/>
        <v>-2298.7778025294633</v>
      </c>
      <c r="D84" s="19">
        <f t="shared" si="4"/>
        <v>-515.2654298095249</v>
      </c>
    </row>
    <row r="85" spans="1:4" x14ac:dyDescent="0.25">
      <c r="A85" s="17">
        <f t="shared" si="5"/>
        <v>73</v>
      </c>
      <c r="B85" s="3">
        <f t="shared" si="7"/>
        <v>389659.18478735542</v>
      </c>
      <c r="C85" s="18">
        <f t="shared" si="6"/>
        <v>-2295.7420303721692</v>
      </c>
      <c r="D85" s="19">
        <f t="shared" si="4"/>
        <v>-518.30120196681946</v>
      </c>
    </row>
    <row r="86" spans="1:4" x14ac:dyDescent="0.25">
      <c r="A86" s="17">
        <f t="shared" si="5"/>
        <v>74</v>
      </c>
      <c r="B86" s="3">
        <f t="shared" si="7"/>
        <v>389140.8835853886</v>
      </c>
      <c r="C86" s="18">
        <f t="shared" si="6"/>
        <v>-2292.6883724572476</v>
      </c>
      <c r="D86" s="19">
        <f t="shared" si="4"/>
        <v>-521.35485988174059</v>
      </c>
    </row>
    <row r="87" spans="1:4" x14ac:dyDescent="0.25">
      <c r="A87" s="17">
        <f t="shared" si="5"/>
        <v>75</v>
      </c>
      <c r="B87" s="3">
        <f t="shared" si="7"/>
        <v>388619.52872550685</v>
      </c>
      <c r="C87" s="18">
        <f t="shared" si="6"/>
        <v>-2289.6167234077784</v>
      </c>
      <c r="D87" s="19">
        <f t="shared" si="4"/>
        <v>-524.42650893121061</v>
      </c>
    </row>
    <row r="88" spans="1:4" x14ac:dyDescent="0.25">
      <c r="A88" s="17">
        <f t="shared" si="5"/>
        <v>76</v>
      </c>
      <c r="B88" s="3">
        <f t="shared" si="7"/>
        <v>388095.10221657564</v>
      </c>
      <c r="C88" s="18">
        <f t="shared" si="6"/>
        <v>-2286.5269772259917</v>
      </c>
      <c r="D88" s="19">
        <f t="shared" si="4"/>
        <v>-527.51625511299699</v>
      </c>
    </row>
    <row r="89" spans="1:4" x14ac:dyDescent="0.25">
      <c r="A89" s="17">
        <f t="shared" si="5"/>
        <v>77</v>
      </c>
      <c r="B89" s="3">
        <f t="shared" si="7"/>
        <v>387567.58596146264</v>
      </c>
      <c r="C89" s="18">
        <f t="shared" si="6"/>
        <v>-2283.4190272896171</v>
      </c>
      <c r="D89" s="19">
        <f t="shared" si="4"/>
        <v>-530.62420504937086</v>
      </c>
    </row>
    <row r="90" spans="1:4" x14ac:dyDescent="0.25">
      <c r="A90" s="17">
        <f t="shared" si="5"/>
        <v>78</v>
      </c>
      <c r="B90" s="3">
        <f t="shared" si="7"/>
        <v>387036.96175641328</v>
      </c>
      <c r="C90" s="18">
        <f t="shared" si="6"/>
        <v>-2280.2927663482019</v>
      </c>
      <c r="D90" s="19">
        <f t="shared" si="4"/>
        <v>-533.75046599078678</v>
      </c>
    </row>
    <row r="91" spans="1:4" x14ac:dyDescent="0.25">
      <c r="A91" s="17">
        <f t="shared" si="5"/>
        <v>79</v>
      </c>
      <c r="B91" s="3">
        <f t="shared" si="7"/>
        <v>386503.21129042248</v>
      </c>
      <c r="C91" s="18">
        <f t="shared" si="6"/>
        <v>-2277.1480865194058</v>
      </c>
      <c r="D91" s="19">
        <f t="shared" si="4"/>
        <v>-536.89514581958258</v>
      </c>
    </row>
    <row r="92" spans="1:4" x14ac:dyDescent="0.25">
      <c r="A92" s="17">
        <f t="shared" si="5"/>
        <v>80</v>
      </c>
      <c r="B92" s="3">
        <f t="shared" si="7"/>
        <v>385966.3161446029</v>
      </c>
      <c r="C92" s="18">
        <f t="shared" si="6"/>
        <v>-2273.9848792852858</v>
      </c>
      <c r="D92" s="19">
        <f t="shared" si="4"/>
        <v>-540.05835305370294</v>
      </c>
    </row>
    <row r="93" spans="1:4" x14ac:dyDescent="0.25">
      <c r="A93" s="17">
        <f t="shared" si="5"/>
        <v>81</v>
      </c>
      <c r="B93" s="3">
        <f t="shared" si="7"/>
        <v>385426.2577915492</v>
      </c>
      <c r="C93" s="18">
        <f t="shared" si="6"/>
        <v>-2270.8030354885441</v>
      </c>
      <c r="D93" s="19">
        <f t="shared" si="4"/>
        <v>-543.24019685044436</v>
      </c>
    </row>
    <row r="94" spans="1:4" x14ac:dyDescent="0.25">
      <c r="A94" s="17">
        <f t="shared" si="5"/>
        <v>82</v>
      </c>
      <c r="B94" s="3">
        <f t="shared" si="7"/>
        <v>384883.01759469876</v>
      </c>
      <c r="C94" s="18">
        <f t="shared" si="6"/>
        <v>-2267.6024453287673</v>
      </c>
      <c r="D94" s="19">
        <f t="shared" si="4"/>
        <v>-546.44078701022147</v>
      </c>
    </row>
    <row r="95" spans="1:4" x14ac:dyDescent="0.25">
      <c r="A95" s="17">
        <f t="shared" si="5"/>
        <v>83</v>
      </c>
      <c r="B95" s="3">
        <f t="shared" si="7"/>
        <v>384336.57680768851</v>
      </c>
      <c r="C95" s="18">
        <f t="shared" si="6"/>
        <v>-2264.382998358632</v>
      </c>
      <c r="D95" s="19">
        <f t="shared" si="4"/>
        <v>-549.66023398035668</v>
      </c>
    </row>
    <row r="96" spans="1:4" x14ac:dyDescent="0.25">
      <c r="A96" s="17">
        <f t="shared" si="5"/>
        <v>84</v>
      </c>
      <c r="B96" s="3">
        <f t="shared" si="7"/>
        <v>383786.91657370818</v>
      </c>
      <c r="C96" s="18">
        <f t="shared" si="6"/>
        <v>-2261.1445834800975</v>
      </c>
      <c r="D96" s="19">
        <f t="shared" si="4"/>
        <v>-552.89864885889097</v>
      </c>
    </row>
    <row r="97" spans="1:4" x14ac:dyDescent="0.25">
      <c r="A97" s="17">
        <f t="shared" si="5"/>
        <v>85</v>
      </c>
      <c r="B97" s="3">
        <f t="shared" si="7"/>
        <v>383234.01792484929</v>
      </c>
      <c r="C97" s="18">
        <f t="shared" si="6"/>
        <v>-2257.8870889405707</v>
      </c>
      <c r="D97" s="19">
        <f t="shared" si="4"/>
        <v>-556.15614339841807</v>
      </c>
    </row>
    <row r="98" spans="1:4" x14ac:dyDescent="0.25">
      <c r="A98" s="17">
        <f t="shared" si="5"/>
        <v>86</v>
      </c>
      <c r="B98" s="3">
        <f t="shared" si="7"/>
        <v>382677.86178145086</v>
      </c>
      <c r="C98" s="18">
        <f t="shared" si="6"/>
        <v>-2254.6104023290482</v>
      </c>
      <c r="D98" s="19">
        <f t="shared" si="4"/>
        <v>-559.4328300099404</v>
      </c>
    </row>
    <row r="99" spans="1:4" x14ac:dyDescent="0.25">
      <c r="A99" s="17">
        <f t="shared" si="5"/>
        <v>87</v>
      </c>
      <c r="B99" s="3">
        <f t="shared" si="7"/>
        <v>382118.4289514409</v>
      </c>
      <c r="C99" s="18">
        <f t="shared" si="6"/>
        <v>-2251.3144105722395</v>
      </c>
      <c r="D99" s="19">
        <f t="shared" si="4"/>
        <v>-562.72882176674887</v>
      </c>
    </row>
    <row r="100" spans="1:4" x14ac:dyDescent="0.25">
      <c r="A100" s="17">
        <f t="shared" si="5"/>
        <v>88</v>
      </c>
      <c r="B100" s="3">
        <f t="shared" si="7"/>
        <v>381555.70012967417</v>
      </c>
      <c r="C100" s="18">
        <f t="shared" si="6"/>
        <v>-2247.998999930664</v>
      </c>
      <c r="D100" s="19">
        <f t="shared" si="4"/>
        <v>-566.04423240832466</v>
      </c>
    </row>
    <row r="101" spans="1:4" x14ac:dyDescent="0.25">
      <c r="A101" s="17">
        <f t="shared" si="5"/>
        <v>89</v>
      </c>
      <c r="B101" s="3">
        <f t="shared" si="7"/>
        <v>380989.65589726582</v>
      </c>
      <c r="C101" s="18">
        <f t="shared" si="6"/>
        <v>-2244.664055994725</v>
      </c>
      <c r="D101" s="19">
        <f t="shared" si="4"/>
        <v>-569.37917634426367</v>
      </c>
    </row>
    <row r="102" spans="1:4" x14ac:dyDescent="0.25">
      <c r="A102" s="17">
        <f t="shared" si="5"/>
        <v>90</v>
      </c>
      <c r="B102" s="3">
        <f t="shared" si="7"/>
        <v>380420.27672092157</v>
      </c>
      <c r="C102" s="18">
        <f t="shared" si="6"/>
        <v>-2241.3094636807632</v>
      </c>
      <c r="D102" s="19">
        <f t="shared" si="4"/>
        <v>-572.73376865822524</v>
      </c>
    </row>
    <row r="103" spans="1:4" x14ac:dyDescent="0.25">
      <c r="A103" s="17">
        <f t="shared" si="5"/>
        <v>91</v>
      </c>
      <c r="B103" s="3">
        <f t="shared" si="7"/>
        <v>379847.54295226332</v>
      </c>
      <c r="C103" s="18">
        <f t="shared" si="6"/>
        <v>-2237.9351072270852</v>
      </c>
      <c r="D103" s="19">
        <f t="shared" si="4"/>
        <v>-576.10812511190341</v>
      </c>
    </row>
    <row r="104" spans="1:4" x14ac:dyDescent="0.25">
      <c r="A104" s="17">
        <f t="shared" si="5"/>
        <v>92</v>
      </c>
      <c r="B104" s="3">
        <f t="shared" si="7"/>
        <v>379271.43482715142</v>
      </c>
      <c r="C104" s="18">
        <f t="shared" si="6"/>
        <v>-2234.5408701899673</v>
      </c>
      <c r="D104" s="19">
        <f t="shared" si="4"/>
        <v>-579.502362149021</v>
      </c>
    </row>
    <row r="105" spans="1:4" x14ac:dyDescent="0.25">
      <c r="A105" s="17">
        <f t="shared" si="5"/>
        <v>93</v>
      </c>
      <c r="B105" s="3">
        <f t="shared" si="7"/>
        <v>378691.93246500241</v>
      </c>
      <c r="C105" s="18">
        <f t="shared" si="6"/>
        <v>-2231.1266354396394</v>
      </c>
      <c r="D105" s="19">
        <f t="shared" si="4"/>
        <v>-582.91659689934897</v>
      </c>
    </row>
    <row r="106" spans="1:4" x14ac:dyDescent="0.25">
      <c r="A106" s="17">
        <f t="shared" si="5"/>
        <v>94</v>
      </c>
      <c r="B106" s="3">
        <f t="shared" si="7"/>
        <v>378109.01586810307</v>
      </c>
      <c r="C106" s="18">
        <f t="shared" si="6"/>
        <v>-2227.6922851562408</v>
      </c>
      <c r="D106" s="19">
        <f t="shared" si="4"/>
        <v>-586.35094718274763</v>
      </c>
    </row>
    <row r="107" spans="1:4" x14ac:dyDescent="0.25">
      <c r="A107" s="17">
        <f t="shared" si="5"/>
        <v>95</v>
      </c>
      <c r="B107" s="3">
        <f t="shared" si="7"/>
        <v>377522.66492092033</v>
      </c>
      <c r="C107" s="18">
        <f t="shared" si="6"/>
        <v>-2224.2377008257558</v>
      </c>
      <c r="D107" s="19">
        <f t="shared" si="4"/>
        <v>-589.80553151323272</v>
      </c>
    </row>
    <row r="108" spans="1:4" x14ac:dyDescent="0.25">
      <c r="A108" s="17">
        <f t="shared" si="5"/>
        <v>96</v>
      </c>
      <c r="B108" s="3">
        <f t="shared" si="7"/>
        <v>376932.85938940709</v>
      </c>
      <c r="C108" s="18">
        <f t="shared" si="6"/>
        <v>-2220.7627632359236</v>
      </c>
      <c r="D108" s="19">
        <f t="shared" si="4"/>
        <v>-593.28046910306477</v>
      </c>
    </row>
    <row r="109" spans="1:4" x14ac:dyDescent="0.25">
      <c r="A109" s="17">
        <f t="shared" si="5"/>
        <v>97</v>
      </c>
      <c r="B109" s="3">
        <f t="shared" si="7"/>
        <v>376339.57892030402</v>
      </c>
      <c r="C109" s="18">
        <f t="shared" si="6"/>
        <v>-2217.2673524721245</v>
      </c>
      <c r="D109" s="19">
        <f t="shared" si="4"/>
        <v>-596.77587986686376</v>
      </c>
    </row>
    <row r="110" spans="1:4" x14ac:dyDescent="0.25">
      <c r="A110" s="17">
        <f t="shared" si="5"/>
        <v>98</v>
      </c>
      <c r="B110" s="3">
        <f t="shared" si="7"/>
        <v>375742.80304043717</v>
      </c>
      <c r="C110" s="18">
        <f t="shared" si="6"/>
        <v>-2213.7513479132426</v>
      </c>
      <c r="D110" s="19">
        <f t="shared" si="4"/>
        <v>-600.29188442574593</v>
      </c>
    </row>
    <row r="111" spans="1:4" x14ac:dyDescent="0.25">
      <c r="A111" s="17">
        <f t="shared" si="5"/>
        <v>99</v>
      </c>
      <c r="B111" s="3">
        <f t="shared" si="7"/>
        <v>375142.51115601143</v>
      </c>
      <c r="C111" s="18">
        <f t="shared" si="6"/>
        <v>-2210.2146282275007</v>
      </c>
      <c r="D111" s="19">
        <f t="shared" si="4"/>
        <v>-603.82860411148761</v>
      </c>
    </row>
    <row r="112" spans="1:4" x14ac:dyDescent="0.25">
      <c r="A112" s="17">
        <f t="shared" si="5"/>
        <v>100</v>
      </c>
      <c r="B112" s="3">
        <f t="shared" si="7"/>
        <v>374538.68255189992</v>
      </c>
      <c r="C112" s="18">
        <f t="shared" si="6"/>
        <v>-2206.6570713682772</v>
      </c>
      <c r="D112" s="19">
        <f t="shared" si="4"/>
        <v>-607.3861609707111</v>
      </c>
    </row>
    <row r="113" spans="1:4" x14ac:dyDescent="0.25">
      <c r="A113" s="17">
        <f t="shared" si="5"/>
        <v>101</v>
      </c>
      <c r="B113" s="3">
        <f t="shared" si="7"/>
        <v>373931.2963909292</v>
      </c>
      <c r="C113" s="18">
        <f t="shared" si="6"/>
        <v>-2203.0785545698914</v>
      </c>
      <c r="D113" s="19">
        <f t="shared" si="4"/>
        <v>-610.96467776909685</v>
      </c>
    </row>
    <row r="114" spans="1:4" x14ac:dyDescent="0.25">
      <c r="A114" s="17">
        <f t="shared" si="5"/>
        <v>102</v>
      </c>
      <c r="B114" s="3">
        <f t="shared" si="7"/>
        <v>373320.33171316009</v>
      </c>
      <c r="C114" s="18">
        <f t="shared" si="6"/>
        <v>-2199.4789543433685</v>
      </c>
      <c r="D114" s="19">
        <f t="shared" si="4"/>
        <v>-614.56427799561993</v>
      </c>
    </row>
    <row r="115" spans="1:4" x14ac:dyDescent="0.25">
      <c r="A115" s="17">
        <f t="shared" si="5"/>
        <v>103</v>
      </c>
      <c r="B115" s="3">
        <f t="shared" si="7"/>
        <v>372705.76743516448</v>
      </c>
      <c r="C115" s="18">
        <f t="shared" si="6"/>
        <v>-2195.8581464721779</v>
      </c>
      <c r="D115" s="19">
        <f t="shared" si="4"/>
        <v>-618.18508586681071</v>
      </c>
    </row>
    <row r="116" spans="1:4" x14ac:dyDescent="0.25">
      <c r="A116" s="17">
        <f t="shared" si="5"/>
        <v>104</v>
      </c>
      <c r="B116" s="3">
        <f t="shared" si="7"/>
        <v>372087.58234929765</v>
      </c>
      <c r="C116" s="18">
        <f t="shared" si="6"/>
        <v>-2192.2160060079455</v>
      </c>
      <c r="D116" s="19">
        <f t="shared" si="4"/>
        <v>-621.82722633104265</v>
      </c>
    </row>
    <row r="117" spans="1:4" x14ac:dyDescent="0.25">
      <c r="A117" s="17">
        <f t="shared" si="5"/>
        <v>105</v>
      </c>
      <c r="B117" s="3">
        <f t="shared" si="7"/>
        <v>371465.7551229666</v>
      </c>
      <c r="C117" s="18">
        <f t="shared" si="6"/>
        <v>-2188.5524072661456</v>
      </c>
      <c r="D117" s="19">
        <f t="shared" si="4"/>
        <v>-625.49082507284311</v>
      </c>
    </row>
    <row r="118" spans="1:4" x14ac:dyDescent="0.25">
      <c r="A118" s="17">
        <f t="shared" si="5"/>
        <v>106</v>
      </c>
      <c r="B118" s="3">
        <f t="shared" si="7"/>
        <v>370840.26429789374</v>
      </c>
      <c r="C118" s="18">
        <f t="shared" si="6"/>
        <v>-2184.8672238217578</v>
      </c>
      <c r="D118" s="19">
        <f t="shared" si="4"/>
        <v>-629.17600851723057</v>
      </c>
    </row>
    <row r="119" spans="1:4" x14ac:dyDescent="0.25">
      <c r="A119" s="17">
        <f t="shared" si="5"/>
        <v>107</v>
      </c>
      <c r="B119" s="3">
        <f t="shared" si="7"/>
        <v>370211.08828937652</v>
      </c>
      <c r="C119" s="18">
        <f t="shared" si="6"/>
        <v>-2181.1603285049105</v>
      </c>
      <c r="D119" s="19">
        <f t="shared" si="4"/>
        <v>-632.88290383407798</v>
      </c>
    </row>
    <row r="120" spans="1:4" x14ac:dyDescent="0.25">
      <c r="A120" s="17">
        <f t="shared" si="5"/>
        <v>108</v>
      </c>
      <c r="B120" s="3">
        <f t="shared" si="7"/>
        <v>369578.20538554242</v>
      </c>
      <c r="C120" s="18">
        <f t="shared" si="6"/>
        <v>-2177.4315933964886</v>
      </c>
      <c r="D120" s="19">
        <f t="shared" si="4"/>
        <v>-636.61163894250024</v>
      </c>
    </row>
    <row r="121" spans="1:4" x14ac:dyDescent="0.25">
      <c r="A121" s="17">
        <f t="shared" si="5"/>
        <v>109</v>
      </c>
      <c r="B121" s="3">
        <f t="shared" si="7"/>
        <v>368941.59374659992</v>
      </c>
      <c r="C121" s="18">
        <f t="shared" si="6"/>
        <v>-2173.6808898237186</v>
      </c>
      <c r="D121" s="19">
        <f t="shared" si="4"/>
        <v>-640.36234251526992</v>
      </c>
    </row>
    <row r="122" spans="1:4" x14ac:dyDescent="0.25">
      <c r="A122" s="17">
        <f t="shared" si="5"/>
        <v>110</v>
      </c>
      <c r="B122" s="3">
        <f t="shared" si="7"/>
        <v>368301.23140408465</v>
      </c>
      <c r="C122" s="18">
        <f t="shared" si="6"/>
        <v>-2169.9080883557326</v>
      </c>
      <c r="D122" s="19">
        <f t="shared" si="4"/>
        <v>-644.13514398325572</v>
      </c>
    </row>
    <row r="123" spans="1:4" x14ac:dyDescent="0.25">
      <c r="A123" s="17">
        <f t="shared" si="5"/>
        <v>111</v>
      </c>
      <c r="B123" s="3">
        <f t="shared" si="7"/>
        <v>367657.09626010142</v>
      </c>
      <c r="C123" s="18">
        <f t="shared" si="6"/>
        <v>-2166.1130587990979</v>
      </c>
      <c r="D123" s="19">
        <f t="shared" si="4"/>
        <v>-647.93017353989046</v>
      </c>
    </row>
    <row r="124" spans="1:4" x14ac:dyDescent="0.25">
      <c r="A124" s="17">
        <f t="shared" si="5"/>
        <v>112</v>
      </c>
      <c r="B124" s="3">
        <f t="shared" si="7"/>
        <v>367009.16608656151</v>
      </c>
      <c r="C124" s="18">
        <f t="shared" si="6"/>
        <v>-2162.2956701933253</v>
      </c>
      <c r="D124" s="19">
        <f t="shared" si="4"/>
        <v>-651.74756214566298</v>
      </c>
    </row>
    <row r="125" spans="1:4" x14ac:dyDescent="0.25">
      <c r="A125" s="17">
        <f t="shared" si="5"/>
        <v>113</v>
      </c>
      <c r="B125" s="3">
        <f t="shared" si="7"/>
        <v>366357.41852441587</v>
      </c>
      <c r="C125" s="18">
        <f t="shared" si="6"/>
        <v>-2158.4557908063507</v>
      </c>
      <c r="D125" s="19">
        <f t="shared" si="4"/>
        <v>-655.58744153263763</v>
      </c>
    </row>
    <row r="126" spans="1:4" x14ac:dyDescent="0.25">
      <c r="A126" s="17">
        <f t="shared" si="5"/>
        <v>114</v>
      </c>
      <c r="B126" s="3">
        <f t="shared" si="7"/>
        <v>365701.83108288323</v>
      </c>
      <c r="C126" s="18">
        <f t="shared" si="6"/>
        <v>-2154.5932881299877</v>
      </c>
      <c r="D126" s="19">
        <f t="shared" si="4"/>
        <v>-659.44994420900093</v>
      </c>
    </row>
    <row r="127" spans="1:4" x14ac:dyDescent="0.25">
      <c r="A127" s="17">
        <f t="shared" si="5"/>
        <v>115</v>
      </c>
      <c r="B127" s="3">
        <f t="shared" si="7"/>
        <v>365042.38113867422</v>
      </c>
      <c r="C127" s="18">
        <f t="shared" si="6"/>
        <v>-2150.7080288753564</v>
      </c>
      <c r="D127" s="19">
        <f t="shared" si="4"/>
        <v>-663.3352034636323</v>
      </c>
    </row>
    <row r="128" spans="1:4" x14ac:dyDescent="0.25">
      <c r="A128" s="17">
        <f t="shared" si="5"/>
        <v>116</v>
      </c>
      <c r="B128" s="3">
        <f t="shared" si="7"/>
        <v>364379.0459352106</v>
      </c>
      <c r="C128" s="18">
        <f t="shared" si="6"/>
        <v>-2146.7998789682829</v>
      </c>
      <c r="D128" s="19">
        <f t="shared" si="4"/>
        <v>-667.24335337070545</v>
      </c>
    </row>
    <row r="129" spans="1:4" x14ac:dyDescent="0.25">
      <c r="A129" s="17">
        <f t="shared" si="5"/>
        <v>117</v>
      </c>
      <c r="B129" s="3">
        <f t="shared" si="7"/>
        <v>363711.8025818399</v>
      </c>
      <c r="C129" s="18">
        <f t="shared" si="6"/>
        <v>-2142.8687035446737</v>
      </c>
      <c r="D129" s="19">
        <f t="shared" si="4"/>
        <v>-671.17452879431471</v>
      </c>
    </row>
    <row r="130" spans="1:4" x14ac:dyDescent="0.25">
      <c r="A130" s="17">
        <f t="shared" si="5"/>
        <v>118</v>
      </c>
      <c r="B130" s="3">
        <f t="shared" si="7"/>
        <v>363040.6280530456</v>
      </c>
      <c r="C130" s="18">
        <f t="shared" si="6"/>
        <v>-2138.9143669458608</v>
      </c>
      <c r="D130" s="19">
        <f t="shared" si="4"/>
        <v>-675.12886539312785</v>
      </c>
    </row>
    <row r="131" spans="1:4" x14ac:dyDescent="0.25">
      <c r="A131" s="17">
        <f t="shared" si="5"/>
        <v>119</v>
      </c>
      <c r="B131" s="3">
        <f t="shared" si="7"/>
        <v>362365.49918765249</v>
      </c>
      <c r="C131" s="18">
        <f t="shared" si="6"/>
        <v>-2134.9367327139194</v>
      </c>
      <c r="D131" s="19">
        <f t="shared" si="4"/>
        <v>-679.10649962506886</v>
      </c>
    </row>
    <row r="132" spans="1:4" x14ac:dyDescent="0.25">
      <c r="A132" s="17">
        <f t="shared" si="5"/>
        <v>120</v>
      </c>
      <c r="B132" s="3">
        <f t="shared" si="7"/>
        <v>361686.39268802741</v>
      </c>
      <c r="C132" s="18">
        <f t="shared" si="6"/>
        <v>-2130.9356635869617</v>
      </c>
      <c r="D132" s="19">
        <f t="shared" si="4"/>
        <v>-683.10756875202662</v>
      </c>
    </row>
    <row r="133" spans="1:4" x14ac:dyDescent="0.25">
      <c r="A133" s="17">
        <f t="shared" si="5"/>
        <v>121</v>
      </c>
      <c r="B133" s="3">
        <f t="shared" si="7"/>
        <v>361003.28511927539</v>
      </c>
      <c r="C133" s="18">
        <f t="shared" si="6"/>
        <v>-2126.911021494398</v>
      </c>
      <c r="D133" s="19">
        <f t="shared" si="4"/>
        <v>-687.13221084459065</v>
      </c>
    </row>
    <row r="134" spans="1:4" x14ac:dyDescent="0.25">
      <c r="A134" s="17">
        <f t="shared" si="5"/>
        <v>122</v>
      </c>
      <c r="B134" s="3">
        <f t="shared" si="7"/>
        <v>360316.15290843078</v>
      </c>
      <c r="C134" s="18">
        <f t="shared" si="6"/>
        <v>-2122.8626675521718</v>
      </c>
      <c r="D134" s="19">
        <f t="shared" si="4"/>
        <v>-691.18056478681672</v>
      </c>
    </row>
    <row r="135" spans="1:4" x14ac:dyDescent="0.25">
      <c r="A135" s="17">
        <f t="shared" si="5"/>
        <v>123</v>
      </c>
      <c r="B135" s="3">
        <f t="shared" si="7"/>
        <v>359624.97234364395</v>
      </c>
      <c r="C135" s="18">
        <f t="shared" si="6"/>
        <v>-2118.7904620579698</v>
      </c>
      <c r="D135" s="19">
        <f t="shared" si="4"/>
        <v>-695.25277028101902</v>
      </c>
    </row>
    <row r="136" spans="1:4" x14ac:dyDescent="0.25">
      <c r="A136" s="17">
        <f t="shared" si="5"/>
        <v>124</v>
      </c>
      <c r="B136" s="3">
        <f t="shared" si="7"/>
        <v>358929.71957336291</v>
      </c>
      <c r="C136" s="18">
        <f t="shared" si="6"/>
        <v>-2114.6942644863971</v>
      </c>
      <c r="D136" s="19">
        <f t="shared" si="4"/>
        <v>-699.34896785259127</v>
      </c>
    </row>
    <row r="137" spans="1:4" x14ac:dyDescent="0.25">
      <c r="A137" s="17">
        <f t="shared" si="5"/>
        <v>125</v>
      </c>
      <c r="B137" s="3">
        <f t="shared" si="7"/>
        <v>358230.37060551031</v>
      </c>
      <c r="C137" s="18">
        <f t="shared" si="6"/>
        <v>-2110.5739334841323</v>
      </c>
      <c r="D137" s="19">
        <f t="shared" si="4"/>
        <v>-703.46929885485622</v>
      </c>
    </row>
    <row r="138" spans="1:4" x14ac:dyDescent="0.25">
      <c r="A138" s="17">
        <f t="shared" si="5"/>
        <v>126</v>
      </c>
      <c r="B138" s="3">
        <f t="shared" si="7"/>
        <v>357526.90130665543</v>
      </c>
      <c r="C138" s="18">
        <f t="shared" si="6"/>
        <v>-2106.4293268650454</v>
      </c>
      <c r="D138" s="19">
        <f t="shared" si="4"/>
        <v>-707.61390547394285</v>
      </c>
    </row>
    <row r="139" spans="1:4" x14ac:dyDescent="0.25">
      <c r="A139" s="17">
        <f t="shared" si="5"/>
        <v>127</v>
      </c>
      <c r="B139" s="3">
        <f t="shared" si="7"/>
        <v>356819.28740118147</v>
      </c>
      <c r="C139" s="18">
        <f t="shared" si="6"/>
        <v>-2102.2603016052954</v>
      </c>
      <c r="D139" s="19">
        <f t="shared" si="4"/>
        <v>-711.78293073369343</v>
      </c>
    </row>
    <row r="140" spans="1:4" x14ac:dyDescent="0.25">
      <c r="A140" s="17">
        <f t="shared" si="5"/>
        <v>128</v>
      </c>
      <c r="B140" s="3">
        <f t="shared" si="7"/>
        <v>356107.50447044778</v>
      </c>
      <c r="C140" s="18">
        <f t="shared" si="6"/>
        <v>-2098.0667138383892</v>
      </c>
      <c r="D140" s="19">
        <f t="shared" si="4"/>
        <v>-715.97651850059947</v>
      </c>
    </row>
    <row r="141" spans="1:4" x14ac:dyDescent="0.25">
      <c r="A141" s="17">
        <f t="shared" si="5"/>
        <v>129</v>
      </c>
      <c r="B141" s="3">
        <f t="shared" si="7"/>
        <v>355391.52795194718</v>
      </c>
      <c r="C141" s="18">
        <f t="shared" si="6"/>
        <v>-2093.848418850223</v>
      </c>
      <c r="D141" s="19">
        <f t="shared" si="4"/>
        <v>-720.19481348876536</v>
      </c>
    </row>
    <row r="142" spans="1:4" x14ac:dyDescent="0.25">
      <c r="A142" s="17">
        <f t="shared" si="5"/>
        <v>130</v>
      </c>
      <c r="B142" s="3">
        <f t="shared" si="7"/>
        <v>354671.33313845843</v>
      </c>
      <c r="C142" s="18">
        <f t="shared" si="6"/>
        <v>-2089.6052710740851</v>
      </c>
      <c r="D142" s="19">
        <f t="shared" si="4"/>
        <v>-724.43796126490338</v>
      </c>
    </row>
    <row r="143" spans="1:4" x14ac:dyDescent="0.25">
      <c r="A143" s="17">
        <f t="shared" si="5"/>
        <v>131</v>
      </c>
      <c r="B143" s="3">
        <f t="shared" si="7"/>
        <v>353946.89517719351</v>
      </c>
      <c r="C143" s="18">
        <f t="shared" si="6"/>
        <v>-2085.3371240856322</v>
      </c>
      <c r="D143" s="19">
        <f t="shared" ref="D143:D206" si="8">IFERROR(PPMT($B$10/$B$9, A143, $B$8*$B$9, $B$5-$B$6), 0)</f>
        <v>-728.70610825335586</v>
      </c>
    </row>
    <row r="144" spans="1:4" x14ac:dyDescent="0.25">
      <c r="A144" s="17">
        <f t="shared" ref="A144:A207" si="9">A143+1</f>
        <v>132</v>
      </c>
      <c r="B144" s="3">
        <f t="shared" si="7"/>
        <v>353218.18906894018</v>
      </c>
      <c r="C144" s="18">
        <f t="shared" ref="C144:C207" si="10">IFERROR(IPMT($B$10/$B$9, A144, $B$8*$B$9, $B$5-$B$6), 0)</f>
        <v>-2081.04383059784</v>
      </c>
      <c r="D144" s="19">
        <f t="shared" si="8"/>
        <v>-732.99940174114852</v>
      </c>
    </row>
    <row r="145" spans="1:4" x14ac:dyDescent="0.25">
      <c r="A145" s="17">
        <f t="shared" si="9"/>
        <v>133</v>
      </c>
      <c r="B145" s="3">
        <f t="shared" ref="B145:B208" si="11">B144+D144</f>
        <v>352485.18966719904</v>
      </c>
      <c r="C145" s="18">
        <f t="shared" si="10"/>
        <v>-2076.7252424559151</v>
      </c>
      <c r="D145" s="19">
        <f t="shared" si="8"/>
        <v>-737.31798988307355</v>
      </c>
    </row>
    <row r="146" spans="1:4" x14ac:dyDescent="0.25">
      <c r="A146" s="17">
        <f t="shared" si="9"/>
        <v>134</v>
      </c>
      <c r="B146" s="3">
        <f t="shared" si="11"/>
        <v>351747.87167731597</v>
      </c>
      <c r="C146" s="18">
        <f t="shared" si="10"/>
        <v>-2072.3812106321875</v>
      </c>
      <c r="D146" s="19">
        <f t="shared" si="8"/>
        <v>-741.66202170680117</v>
      </c>
    </row>
    <row r="147" spans="1:4" x14ac:dyDescent="0.25">
      <c r="A147" s="17">
        <f t="shared" si="9"/>
        <v>135</v>
      </c>
      <c r="B147" s="3">
        <f t="shared" si="11"/>
        <v>351006.20965560916</v>
      </c>
      <c r="C147" s="18">
        <f t="shared" si="10"/>
        <v>-2068.0115852209647</v>
      </c>
      <c r="D147" s="19">
        <f t="shared" si="8"/>
        <v>-746.03164711802367</v>
      </c>
    </row>
    <row r="148" spans="1:4" x14ac:dyDescent="0.25">
      <c r="A148" s="17">
        <f t="shared" si="9"/>
        <v>136</v>
      </c>
      <c r="B148" s="3">
        <f t="shared" si="11"/>
        <v>350260.17800849112</v>
      </c>
      <c r="C148" s="18">
        <f t="shared" si="10"/>
        <v>-2063.616215433361</v>
      </c>
      <c r="D148" s="19">
        <f t="shared" si="8"/>
        <v>-750.4270169056274</v>
      </c>
    </row>
    <row r="149" spans="1:4" x14ac:dyDescent="0.25">
      <c r="A149" s="17">
        <f t="shared" si="9"/>
        <v>137</v>
      </c>
      <c r="B149" s="3">
        <f t="shared" si="11"/>
        <v>349509.75099158549</v>
      </c>
      <c r="C149" s="18">
        <f t="shared" si="10"/>
        <v>-2059.1949495920921</v>
      </c>
      <c r="D149" s="19">
        <f t="shared" si="8"/>
        <v>-754.84828274689642</v>
      </c>
    </row>
    <row r="150" spans="1:4" x14ac:dyDescent="0.25">
      <c r="A150" s="17">
        <f t="shared" si="9"/>
        <v>138</v>
      </c>
      <c r="B150" s="3">
        <f t="shared" si="11"/>
        <v>348754.90270883858</v>
      </c>
      <c r="C150" s="18">
        <f t="shared" si="10"/>
        <v>-2054.7476351262417</v>
      </c>
      <c r="D150" s="19">
        <f t="shared" si="8"/>
        <v>-759.29559721274688</v>
      </c>
    </row>
    <row r="151" spans="1:4" x14ac:dyDescent="0.25">
      <c r="A151" s="17">
        <f t="shared" si="9"/>
        <v>139</v>
      </c>
      <c r="B151" s="3">
        <f t="shared" si="11"/>
        <v>347995.60711162584</v>
      </c>
      <c r="C151" s="18">
        <f t="shared" si="10"/>
        <v>-2050.2741185659966</v>
      </c>
      <c r="D151" s="19">
        <f t="shared" si="8"/>
        <v>-763.76911377299189</v>
      </c>
    </row>
    <row r="152" spans="1:4" x14ac:dyDescent="0.25">
      <c r="A152" s="17">
        <f t="shared" si="9"/>
        <v>140</v>
      </c>
      <c r="B152" s="3">
        <f t="shared" si="11"/>
        <v>347231.83799785282</v>
      </c>
      <c r="C152" s="18">
        <f t="shared" si="10"/>
        <v>-2045.7742455373509</v>
      </c>
      <c r="D152" s="19">
        <f t="shared" si="8"/>
        <v>-768.26898680163777</v>
      </c>
    </row>
    <row r="153" spans="1:4" x14ac:dyDescent="0.25">
      <c r="A153" s="17">
        <f t="shared" si="9"/>
        <v>141</v>
      </c>
      <c r="B153" s="3">
        <f t="shared" si="11"/>
        <v>346463.56901105121</v>
      </c>
      <c r="C153" s="18">
        <f t="shared" si="10"/>
        <v>-2041.2478607567778</v>
      </c>
      <c r="D153" s="19">
        <f t="shared" si="8"/>
        <v>-772.79537158221081</v>
      </c>
    </row>
    <row r="154" spans="1:4" x14ac:dyDescent="0.25">
      <c r="A154" s="17">
        <f t="shared" si="9"/>
        <v>142</v>
      </c>
      <c r="B154" s="3">
        <f t="shared" si="11"/>
        <v>345690.773639469</v>
      </c>
      <c r="C154" s="18">
        <f t="shared" si="10"/>
        <v>-2036.6948080258726</v>
      </c>
      <c r="D154" s="19">
        <f t="shared" si="8"/>
        <v>-777.34842431311597</v>
      </c>
    </row>
    <row r="155" spans="1:4" x14ac:dyDescent="0.25">
      <c r="A155" s="17">
        <f t="shared" si="9"/>
        <v>143</v>
      </c>
      <c r="B155" s="3">
        <f t="shared" si="11"/>
        <v>344913.42521515588</v>
      </c>
      <c r="C155" s="18">
        <f t="shared" si="10"/>
        <v>-2032.114930225961</v>
      </c>
      <c r="D155" s="19">
        <f t="shared" si="8"/>
        <v>-781.92830211302748</v>
      </c>
    </row>
    <row r="156" spans="1:4" x14ac:dyDescent="0.25">
      <c r="A156" s="17">
        <f t="shared" si="9"/>
        <v>144</v>
      </c>
      <c r="B156" s="3">
        <f t="shared" si="11"/>
        <v>344131.49691304285</v>
      </c>
      <c r="C156" s="18">
        <f t="shared" si="10"/>
        <v>-2027.5080693126786</v>
      </c>
      <c r="D156" s="19">
        <f t="shared" si="8"/>
        <v>-786.53516302630999</v>
      </c>
    </row>
    <row r="157" spans="1:4" x14ac:dyDescent="0.25">
      <c r="A157" s="17">
        <f t="shared" si="9"/>
        <v>145</v>
      </c>
      <c r="B157" s="3">
        <f t="shared" si="11"/>
        <v>343344.96175001655</v>
      </c>
      <c r="C157" s="18">
        <f t="shared" si="10"/>
        <v>-2022.8740663105152</v>
      </c>
      <c r="D157" s="19">
        <f t="shared" si="8"/>
        <v>-791.16916602847334</v>
      </c>
    </row>
    <row r="158" spans="1:4" x14ac:dyDescent="0.25">
      <c r="A158" s="17">
        <f t="shared" si="9"/>
        <v>146</v>
      </c>
      <c r="B158" s="3">
        <f t="shared" si="11"/>
        <v>342553.79258398805</v>
      </c>
      <c r="C158" s="18">
        <f t="shared" si="10"/>
        <v>-2018.2127613073305</v>
      </c>
      <c r="D158" s="19">
        <f t="shared" si="8"/>
        <v>-795.83047103165791</v>
      </c>
    </row>
    <row r="159" spans="1:4" x14ac:dyDescent="0.25">
      <c r="A159" s="17">
        <f t="shared" si="9"/>
        <v>147</v>
      </c>
      <c r="B159" s="3">
        <f t="shared" si="11"/>
        <v>341757.96211295639</v>
      </c>
      <c r="C159" s="18">
        <f t="shared" si="10"/>
        <v>-2013.5239934488357</v>
      </c>
      <c r="D159" s="19">
        <f t="shared" si="8"/>
        <v>-800.51923889015279</v>
      </c>
    </row>
    <row r="160" spans="1:4" x14ac:dyDescent="0.25">
      <c r="A160" s="17">
        <f t="shared" si="9"/>
        <v>148</v>
      </c>
      <c r="B160" s="3">
        <f t="shared" si="11"/>
        <v>340957.44287406624</v>
      </c>
      <c r="C160" s="18">
        <f t="shared" si="10"/>
        <v>-2008.8076009330412</v>
      </c>
      <c r="D160" s="19">
        <f t="shared" si="8"/>
        <v>-805.23563140594729</v>
      </c>
    </row>
    <row r="161" spans="1:4" x14ac:dyDescent="0.25">
      <c r="A161" s="17">
        <f t="shared" si="9"/>
        <v>149</v>
      </c>
      <c r="B161" s="3">
        <f t="shared" si="11"/>
        <v>340152.20724266028</v>
      </c>
      <c r="C161" s="18">
        <f t="shared" si="10"/>
        <v>-2004.0634210046744</v>
      </c>
      <c r="D161" s="19">
        <f t="shared" si="8"/>
        <v>-809.97981133431381</v>
      </c>
    </row>
    <row r="162" spans="1:4" x14ac:dyDescent="0.25">
      <c r="A162" s="17">
        <f t="shared" si="9"/>
        <v>150</v>
      </c>
      <c r="B162" s="3">
        <f t="shared" si="11"/>
        <v>339342.22743132594</v>
      </c>
      <c r="C162" s="18">
        <f t="shared" si="10"/>
        <v>-1999.2912899495634</v>
      </c>
      <c r="D162" s="19">
        <f t="shared" si="8"/>
        <v>-814.75194238942515</v>
      </c>
    </row>
    <row r="163" spans="1:4" x14ac:dyDescent="0.25">
      <c r="A163" s="17">
        <f t="shared" si="9"/>
        <v>151</v>
      </c>
      <c r="B163" s="3">
        <f t="shared" si="11"/>
        <v>338527.47548893653</v>
      </c>
      <c r="C163" s="18">
        <f t="shared" si="10"/>
        <v>-1994.4910430889856</v>
      </c>
      <c r="D163" s="19">
        <f t="shared" si="8"/>
        <v>-819.55218925000293</v>
      </c>
    </row>
    <row r="164" spans="1:4" x14ac:dyDescent="0.25">
      <c r="A164" s="17">
        <f t="shared" si="9"/>
        <v>152</v>
      </c>
      <c r="B164" s="3">
        <f t="shared" si="11"/>
        <v>337707.92329968652</v>
      </c>
      <c r="C164" s="18">
        <f t="shared" si="10"/>
        <v>-1989.6625147739878</v>
      </c>
      <c r="D164" s="19">
        <f t="shared" si="8"/>
        <v>-824.38071756500096</v>
      </c>
    </row>
    <row r="165" spans="1:4" x14ac:dyDescent="0.25">
      <c r="A165" s="17">
        <f t="shared" si="9"/>
        <v>153</v>
      </c>
      <c r="B165" s="3">
        <f t="shared" si="11"/>
        <v>336883.5425821215</v>
      </c>
      <c r="C165" s="18">
        <f t="shared" si="10"/>
        <v>-1984.8055383796673</v>
      </c>
      <c r="D165" s="19">
        <f t="shared" si="8"/>
        <v>-829.23769395932129</v>
      </c>
    </row>
    <row r="166" spans="1:4" x14ac:dyDescent="0.25">
      <c r="A166" s="17">
        <f t="shared" si="9"/>
        <v>154</v>
      </c>
      <c r="B166" s="3">
        <f t="shared" si="11"/>
        <v>336054.30488816218</v>
      </c>
      <c r="C166" s="18">
        <f t="shared" si="10"/>
        <v>-1979.9199462994236</v>
      </c>
      <c r="D166" s="19">
        <f t="shared" si="8"/>
        <v>-834.12328603956496</v>
      </c>
    </row>
    <row r="167" spans="1:4" x14ac:dyDescent="0.25">
      <c r="A167" s="17">
        <f t="shared" si="9"/>
        <v>155</v>
      </c>
      <c r="B167" s="3">
        <f t="shared" si="11"/>
        <v>335220.18160212261</v>
      </c>
      <c r="C167" s="18">
        <f t="shared" si="10"/>
        <v>-1975.0055699391742</v>
      </c>
      <c r="D167" s="19">
        <f t="shared" si="8"/>
        <v>-839.03766239981462</v>
      </c>
    </row>
    <row r="168" spans="1:4" x14ac:dyDescent="0.25">
      <c r="A168" s="17">
        <f t="shared" si="9"/>
        <v>156</v>
      </c>
      <c r="B168" s="3">
        <f t="shared" si="11"/>
        <v>334381.1439397228</v>
      </c>
      <c r="C168" s="18">
        <f t="shared" si="10"/>
        <v>-1970.0622397115349</v>
      </c>
      <c r="D168" s="19">
        <f t="shared" si="8"/>
        <v>-843.98099262745347</v>
      </c>
    </row>
    <row r="169" spans="1:4" x14ac:dyDescent="0.25">
      <c r="A169" s="17">
        <f t="shared" si="9"/>
        <v>157</v>
      </c>
      <c r="B169" s="3">
        <f t="shared" si="11"/>
        <v>333537.16294709535</v>
      </c>
      <c r="C169" s="18">
        <f t="shared" si="10"/>
        <v>-1965.0897850299714</v>
      </c>
      <c r="D169" s="19">
        <f t="shared" si="8"/>
        <v>-848.95344730901706</v>
      </c>
    </row>
    <row r="170" spans="1:4" x14ac:dyDescent="0.25">
      <c r="A170" s="17">
        <f t="shared" si="9"/>
        <v>158</v>
      </c>
      <c r="B170" s="3">
        <f t="shared" si="11"/>
        <v>332688.20949978632</v>
      </c>
      <c r="C170" s="18">
        <f t="shared" si="10"/>
        <v>-1960.0880343029091</v>
      </c>
      <c r="D170" s="19">
        <f t="shared" si="8"/>
        <v>-853.95519803607931</v>
      </c>
    </row>
    <row r="171" spans="1:4" x14ac:dyDescent="0.25">
      <c r="A171" s="17">
        <f t="shared" si="9"/>
        <v>159</v>
      </c>
      <c r="B171" s="3">
        <f t="shared" si="11"/>
        <v>331834.25430175022</v>
      </c>
      <c r="C171" s="18">
        <f t="shared" si="10"/>
        <v>-1955.0568149278133</v>
      </c>
      <c r="D171" s="19">
        <f t="shared" si="8"/>
        <v>-858.98641741117547</v>
      </c>
    </row>
    <row r="172" spans="1:4" x14ac:dyDescent="0.25">
      <c r="A172" s="17">
        <f t="shared" si="9"/>
        <v>160</v>
      </c>
      <c r="B172" s="3">
        <f t="shared" si="11"/>
        <v>330975.26788433903</v>
      </c>
      <c r="C172" s="18">
        <f t="shared" si="10"/>
        <v>-1949.9959532852324</v>
      </c>
      <c r="D172" s="19">
        <f t="shared" si="8"/>
        <v>-864.0472790537558</v>
      </c>
    </row>
    <row r="173" spans="1:4" x14ac:dyDescent="0.25">
      <c r="A173" s="17">
        <f t="shared" si="9"/>
        <v>161</v>
      </c>
      <c r="B173" s="3">
        <f t="shared" si="11"/>
        <v>330111.22060528526</v>
      </c>
      <c r="C173" s="18">
        <f t="shared" si="10"/>
        <v>-1944.9052747328074</v>
      </c>
      <c r="D173" s="19">
        <f t="shared" si="8"/>
        <v>-869.1379576061812</v>
      </c>
    </row>
    <row r="174" spans="1:4" x14ac:dyDescent="0.25">
      <c r="A174" s="17">
        <f t="shared" si="9"/>
        <v>162</v>
      </c>
      <c r="B174" s="3">
        <f t="shared" si="11"/>
        <v>329242.08264767908</v>
      </c>
      <c r="C174" s="18">
        <f t="shared" si="10"/>
        <v>-1939.7846035992445</v>
      </c>
      <c r="D174" s="19">
        <f t="shared" si="8"/>
        <v>-874.25862873974427</v>
      </c>
    </row>
    <row r="175" spans="1:4" x14ac:dyDescent="0.25">
      <c r="A175" s="17">
        <f t="shared" si="9"/>
        <v>163</v>
      </c>
      <c r="B175" s="3">
        <f t="shared" si="11"/>
        <v>328367.82401893934</v>
      </c>
      <c r="C175" s="18">
        <f t="shared" si="10"/>
        <v>-1934.6337631782526</v>
      </c>
      <c r="D175" s="19">
        <f t="shared" si="8"/>
        <v>-879.40946916073585</v>
      </c>
    </row>
    <row r="176" spans="1:4" x14ac:dyDescent="0.25">
      <c r="A176" s="17">
        <f t="shared" si="9"/>
        <v>164</v>
      </c>
      <c r="B176" s="3">
        <f t="shared" si="11"/>
        <v>327488.41454977862</v>
      </c>
      <c r="C176" s="18">
        <f t="shared" si="10"/>
        <v>-1929.4525757224474</v>
      </c>
      <c r="D176" s="19">
        <f t="shared" si="8"/>
        <v>-884.59065661654131</v>
      </c>
    </row>
    <row r="177" spans="1:4" x14ac:dyDescent="0.25">
      <c r="A177" s="17">
        <f t="shared" si="9"/>
        <v>165</v>
      </c>
      <c r="B177" s="3">
        <f t="shared" si="11"/>
        <v>326603.82389316207</v>
      </c>
      <c r="C177" s="18">
        <f t="shared" si="10"/>
        <v>-1924.2408624372144</v>
      </c>
      <c r="D177" s="19">
        <f t="shared" si="8"/>
        <v>-889.80236990177377</v>
      </c>
    </row>
    <row r="178" spans="1:4" x14ac:dyDescent="0.25">
      <c r="A178" s="17">
        <f t="shared" si="9"/>
        <v>166</v>
      </c>
      <c r="B178" s="3">
        <f t="shared" si="11"/>
        <v>325714.02152326028</v>
      </c>
      <c r="C178" s="18">
        <f t="shared" si="10"/>
        <v>-1918.9984434745438</v>
      </c>
      <c r="D178" s="19">
        <f t="shared" si="8"/>
        <v>-895.04478886444485</v>
      </c>
    </row>
    <row r="179" spans="1:4" x14ac:dyDescent="0.25">
      <c r="A179" s="17">
        <f t="shared" si="9"/>
        <v>167</v>
      </c>
      <c r="B179" s="3">
        <f t="shared" si="11"/>
        <v>324818.97673439584</v>
      </c>
      <c r="C179" s="18">
        <f t="shared" si="10"/>
        <v>-1913.7251379268171</v>
      </c>
      <c r="D179" s="19">
        <f t="shared" si="8"/>
        <v>-900.31809441217115</v>
      </c>
    </row>
    <row r="180" spans="1:4" x14ac:dyDescent="0.25">
      <c r="A180" s="17">
        <f t="shared" si="9"/>
        <v>168</v>
      </c>
      <c r="B180" s="3">
        <f t="shared" si="11"/>
        <v>323918.65863998368</v>
      </c>
      <c r="C180" s="18">
        <f t="shared" si="10"/>
        <v>-1908.4207638205721</v>
      </c>
      <c r="D180" s="19">
        <f t="shared" si="8"/>
        <v>-905.62246851841633</v>
      </c>
    </row>
    <row r="181" spans="1:4" x14ac:dyDescent="0.25">
      <c r="A181" s="17">
        <f t="shared" si="9"/>
        <v>169</v>
      </c>
      <c r="B181" s="3">
        <f t="shared" si="11"/>
        <v>323013.03617146524</v>
      </c>
      <c r="C181" s="18">
        <f t="shared" si="10"/>
        <v>-1903.0851381102177</v>
      </c>
      <c r="D181" s="19">
        <f t="shared" si="8"/>
        <v>-910.95809422877062</v>
      </c>
    </row>
    <row r="182" spans="1:4" x14ac:dyDescent="0.25">
      <c r="A182" s="17">
        <f t="shared" si="9"/>
        <v>170</v>
      </c>
      <c r="B182" s="3">
        <f t="shared" si="11"/>
        <v>322102.07807723648</v>
      </c>
      <c r="C182" s="18">
        <f t="shared" si="10"/>
        <v>-1897.7180766717199</v>
      </c>
      <c r="D182" s="19">
        <f t="shared" si="8"/>
        <v>-916.32515566726875</v>
      </c>
    </row>
    <row r="183" spans="1:4" x14ac:dyDescent="0.25">
      <c r="A183" s="17">
        <f t="shared" si="9"/>
        <v>171</v>
      </c>
      <c r="B183" s="3">
        <f t="shared" si="11"/>
        <v>321185.75292156922</v>
      </c>
      <c r="C183" s="18">
        <f t="shared" si="10"/>
        <v>-1892.3193942962471</v>
      </c>
      <c r="D183" s="19">
        <f t="shared" si="8"/>
        <v>-921.72383804274148</v>
      </c>
    </row>
    <row r="184" spans="1:4" x14ac:dyDescent="0.25">
      <c r="A184" s="17">
        <f t="shared" si="9"/>
        <v>172</v>
      </c>
      <c r="B184" s="3">
        <f t="shared" si="11"/>
        <v>320264.02908352646</v>
      </c>
      <c r="C184" s="18">
        <f t="shared" si="10"/>
        <v>-1886.8889046837787</v>
      </c>
      <c r="D184" s="19">
        <f t="shared" si="8"/>
        <v>-927.15432765520995</v>
      </c>
    </row>
    <row r="185" spans="1:4" x14ac:dyDescent="0.25">
      <c r="A185" s="17">
        <f t="shared" si="9"/>
        <v>173</v>
      </c>
      <c r="B185" s="3">
        <f t="shared" si="11"/>
        <v>319336.87475587125</v>
      </c>
      <c r="C185" s="18">
        <f t="shared" si="10"/>
        <v>-1881.4264204366768</v>
      </c>
      <c r="D185" s="19">
        <f t="shared" si="8"/>
        <v>-932.61681190231184</v>
      </c>
    </row>
    <row r="186" spans="1:4" x14ac:dyDescent="0.25">
      <c r="A186" s="17">
        <f t="shared" si="9"/>
        <v>174</v>
      </c>
      <c r="B186" s="3">
        <f t="shared" si="11"/>
        <v>318404.25794396893</v>
      </c>
      <c r="C186" s="18">
        <f t="shared" si="10"/>
        <v>-1875.9317530532187</v>
      </c>
      <c r="D186" s="19">
        <f t="shared" si="8"/>
        <v>-938.11147928576986</v>
      </c>
    </row>
    <row r="187" spans="1:4" x14ac:dyDescent="0.25">
      <c r="A187" s="17">
        <f t="shared" si="9"/>
        <v>175</v>
      </c>
      <c r="B187" s="3">
        <f t="shared" si="11"/>
        <v>317466.14646468317</v>
      </c>
      <c r="C187" s="18">
        <f t="shared" si="10"/>
        <v>-1870.4047129210937</v>
      </c>
      <c r="D187" s="19">
        <f t="shared" si="8"/>
        <v>-943.63851941789517</v>
      </c>
    </row>
    <row r="188" spans="1:4" x14ac:dyDescent="0.25">
      <c r="A188" s="17">
        <f t="shared" si="9"/>
        <v>176</v>
      </c>
      <c r="B188" s="3">
        <f t="shared" si="11"/>
        <v>316522.50794526527</v>
      </c>
      <c r="C188" s="18">
        <f t="shared" si="10"/>
        <v>-1864.8451093108563</v>
      </c>
      <c r="D188" s="19">
        <f t="shared" si="8"/>
        <v>-949.19812302813204</v>
      </c>
    </row>
    <row r="189" spans="1:4" x14ac:dyDescent="0.25">
      <c r="A189" s="17">
        <f t="shared" si="9"/>
        <v>177</v>
      </c>
      <c r="B189" s="3">
        <f t="shared" si="11"/>
        <v>315573.30982223712</v>
      </c>
      <c r="C189" s="18">
        <f t="shared" si="10"/>
        <v>-1859.2527503693491</v>
      </c>
      <c r="D189" s="19">
        <f t="shared" si="8"/>
        <v>-954.79048196963947</v>
      </c>
    </row>
    <row r="190" spans="1:4" x14ac:dyDescent="0.25">
      <c r="A190" s="17">
        <f t="shared" si="9"/>
        <v>178</v>
      </c>
      <c r="B190" s="3">
        <f t="shared" si="11"/>
        <v>314618.51934026746</v>
      </c>
      <c r="C190" s="18">
        <f t="shared" si="10"/>
        <v>-1853.6274431130778</v>
      </c>
      <c r="D190" s="19">
        <f t="shared" si="8"/>
        <v>-960.41578922591066</v>
      </c>
    </row>
    <row r="191" spans="1:4" x14ac:dyDescent="0.25">
      <c r="A191" s="17">
        <f t="shared" si="9"/>
        <v>179</v>
      </c>
      <c r="B191" s="3">
        <f t="shared" si="11"/>
        <v>313658.10355104157</v>
      </c>
      <c r="C191" s="18">
        <f t="shared" si="10"/>
        <v>-1847.9689934215553</v>
      </c>
      <c r="D191" s="19">
        <f t="shared" si="8"/>
        <v>-966.07423891743338</v>
      </c>
    </row>
    <row r="192" spans="1:4" x14ac:dyDescent="0.25">
      <c r="A192" s="17">
        <f t="shared" si="9"/>
        <v>180</v>
      </c>
      <c r="B192" s="3">
        <f t="shared" si="11"/>
        <v>312692.02931212413</v>
      </c>
      <c r="C192" s="18">
        <f t="shared" si="10"/>
        <v>-1842.2772060305999</v>
      </c>
      <c r="D192" s="19">
        <f t="shared" si="8"/>
        <v>-971.76602630838863</v>
      </c>
    </row>
    <row r="193" spans="1:4" x14ac:dyDescent="0.25">
      <c r="A193" s="17">
        <f t="shared" si="9"/>
        <v>181</v>
      </c>
      <c r="B193" s="3">
        <f t="shared" si="11"/>
        <v>311720.26328581572</v>
      </c>
      <c r="C193" s="18">
        <f t="shared" si="10"/>
        <v>-1836.5518845255997</v>
      </c>
      <c r="D193" s="19">
        <f t="shared" si="8"/>
        <v>-977.49134781338876</v>
      </c>
    </row>
    <row r="194" spans="1:4" x14ac:dyDescent="0.25">
      <c r="A194" s="17">
        <f t="shared" si="9"/>
        <v>182</v>
      </c>
      <c r="B194" s="3">
        <f t="shared" si="11"/>
        <v>310742.77193800232</v>
      </c>
      <c r="C194" s="18">
        <f t="shared" si="10"/>
        <v>-1830.7928313347325</v>
      </c>
      <c r="D194" s="19">
        <f t="shared" si="8"/>
        <v>-983.25040100425599</v>
      </c>
    </row>
    <row r="195" spans="1:4" x14ac:dyDescent="0.25">
      <c r="A195" s="17">
        <f t="shared" si="9"/>
        <v>183</v>
      </c>
      <c r="B195" s="3">
        <f t="shared" si="11"/>
        <v>309759.52153699804</v>
      </c>
      <c r="C195" s="18">
        <f t="shared" si="10"/>
        <v>-1824.9998477221491</v>
      </c>
      <c r="D195" s="19">
        <f t="shared" si="8"/>
        <v>-989.04338461683938</v>
      </c>
    </row>
    <row r="196" spans="1:4" x14ac:dyDescent="0.25">
      <c r="A196" s="17">
        <f t="shared" si="9"/>
        <v>184</v>
      </c>
      <c r="B196" s="3">
        <f t="shared" si="11"/>
        <v>308770.4781523812</v>
      </c>
      <c r="C196" s="18">
        <f t="shared" si="10"/>
        <v>-1819.1727337811149</v>
      </c>
      <c r="D196" s="19">
        <f t="shared" si="8"/>
        <v>-994.8704985578737</v>
      </c>
    </row>
    <row r="197" spans="1:4" x14ac:dyDescent="0.25">
      <c r="A197" s="17">
        <f t="shared" si="9"/>
        <v>185</v>
      </c>
      <c r="B197" s="3">
        <f t="shared" si="11"/>
        <v>307775.60765382333</v>
      </c>
      <c r="C197" s="18">
        <f t="shared" si="10"/>
        <v>-1813.3112884271111</v>
      </c>
      <c r="D197" s="19">
        <f t="shared" si="8"/>
        <v>-1000.7319439118771</v>
      </c>
    </row>
    <row r="198" spans="1:4" x14ac:dyDescent="0.25">
      <c r="A198" s="17">
        <f t="shared" si="9"/>
        <v>186</v>
      </c>
      <c r="B198" s="3">
        <f t="shared" si="11"/>
        <v>306774.87570991146</v>
      </c>
      <c r="C198" s="18">
        <f t="shared" si="10"/>
        <v>-1807.4153093908969</v>
      </c>
      <c r="D198" s="19">
        <f t="shared" si="8"/>
        <v>-1006.6279229480912</v>
      </c>
    </row>
    <row r="199" spans="1:4" x14ac:dyDescent="0.25">
      <c r="A199" s="17">
        <f t="shared" si="9"/>
        <v>187</v>
      </c>
      <c r="B199" s="3">
        <f t="shared" si="11"/>
        <v>305768.24778696336</v>
      </c>
      <c r="C199" s="18">
        <f t="shared" si="10"/>
        <v>-1801.4845932115281</v>
      </c>
      <c r="D199" s="19">
        <f t="shared" si="8"/>
        <v>-1012.5586391274603</v>
      </c>
    </row>
    <row r="200" spans="1:4" x14ac:dyDescent="0.25">
      <c r="A200" s="17">
        <f t="shared" si="9"/>
        <v>188</v>
      </c>
      <c r="B200" s="3">
        <f t="shared" si="11"/>
        <v>304755.68914783589</v>
      </c>
      <c r="C200" s="18">
        <f t="shared" si="10"/>
        <v>-1795.5189352293357</v>
      </c>
      <c r="D200" s="19">
        <f t="shared" si="8"/>
        <v>-1018.524297109653</v>
      </c>
    </row>
    <row r="201" spans="1:4" x14ac:dyDescent="0.25">
      <c r="A201" s="17">
        <f t="shared" si="9"/>
        <v>189</v>
      </c>
      <c r="B201" s="3">
        <f t="shared" si="11"/>
        <v>303737.16485072626</v>
      </c>
      <c r="C201" s="18">
        <f t="shared" si="10"/>
        <v>-1789.5181295788645</v>
      </c>
      <c r="D201" s="19">
        <f t="shared" si="8"/>
        <v>-1024.5251027601241</v>
      </c>
    </row>
    <row r="202" spans="1:4" x14ac:dyDescent="0.25">
      <c r="A202" s="17">
        <f t="shared" si="9"/>
        <v>190</v>
      </c>
      <c r="B202" s="3">
        <f t="shared" si="11"/>
        <v>302712.63974796614</v>
      </c>
      <c r="C202" s="18">
        <f t="shared" si="10"/>
        <v>-1783.4819691817695</v>
      </c>
      <c r="D202" s="19">
        <f t="shared" si="8"/>
        <v>-1030.5612631572192</v>
      </c>
    </row>
    <row r="203" spans="1:4" x14ac:dyDescent="0.25">
      <c r="A203" s="17">
        <f t="shared" si="9"/>
        <v>191</v>
      </c>
      <c r="B203" s="3">
        <f t="shared" si="11"/>
        <v>301682.07848480891</v>
      </c>
      <c r="C203" s="18">
        <f t="shared" si="10"/>
        <v>-1777.4102457396682</v>
      </c>
      <c r="D203" s="19">
        <f t="shared" si="8"/>
        <v>-1036.6329865993205</v>
      </c>
    </row>
    <row r="204" spans="1:4" x14ac:dyDescent="0.25">
      <c r="A204" s="17">
        <f t="shared" si="9"/>
        <v>192</v>
      </c>
      <c r="B204" s="3">
        <f t="shared" si="11"/>
        <v>300645.44549820956</v>
      </c>
      <c r="C204" s="18">
        <f t="shared" si="10"/>
        <v>-1771.3027497269536</v>
      </c>
      <c r="D204" s="19">
        <f t="shared" si="8"/>
        <v>-1042.7404826120348</v>
      </c>
    </row>
    <row r="205" spans="1:4" x14ac:dyDescent="0.25">
      <c r="A205" s="17">
        <f t="shared" si="9"/>
        <v>193</v>
      </c>
      <c r="B205" s="3">
        <f t="shared" si="11"/>
        <v>299602.70501559752</v>
      </c>
      <c r="C205" s="18">
        <f t="shared" si="10"/>
        <v>-1765.1592703835647</v>
      </c>
      <c r="D205" s="19">
        <f t="shared" si="8"/>
        <v>-1048.8839619554242</v>
      </c>
    </row>
    <row r="206" spans="1:4" x14ac:dyDescent="0.25">
      <c r="A206" s="17">
        <f t="shared" si="9"/>
        <v>194</v>
      </c>
      <c r="B206" s="3">
        <f t="shared" si="11"/>
        <v>298553.82105364208</v>
      </c>
      <c r="C206" s="18">
        <f t="shared" si="10"/>
        <v>-1758.9795957077106</v>
      </c>
      <c r="D206" s="19">
        <f t="shared" si="8"/>
        <v>-1055.0636366312781</v>
      </c>
    </row>
    <row r="207" spans="1:4" x14ac:dyDescent="0.25">
      <c r="A207" s="17">
        <f t="shared" si="9"/>
        <v>195</v>
      </c>
      <c r="B207" s="3">
        <f t="shared" si="11"/>
        <v>297498.75741701078</v>
      </c>
      <c r="C207" s="18">
        <f t="shared" si="10"/>
        <v>-1752.7635124485582</v>
      </c>
      <c r="D207" s="19">
        <f t="shared" ref="D207:D270" si="12">IFERROR(PPMT($B$10/$B$9, A207, $B$8*$B$9, $B$5-$B$6), 0)</f>
        <v>-1061.2797198904307</v>
      </c>
    </row>
    <row r="208" spans="1:4" x14ac:dyDescent="0.25">
      <c r="A208" s="17">
        <f t="shared" ref="A208:A271" si="13">A207+1</f>
        <v>196</v>
      </c>
      <c r="B208" s="3">
        <f t="shared" si="11"/>
        <v>296437.47769712034</v>
      </c>
      <c r="C208" s="18">
        <f t="shared" ref="C208:C271" si="14">IFERROR(IPMT($B$10/$B$9, A208, $B$8*$B$9, $B$5-$B$6), 0)</f>
        <v>-1746.5108060988705</v>
      </c>
      <c r="D208" s="19">
        <f t="shared" si="12"/>
        <v>-1067.5324262401184</v>
      </c>
    </row>
    <row r="209" spans="1:4" x14ac:dyDescent="0.25">
      <c r="A209" s="17">
        <f t="shared" si="13"/>
        <v>197</v>
      </c>
      <c r="B209" s="3">
        <f t="shared" ref="B209:B272" si="15">B208+D208</f>
        <v>295369.94527088024</v>
      </c>
      <c r="C209" s="18">
        <f t="shared" si="14"/>
        <v>-1740.2212608876055</v>
      </c>
      <c r="D209" s="19">
        <f t="shared" si="12"/>
        <v>-1073.8219714513832</v>
      </c>
    </row>
    <row r="210" spans="1:4" x14ac:dyDescent="0.25">
      <c r="A210" s="17">
        <f t="shared" si="13"/>
        <v>198</v>
      </c>
      <c r="B210" s="3">
        <f t="shared" si="15"/>
        <v>294296.12329942884</v>
      </c>
      <c r="C210" s="18">
        <f t="shared" si="14"/>
        <v>-1733.894659772471</v>
      </c>
      <c r="D210" s="19">
        <f t="shared" si="12"/>
        <v>-1080.1485725665175</v>
      </c>
    </row>
    <row r="211" spans="1:4" x14ac:dyDescent="0.25">
      <c r="A211" s="17">
        <f t="shared" si="13"/>
        <v>199</v>
      </c>
      <c r="B211" s="3">
        <f t="shared" si="15"/>
        <v>293215.97472686233</v>
      </c>
      <c r="C211" s="18">
        <f t="shared" si="14"/>
        <v>-1727.5307844324334</v>
      </c>
      <c r="D211" s="19">
        <f t="shared" si="12"/>
        <v>-1086.5124479065553</v>
      </c>
    </row>
    <row r="212" spans="1:4" x14ac:dyDescent="0.25">
      <c r="A212" s="17">
        <f t="shared" si="13"/>
        <v>200</v>
      </c>
      <c r="B212" s="3">
        <f t="shared" si="15"/>
        <v>292129.46227895579</v>
      </c>
      <c r="C212" s="18">
        <f t="shared" si="14"/>
        <v>-1721.1294152601836</v>
      </c>
      <c r="D212" s="19">
        <f t="shared" si="12"/>
        <v>-1092.9138170788046</v>
      </c>
    </row>
    <row r="213" spans="1:4" x14ac:dyDescent="0.25">
      <c r="A213" s="17">
        <f t="shared" si="13"/>
        <v>201</v>
      </c>
      <c r="B213" s="3">
        <f t="shared" si="15"/>
        <v>291036.54846187698</v>
      </c>
      <c r="C213" s="18">
        <f t="shared" si="14"/>
        <v>-1714.6903313545613</v>
      </c>
      <c r="D213" s="19">
        <f t="shared" si="12"/>
        <v>-1099.3529009844272</v>
      </c>
    </row>
    <row r="214" spans="1:4" x14ac:dyDescent="0.25">
      <c r="A214" s="17">
        <f t="shared" si="13"/>
        <v>202</v>
      </c>
      <c r="B214" s="3">
        <f t="shared" si="15"/>
        <v>289937.19556089258</v>
      </c>
      <c r="C214" s="18">
        <f t="shared" si="14"/>
        <v>-1708.2133105129278</v>
      </c>
      <c r="D214" s="19">
        <f t="shared" si="12"/>
        <v>-1105.8299218260606</v>
      </c>
    </row>
    <row r="215" spans="1:4" x14ac:dyDescent="0.25">
      <c r="A215" s="17">
        <f t="shared" si="13"/>
        <v>203</v>
      </c>
      <c r="B215" s="3">
        <f t="shared" si="15"/>
        <v>288831.3656390665</v>
      </c>
      <c r="C215" s="18">
        <f t="shared" si="14"/>
        <v>-1701.6981292235032</v>
      </c>
      <c r="D215" s="19">
        <f t="shared" si="12"/>
        <v>-1112.3451031154859</v>
      </c>
    </row>
    <row r="216" spans="1:4" x14ac:dyDescent="0.25">
      <c r="A216" s="17">
        <f t="shared" si="13"/>
        <v>204</v>
      </c>
      <c r="B216" s="3">
        <f t="shared" si="15"/>
        <v>287719.02053595101</v>
      </c>
      <c r="C216" s="18">
        <f t="shared" si="14"/>
        <v>-1695.1445626576474</v>
      </c>
      <c r="D216" s="19">
        <f t="shared" si="12"/>
        <v>-1118.8986696813413</v>
      </c>
    </row>
    <row r="217" spans="1:4" x14ac:dyDescent="0.25">
      <c r="A217" s="17">
        <f t="shared" si="13"/>
        <v>205</v>
      </c>
      <c r="B217" s="3">
        <f t="shared" si="15"/>
        <v>286600.12186626968</v>
      </c>
      <c r="C217" s="18">
        <f t="shared" si="14"/>
        <v>-1688.5523846621081</v>
      </c>
      <c r="D217" s="19">
        <f t="shared" si="12"/>
        <v>-1125.4908476768805</v>
      </c>
    </row>
    <row r="218" spans="1:4" x14ac:dyDescent="0.25">
      <c r="A218" s="17">
        <f t="shared" si="13"/>
        <v>206</v>
      </c>
      <c r="B218" s="3">
        <f t="shared" si="15"/>
        <v>285474.6310185928</v>
      </c>
      <c r="C218" s="18">
        <f t="shared" si="14"/>
        <v>-1681.9213677512123</v>
      </c>
      <c r="D218" s="19">
        <f t="shared" si="12"/>
        <v>-1132.1218645877766</v>
      </c>
    </row>
    <row r="219" spans="1:4" x14ac:dyDescent="0.25">
      <c r="A219" s="17">
        <f t="shared" si="13"/>
        <v>207</v>
      </c>
      <c r="B219" s="3">
        <f t="shared" si="15"/>
        <v>284342.50915400503</v>
      </c>
      <c r="C219" s="18">
        <f t="shared" si="14"/>
        <v>-1675.2512830990156</v>
      </c>
      <c r="D219" s="19">
        <f t="shared" si="12"/>
        <v>-1138.7919492399731</v>
      </c>
    </row>
    <row r="220" spans="1:4" x14ac:dyDescent="0.25">
      <c r="A220" s="17">
        <f t="shared" si="13"/>
        <v>208</v>
      </c>
      <c r="B220" s="3">
        <f t="shared" si="15"/>
        <v>283203.71720476507</v>
      </c>
      <c r="C220" s="18">
        <f t="shared" si="14"/>
        <v>-1668.54190053141</v>
      </c>
      <c r="D220" s="19">
        <f t="shared" si="12"/>
        <v>-1145.5013318075787</v>
      </c>
    </row>
    <row r="221" spans="1:4" x14ac:dyDescent="0.25">
      <c r="A221" s="17">
        <f t="shared" si="13"/>
        <v>209</v>
      </c>
      <c r="B221" s="3">
        <f t="shared" si="15"/>
        <v>282058.21587295749</v>
      </c>
      <c r="C221" s="18">
        <f t="shared" si="14"/>
        <v>-1661.7929885181768</v>
      </c>
      <c r="D221" s="19">
        <f t="shared" si="12"/>
        <v>-1152.2502438208114</v>
      </c>
    </row>
    <row r="222" spans="1:4" x14ac:dyDescent="0.25">
      <c r="A222" s="17">
        <f t="shared" si="13"/>
        <v>210</v>
      </c>
      <c r="B222" s="3">
        <f t="shared" si="15"/>
        <v>280905.96562913666</v>
      </c>
      <c r="C222" s="18">
        <f t="shared" si="14"/>
        <v>-1655.0043141649999</v>
      </c>
      <c r="D222" s="19">
        <f t="shared" si="12"/>
        <v>-1159.0389181739893</v>
      </c>
    </row>
    <row r="223" spans="1:4" x14ac:dyDescent="0.25">
      <c r="A223" s="17">
        <f t="shared" si="13"/>
        <v>211</v>
      </c>
      <c r="B223" s="3">
        <f t="shared" si="15"/>
        <v>279746.92671096267</v>
      </c>
      <c r="C223" s="18">
        <f t="shared" si="14"/>
        <v>-1648.1756432054242</v>
      </c>
      <c r="D223" s="19">
        <f t="shared" si="12"/>
        <v>-1165.8675891335643</v>
      </c>
    </row>
    <row r="224" spans="1:4" x14ac:dyDescent="0.25">
      <c r="A224" s="17">
        <f t="shared" si="13"/>
        <v>212</v>
      </c>
      <c r="B224" s="3">
        <f t="shared" si="15"/>
        <v>278581.05912182911</v>
      </c>
      <c r="C224" s="18">
        <f t="shared" si="14"/>
        <v>-1641.3067399927793</v>
      </c>
      <c r="D224" s="19">
        <f t="shared" si="12"/>
        <v>-1172.7364923462094</v>
      </c>
    </row>
    <row r="225" spans="1:4" x14ac:dyDescent="0.25">
      <c r="A225" s="17">
        <f t="shared" si="13"/>
        <v>213</v>
      </c>
      <c r="B225" s="3">
        <f t="shared" si="15"/>
        <v>277408.32262948289</v>
      </c>
      <c r="C225" s="18">
        <f t="shared" si="14"/>
        <v>-1634.3973674920394</v>
      </c>
      <c r="D225" s="19">
        <f t="shared" si="12"/>
        <v>-1179.6458648469493</v>
      </c>
    </row>
    <row r="226" spans="1:4" x14ac:dyDescent="0.25">
      <c r="A226" s="17">
        <f t="shared" si="13"/>
        <v>214</v>
      </c>
      <c r="B226" s="3">
        <f t="shared" si="15"/>
        <v>276228.67676463595</v>
      </c>
      <c r="C226" s="18">
        <f t="shared" si="14"/>
        <v>-1627.4472872716492</v>
      </c>
      <c r="D226" s="19">
        <f t="shared" si="12"/>
        <v>-1186.595945067339</v>
      </c>
    </row>
    <row r="227" spans="1:4" x14ac:dyDescent="0.25">
      <c r="A227" s="17">
        <f t="shared" si="13"/>
        <v>215</v>
      </c>
      <c r="B227" s="3">
        <f t="shared" si="15"/>
        <v>275042.0808195686</v>
      </c>
      <c r="C227" s="18">
        <f t="shared" si="14"/>
        <v>-1620.4562594952943</v>
      </c>
      <c r="D227" s="19">
        <f t="shared" si="12"/>
        <v>-1193.5869728436944</v>
      </c>
    </row>
    <row r="228" spans="1:4" x14ac:dyDescent="0.25">
      <c r="A228" s="17">
        <f t="shared" si="13"/>
        <v>216</v>
      </c>
      <c r="B228" s="3">
        <f t="shared" si="15"/>
        <v>273848.49384672492</v>
      </c>
      <c r="C228" s="18">
        <f t="shared" si="14"/>
        <v>-1613.4240429136237</v>
      </c>
      <c r="D228" s="19">
        <f t="shared" si="12"/>
        <v>-1200.619189425365</v>
      </c>
    </row>
    <row r="229" spans="1:4" x14ac:dyDescent="0.25">
      <c r="A229" s="17">
        <f t="shared" si="13"/>
        <v>217</v>
      </c>
      <c r="B229" s="3">
        <f t="shared" si="15"/>
        <v>272647.87465729954</v>
      </c>
      <c r="C229" s="18">
        <f t="shared" si="14"/>
        <v>-1606.3503948559255</v>
      </c>
      <c r="D229" s="19">
        <f t="shared" si="12"/>
        <v>-1207.6928374830627</v>
      </c>
    </row>
    <row r="230" spans="1:4" x14ac:dyDescent="0.25">
      <c r="A230" s="17">
        <f t="shared" si="13"/>
        <v>218</v>
      </c>
      <c r="B230" s="3">
        <f t="shared" si="15"/>
        <v>271440.18181981647</v>
      </c>
      <c r="C230" s="18">
        <f t="shared" si="14"/>
        <v>-1599.2350712217547</v>
      </c>
      <c r="D230" s="19">
        <f t="shared" si="12"/>
        <v>-1214.8081611172338</v>
      </c>
    </row>
    <row r="231" spans="1:4" x14ac:dyDescent="0.25">
      <c r="A231" s="17">
        <f t="shared" si="13"/>
        <v>219</v>
      </c>
      <c r="B231" s="3">
        <f t="shared" si="15"/>
        <v>270225.37365869922</v>
      </c>
      <c r="C231" s="18">
        <f t="shared" si="14"/>
        <v>-1592.0778264725059</v>
      </c>
      <c r="D231" s="19">
        <f t="shared" si="12"/>
        <v>-1221.9654058664828</v>
      </c>
    </row>
    <row r="232" spans="1:4" x14ac:dyDescent="0.25">
      <c r="A232" s="17">
        <f t="shared" si="13"/>
        <v>220</v>
      </c>
      <c r="B232" s="3">
        <f t="shared" si="15"/>
        <v>269003.40825283271</v>
      </c>
      <c r="C232" s="18">
        <f t="shared" si="14"/>
        <v>-1584.8784136229424</v>
      </c>
      <c r="D232" s="19">
        <f t="shared" si="12"/>
        <v>-1229.1648187160463</v>
      </c>
    </row>
    <row r="233" spans="1:4" x14ac:dyDescent="0.25">
      <c r="A233" s="17">
        <f t="shared" si="13"/>
        <v>221</v>
      </c>
      <c r="B233" s="3">
        <f t="shared" si="15"/>
        <v>267774.24343411665</v>
      </c>
      <c r="C233" s="18">
        <f t="shared" si="14"/>
        <v>-1577.6365842326734</v>
      </c>
      <c r="D233" s="19">
        <f t="shared" si="12"/>
        <v>-1236.4066481063151</v>
      </c>
    </row>
    <row r="234" spans="1:4" x14ac:dyDescent="0.25">
      <c r="A234" s="17">
        <f t="shared" si="13"/>
        <v>222</v>
      </c>
      <c r="B234" s="3">
        <f t="shared" si="15"/>
        <v>266537.83678601036</v>
      </c>
      <c r="C234" s="18">
        <f t="shared" si="14"/>
        <v>-1570.3520883975805</v>
      </c>
      <c r="D234" s="19">
        <f t="shared" si="12"/>
        <v>-1243.691143941408</v>
      </c>
    </row>
    <row r="235" spans="1:4" x14ac:dyDescent="0.25">
      <c r="A235" s="17">
        <f t="shared" si="13"/>
        <v>223</v>
      </c>
      <c r="B235" s="3">
        <f t="shared" si="15"/>
        <v>265294.14564206894</v>
      </c>
      <c r="C235" s="18">
        <f t="shared" si="14"/>
        <v>-1563.0246747411925</v>
      </c>
      <c r="D235" s="19">
        <f t="shared" si="12"/>
        <v>-1251.0185575977962</v>
      </c>
    </row>
    <row r="236" spans="1:4" x14ac:dyDescent="0.25">
      <c r="A236" s="17">
        <f t="shared" si="13"/>
        <v>224</v>
      </c>
      <c r="B236" s="3">
        <f t="shared" si="15"/>
        <v>264043.12708447111</v>
      </c>
      <c r="C236" s="18">
        <f t="shared" si="14"/>
        <v>-1555.6540904060121</v>
      </c>
      <c r="D236" s="19">
        <f t="shared" si="12"/>
        <v>-1258.3891419329764</v>
      </c>
    </row>
    <row r="237" spans="1:4" x14ac:dyDescent="0.25">
      <c r="A237" s="17">
        <f t="shared" si="13"/>
        <v>225</v>
      </c>
      <c r="B237" s="3">
        <f t="shared" si="15"/>
        <v>262784.73794253811</v>
      </c>
      <c r="C237" s="18">
        <f t="shared" si="14"/>
        <v>-1548.2400810447905</v>
      </c>
      <c r="D237" s="19">
        <f t="shared" si="12"/>
        <v>-1265.8031512941982</v>
      </c>
    </row>
    <row r="238" spans="1:4" x14ac:dyDescent="0.25">
      <c r="A238" s="17">
        <f t="shared" si="13"/>
        <v>226</v>
      </c>
      <c r="B238" s="3">
        <f t="shared" si="15"/>
        <v>261518.9347912439</v>
      </c>
      <c r="C238" s="18">
        <f t="shared" si="14"/>
        <v>-1540.7823908117484</v>
      </c>
      <c r="D238" s="19">
        <f t="shared" si="12"/>
        <v>-1273.26084152724</v>
      </c>
    </row>
    <row r="239" spans="1:4" x14ac:dyDescent="0.25">
      <c r="A239" s="17">
        <f t="shared" si="13"/>
        <v>227</v>
      </c>
      <c r="B239" s="3">
        <f t="shared" si="15"/>
        <v>260245.67394971667</v>
      </c>
      <c r="C239" s="18">
        <f t="shared" si="14"/>
        <v>-1533.2807623537506</v>
      </c>
      <c r="D239" s="19">
        <f t="shared" si="12"/>
        <v>-1280.7624699852379</v>
      </c>
    </row>
    <row r="240" spans="1:4" x14ac:dyDescent="0.25">
      <c r="A240" s="17">
        <f t="shared" si="13"/>
        <v>228</v>
      </c>
      <c r="B240" s="3">
        <f t="shared" si="15"/>
        <v>258964.91147973144</v>
      </c>
      <c r="C240" s="18">
        <f t="shared" si="14"/>
        <v>-1525.7349368014209</v>
      </c>
      <c r="D240" s="19">
        <f t="shared" si="12"/>
        <v>-1288.3082955375676</v>
      </c>
    </row>
    <row r="241" spans="1:4" x14ac:dyDescent="0.25">
      <c r="A241" s="17">
        <f t="shared" si="13"/>
        <v>229</v>
      </c>
      <c r="B241" s="3">
        <f t="shared" si="15"/>
        <v>257676.60318419387</v>
      </c>
      <c r="C241" s="18">
        <f t="shared" si="14"/>
        <v>-1518.1446537602119</v>
      </c>
      <c r="D241" s="19">
        <f t="shared" si="12"/>
        <v>-1295.8985785787763</v>
      </c>
    </row>
    <row r="242" spans="1:4" x14ac:dyDescent="0.25">
      <c r="A242" s="17">
        <f t="shared" si="13"/>
        <v>230</v>
      </c>
      <c r="B242" s="3">
        <f t="shared" si="15"/>
        <v>256380.70460561509</v>
      </c>
      <c r="C242" s="18">
        <f t="shared" si="14"/>
        <v>-1510.5096513014189</v>
      </c>
      <c r="D242" s="19">
        <f t="shared" si="12"/>
        <v>-1303.5335810375695</v>
      </c>
    </row>
    <row r="243" spans="1:4" x14ac:dyDescent="0.25">
      <c r="A243" s="17">
        <f t="shared" si="13"/>
        <v>231</v>
      </c>
      <c r="B243" s="3">
        <f t="shared" si="15"/>
        <v>255077.17102457752</v>
      </c>
      <c r="C243" s="18">
        <f t="shared" si="14"/>
        <v>-1502.8296659531388</v>
      </c>
      <c r="D243" s="19">
        <f t="shared" si="12"/>
        <v>-1311.2135663858494</v>
      </c>
    </row>
    <row r="244" spans="1:4" x14ac:dyDescent="0.25">
      <c r="A244" s="17">
        <f t="shared" si="13"/>
        <v>232</v>
      </c>
      <c r="B244" s="3">
        <f t="shared" si="15"/>
        <v>253765.95745819167</v>
      </c>
      <c r="C244" s="18">
        <f t="shared" si="14"/>
        <v>-1495.1044326911826</v>
      </c>
      <c r="D244" s="19">
        <f t="shared" si="12"/>
        <v>-1318.9387996478058</v>
      </c>
    </row>
    <row r="245" spans="1:4" x14ac:dyDescent="0.25">
      <c r="A245" s="17">
        <f t="shared" si="13"/>
        <v>233</v>
      </c>
      <c r="B245" s="3">
        <f t="shared" si="15"/>
        <v>252447.01865854385</v>
      </c>
      <c r="C245" s="18">
        <f t="shared" si="14"/>
        <v>-1487.3336849299242</v>
      </c>
      <c r="D245" s="19">
        <f t="shared" si="12"/>
        <v>-1326.7095474090643</v>
      </c>
    </row>
    <row r="246" spans="1:4" x14ac:dyDescent="0.25">
      <c r="A246" s="17">
        <f t="shared" si="13"/>
        <v>234</v>
      </c>
      <c r="B246" s="3">
        <f t="shared" si="15"/>
        <v>251120.30911113479</v>
      </c>
      <c r="C246" s="18">
        <f t="shared" si="14"/>
        <v>-1479.5171545131057</v>
      </c>
      <c r="D246" s="19">
        <f t="shared" si="12"/>
        <v>-1334.5260778258828</v>
      </c>
    </row>
    <row r="247" spans="1:4" x14ac:dyDescent="0.25">
      <c r="A247" s="17">
        <f t="shared" si="13"/>
        <v>235</v>
      </c>
      <c r="B247" s="3">
        <f t="shared" si="15"/>
        <v>249785.78303330889</v>
      </c>
      <c r="C247" s="18">
        <f t="shared" si="14"/>
        <v>-1471.6545717045817</v>
      </c>
      <c r="D247" s="19">
        <f t="shared" si="12"/>
        <v>-1342.388660634407</v>
      </c>
    </row>
    <row r="248" spans="1:4" x14ac:dyDescent="0.25">
      <c r="A248" s="17">
        <f t="shared" si="13"/>
        <v>236</v>
      </c>
      <c r="B248" s="3">
        <f t="shared" si="15"/>
        <v>248443.39437267449</v>
      </c>
      <c r="C248" s="18">
        <f t="shared" si="14"/>
        <v>-1463.7456651790105</v>
      </c>
      <c r="D248" s="19">
        <f t="shared" si="12"/>
        <v>-1350.2975671599779</v>
      </c>
    </row>
    <row r="249" spans="1:4" x14ac:dyDescent="0.25">
      <c r="A249" s="17">
        <f t="shared" si="13"/>
        <v>237</v>
      </c>
      <c r="B249" s="3">
        <f t="shared" si="15"/>
        <v>247093.09680551451</v>
      </c>
      <c r="C249" s="18">
        <f t="shared" si="14"/>
        <v>-1455.7901620124931</v>
      </c>
      <c r="D249" s="19">
        <f t="shared" si="12"/>
        <v>-1358.2530703264954</v>
      </c>
    </row>
    <row r="250" spans="1:4" x14ac:dyDescent="0.25">
      <c r="A250" s="17">
        <f t="shared" si="13"/>
        <v>238</v>
      </c>
      <c r="B250" s="3">
        <f t="shared" si="15"/>
        <v>245734.84373518801</v>
      </c>
      <c r="C250" s="18">
        <f t="shared" si="14"/>
        <v>-1447.7877876731527</v>
      </c>
      <c r="D250" s="19">
        <f t="shared" si="12"/>
        <v>-1366.2554446658357</v>
      </c>
    </row>
    <row r="251" spans="1:4" x14ac:dyDescent="0.25">
      <c r="A251" s="17">
        <f t="shared" si="13"/>
        <v>239</v>
      </c>
      <c r="B251" s="3">
        <f t="shared" si="15"/>
        <v>244368.58829052217</v>
      </c>
      <c r="C251" s="18">
        <f t="shared" si="14"/>
        <v>-1439.7382660116634</v>
      </c>
      <c r="D251" s="19">
        <f t="shared" si="12"/>
        <v>-1374.3049663273252</v>
      </c>
    </row>
    <row r="252" spans="1:4" x14ac:dyDescent="0.25">
      <c r="A252" s="17">
        <f t="shared" si="13"/>
        <v>240</v>
      </c>
      <c r="B252" s="3">
        <f t="shared" si="15"/>
        <v>242994.28332419484</v>
      </c>
      <c r="C252" s="18">
        <f t="shared" si="14"/>
        <v>-1431.6413192517184</v>
      </c>
      <c r="D252" s="19">
        <f t="shared" si="12"/>
        <v>-1382.4019130872703</v>
      </c>
    </row>
    <row r="253" spans="1:4" x14ac:dyDescent="0.25">
      <c r="A253" s="17">
        <f t="shared" si="13"/>
        <v>241</v>
      </c>
      <c r="B253" s="3">
        <f t="shared" si="15"/>
        <v>241611.88141110758</v>
      </c>
      <c r="C253" s="18">
        <f t="shared" si="14"/>
        <v>-1423.4966679804452</v>
      </c>
      <c r="D253" s="19">
        <f t="shared" si="12"/>
        <v>-1390.5465643585428</v>
      </c>
    </row>
    <row r="254" spans="1:4" x14ac:dyDescent="0.25">
      <c r="A254" s="17">
        <f t="shared" si="13"/>
        <v>242</v>
      </c>
      <c r="B254" s="3">
        <f t="shared" si="15"/>
        <v>240221.33484674903</v>
      </c>
      <c r="C254" s="18">
        <f t="shared" si="14"/>
        <v>-1415.3040311387665</v>
      </c>
      <c r="D254" s="19">
        <f t="shared" si="12"/>
        <v>-1398.7392012002222</v>
      </c>
    </row>
    <row r="255" spans="1:4" x14ac:dyDescent="0.25">
      <c r="A255" s="17">
        <f t="shared" si="13"/>
        <v>243</v>
      </c>
      <c r="B255" s="3">
        <f t="shared" si="15"/>
        <v>238822.5956455488</v>
      </c>
      <c r="C255" s="18">
        <f t="shared" si="14"/>
        <v>-1407.0631260116952</v>
      </c>
      <c r="D255" s="19">
        <f t="shared" si="12"/>
        <v>-1406.9801063272932</v>
      </c>
    </row>
    <row r="256" spans="1:4" x14ac:dyDescent="0.25">
      <c r="A256" s="17">
        <f t="shared" si="13"/>
        <v>244</v>
      </c>
      <c r="B256" s="3">
        <f t="shared" si="15"/>
        <v>237415.6155392215</v>
      </c>
      <c r="C256" s="18">
        <f t="shared" si="14"/>
        <v>-1398.7736682185837</v>
      </c>
      <c r="D256" s="19">
        <f t="shared" si="12"/>
        <v>-1415.269564120405</v>
      </c>
    </row>
    <row r="257" spans="1:4" x14ac:dyDescent="0.25">
      <c r="A257" s="17">
        <f t="shared" si="13"/>
        <v>245</v>
      </c>
      <c r="B257" s="3">
        <f t="shared" si="15"/>
        <v>236000.34597510108</v>
      </c>
      <c r="C257" s="18">
        <f t="shared" si="14"/>
        <v>-1390.4353717033075</v>
      </c>
      <c r="D257" s="19">
        <f t="shared" si="12"/>
        <v>-1423.6078606356809</v>
      </c>
    </row>
    <row r="258" spans="1:4" x14ac:dyDescent="0.25">
      <c r="A258" s="17">
        <f t="shared" si="13"/>
        <v>246</v>
      </c>
      <c r="B258" s="3">
        <f t="shared" si="15"/>
        <v>234576.73811446541</v>
      </c>
      <c r="C258" s="18">
        <f t="shared" si="14"/>
        <v>-1382.0479487243954</v>
      </c>
      <c r="D258" s="19">
        <f t="shared" si="12"/>
        <v>-1431.9952836145928</v>
      </c>
    </row>
    <row r="259" spans="1:4" x14ac:dyDescent="0.25">
      <c r="A259" s="17">
        <f t="shared" si="13"/>
        <v>247</v>
      </c>
      <c r="B259" s="3">
        <f t="shared" si="15"/>
        <v>233144.74283085082</v>
      </c>
      <c r="C259" s="18">
        <f t="shared" si="14"/>
        <v>-1373.6111098450999</v>
      </c>
      <c r="D259" s="19">
        <f t="shared" si="12"/>
        <v>-1440.432122493889</v>
      </c>
    </row>
    <row r="260" spans="1:4" x14ac:dyDescent="0.25">
      <c r="A260" s="17">
        <f t="shared" si="13"/>
        <v>248</v>
      </c>
      <c r="B260" s="3">
        <f t="shared" si="15"/>
        <v>231704.31070835693</v>
      </c>
      <c r="C260" s="18">
        <f t="shared" si="14"/>
        <v>-1365.1245639234066</v>
      </c>
      <c r="D260" s="19">
        <f t="shared" si="12"/>
        <v>-1448.9186684155818</v>
      </c>
    </row>
    <row r="261" spans="1:4" x14ac:dyDescent="0.25">
      <c r="A261" s="17">
        <f t="shared" si="13"/>
        <v>249</v>
      </c>
      <c r="B261" s="3">
        <f t="shared" si="15"/>
        <v>230255.39203994136</v>
      </c>
      <c r="C261" s="18">
        <f t="shared" si="14"/>
        <v>-1356.5880181019913</v>
      </c>
      <c r="D261" s="19">
        <f t="shared" si="12"/>
        <v>-1457.4552142369971</v>
      </c>
    </row>
    <row r="262" spans="1:4" x14ac:dyDescent="0.25">
      <c r="A262" s="17">
        <f t="shared" si="13"/>
        <v>250</v>
      </c>
      <c r="B262" s="3">
        <f t="shared" si="15"/>
        <v>228797.93682570435</v>
      </c>
      <c r="C262" s="18">
        <f t="shared" si="14"/>
        <v>-1348.0011777981119</v>
      </c>
      <c r="D262" s="19">
        <f t="shared" si="12"/>
        <v>-1466.0420545408767</v>
      </c>
    </row>
    <row r="263" spans="1:4" x14ac:dyDescent="0.25">
      <c r="A263" s="17">
        <f t="shared" si="13"/>
        <v>251</v>
      </c>
      <c r="B263" s="3">
        <f t="shared" si="15"/>
        <v>227331.89477116347</v>
      </c>
      <c r="C263" s="18">
        <f t="shared" si="14"/>
        <v>-1339.3637466934415</v>
      </c>
      <c r="D263" s="19">
        <f t="shared" si="12"/>
        <v>-1474.6794856455467</v>
      </c>
    </row>
    <row r="264" spans="1:4" x14ac:dyDescent="0.25">
      <c r="A264" s="17">
        <f t="shared" si="13"/>
        <v>252</v>
      </c>
      <c r="B264" s="3">
        <f t="shared" si="15"/>
        <v>225857.21528551792</v>
      </c>
      <c r="C264" s="18">
        <f t="shared" si="14"/>
        <v>-1330.6754267238468</v>
      </c>
      <c r="D264" s="19">
        <f t="shared" si="12"/>
        <v>-1483.3678056151416</v>
      </c>
    </row>
    <row r="265" spans="1:4" x14ac:dyDescent="0.25">
      <c r="A265" s="17">
        <f t="shared" si="13"/>
        <v>253</v>
      </c>
      <c r="B265" s="3">
        <f t="shared" si="15"/>
        <v>224373.84747990276</v>
      </c>
      <c r="C265" s="18">
        <f t="shared" si="14"/>
        <v>-1321.9359180690976</v>
      </c>
      <c r="D265" s="19">
        <f t="shared" si="12"/>
        <v>-1492.1073142698908</v>
      </c>
    </row>
    <row r="266" spans="1:4" x14ac:dyDescent="0.25">
      <c r="A266" s="17">
        <f t="shared" si="13"/>
        <v>254</v>
      </c>
      <c r="B266" s="3">
        <f t="shared" si="15"/>
        <v>222881.74016563286</v>
      </c>
      <c r="C266" s="18">
        <f t="shared" si="14"/>
        <v>-1313.1449191425243</v>
      </c>
      <c r="D266" s="19">
        <f t="shared" si="12"/>
        <v>-1500.8983131964644</v>
      </c>
    </row>
    <row r="267" spans="1:4" x14ac:dyDescent="0.25">
      <c r="A267" s="17">
        <f t="shared" si="13"/>
        <v>255</v>
      </c>
      <c r="B267" s="3">
        <f t="shared" si="15"/>
        <v>221380.8418524364</v>
      </c>
      <c r="C267" s="18">
        <f t="shared" si="14"/>
        <v>-1304.3021265806083</v>
      </c>
      <c r="D267" s="19">
        <f t="shared" si="12"/>
        <v>-1509.7411057583804</v>
      </c>
    </row>
    <row r="268" spans="1:4" x14ac:dyDescent="0.25">
      <c r="A268" s="17">
        <f t="shared" si="13"/>
        <v>256</v>
      </c>
      <c r="B268" s="3">
        <f t="shared" si="15"/>
        <v>219871.10074667801</v>
      </c>
      <c r="C268" s="18">
        <f t="shared" si="14"/>
        <v>-1295.4072352325149</v>
      </c>
      <c r="D268" s="19">
        <f t="shared" si="12"/>
        <v>-1518.635997106473</v>
      </c>
    </row>
    <row r="269" spans="1:4" x14ac:dyDescent="0.25">
      <c r="A269" s="17">
        <f t="shared" si="13"/>
        <v>257</v>
      </c>
      <c r="B269" s="3">
        <f t="shared" si="15"/>
        <v>218352.46474957155</v>
      </c>
      <c r="C269" s="18">
        <f t="shared" si="14"/>
        <v>-1286.4599381495625</v>
      </c>
      <c r="D269" s="19">
        <f t="shared" si="12"/>
        <v>-1527.5832941894257</v>
      </c>
    </row>
    <row r="270" spans="1:4" x14ac:dyDescent="0.25">
      <c r="A270" s="17">
        <f t="shared" si="13"/>
        <v>258</v>
      </c>
      <c r="B270" s="3">
        <f t="shared" si="15"/>
        <v>216824.88145538213</v>
      </c>
      <c r="C270" s="18">
        <f t="shared" si="14"/>
        <v>-1277.4599265746301</v>
      </c>
      <c r="D270" s="19">
        <f t="shared" si="12"/>
        <v>-1536.5833057643583</v>
      </c>
    </row>
    <row r="271" spans="1:4" x14ac:dyDescent="0.25">
      <c r="A271" s="17">
        <f t="shared" si="13"/>
        <v>259</v>
      </c>
      <c r="B271" s="3">
        <f t="shared" si="15"/>
        <v>215288.29814961777</v>
      </c>
      <c r="C271" s="18">
        <f t="shared" si="14"/>
        <v>-1268.4068899315018</v>
      </c>
      <c r="D271" s="19">
        <f t="shared" ref="D271:D334" si="16">IFERROR(PPMT($B$10/$B$9, A271, $B$8*$B$9, $B$5-$B$6), 0)</f>
        <v>-1545.6363424074866</v>
      </c>
    </row>
    <row r="272" spans="1:4" x14ac:dyDescent="0.25">
      <c r="A272" s="17">
        <f t="shared" ref="A272:A335" si="17">A271+1</f>
        <v>260</v>
      </c>
      <c r="B272" s="3">
        <f t="shared" si="15"/>
        <v>213742.66180721027</v>
      </c>
      <c r="C272" s="18">
        <f t="shared" ref="C272:C335" si="18">IFERROR(IPMT($B$10/$B$9, A272, $B$8*$B$9, $B$5-$B$6), 0)</f>
        <v>-1259.3005158141509</v>
      </c>
      <c r="D272" s="19">
        <f t="shared" si="16"/>
        <v>-1554.7427165248373</v>
      </c>
    </row>
    <row r="273" spans="1:4" x14ac:dyDescent="0.25">
      <c r="A273" s="17">
        <f t="shared" si="17"/>
        <v>261</v>
      </c>
      <c r="B273" s="3">
        <f t="shared" ref="B273:B336" si="19">B272+D272</f>
        <v>212187.91909068543</v>
      </c>
      <c r="C273" s="18">
        <f t="shared" si="18"/>
        <v>-1250.1404899759589</v>
      </c>
      <c r="D273" s="19">
        <f t="shared" si="16"/>
        <v>-1563.9027423630298</v>
      </c>
    </row>
    <row r="274" spans="1:4" x14ac:dyDescent="0.25">
      <c r="A274" s="17">
        <f t="shared" si="17"/>
        <v>262</v>
      </c>
      <c r="B274" s="3">
        <f t="shared" si="19"/>
        <v>210624.01634832242</v>
      </c>
      <c r="C274" s="18">
        <f t="shared" si="18"/>
        <v>-1240.92649631887</v>
      </c>
      <c r="D274" s="19">
        <f t="shared" si="16"/>
        <v>-1573.1167360201184</v>
      </c>
    </row>
    <row r="275" spans="1:4" x14ac:dyDescent="0.25">
      <c r="A275" s="17">
        <f t="shared" si="17"/>
        <v>263</v>
      </c>
      <c r="B275" s="3">
        <f t="shared" si="19"/>
        <v>209050.89961230231</v>
      </c>
      <c r="C275" s="18">
        <f t="shared" si="18"/>
        <v>-1231.6582168824846</v>
      </c>
      <c r="D275" s="19">
        <f t="shared" si="16"/>
        <v>-1582.3850154565037</v>
      </c>
    </row>
    <row r="276" spans="1:4" x14ac:dyDescent="0.25">
      <c r="A276" s="17">
        <f t="shared" si="17"/>
        <v>264</v>
      </c>
      <c r="B276" s="3">
        <f t="shared" si="19"/>
        <v>207468.51459684581</v>
      </c>
      <c r="C276" s="18">
        <f t="shared" si="18"/>
        <v>-1222.3353318330869</v>
      </c>
      <c r="D276" s="19">
        <f t="shared" si="16"/>
        <v>-1591.7079005059013</v>
      </c>
    </row>
    <row r="277" spans="1:4" x14ac:dyDescent="0.25">
      <c r="A277" s="17">
        <f t="shared" si="17"/>
        <v>265</v>
      </c>
      <c r="B277" s="3">
        <f t="shared" si="19"/>
        <v>205876.80669633992</v>
      </c>
      <c r="C277" s="18">
        <f t="shared" si="18"/>
        <v>-1212.957519452606</v>
      </c>
      <c r="D277" s="19">
        <f t="shared" si="16"/>
        <v>-1601.085712886382</v>
      </c>
    </row>
    <row r="278" spans="1:4" x14ac:dyDescent="0.25">
      <c r="A278" s="17">
        <f t="shared" si="17"/>
        <v>266</v>
      </c>
      <c r="B278" s="3">
        <f t="shared" si="19"/>
        <v>204275.72098345353</v>
      </c>
      <c r="C278" s="18">
        <f t="shared" si="18"/>
        <v>-1203.5244561275174</v>
      </c>
      <c r="D278" s="19">
        <f t="shared" si="16"/>
        <v>-1610.5187762114708</v>
      </c>
    </row>
    <row r="279" spans="1:4" x14ac:dyDescent="0.25">
      <c r="A279" s="17">
        <f t="shared" si="17"/>
        <v>267</v>
      </c>
      <c r="B279" s="3">
        <f t="shared" si="19"/>
        <v>202665.20220724205</v>
      </c>
      <c r="C279" s="18">
        <f t="shared" si="18"/>
        <v>-1194.0358163376716</v>
      </c>
      <c r="D279" s="19">
        <f t="shared" si="16"/>
        <v>-1620.0074160013171</v>
      </c>
    </row>
    <row r="280" spans="1:4" x14ac:dyDescent="0.25">
      <c r="A280" s="17">
        <f t="shared" si="17"/>
        <v>268</v>
      </c>
      <c r="B280" s="3">
        <f t="shared" si="19"/>
        <v>201045.19479124073</v>
      </c>
      <c r="C280" s="18">
        <f t="shared" si="18"/>
        <v>-1184.4912726450636</v>
      </c>
      <c r="D280" s="19">
        <f t="shared" si="16"/>
        <v>-1629.5519596939248</v>
      </c>
    </row>
    <row r="281" spans="1:4" x14ac:dyDescent="0.25">
      <c r="A281" s="17">
        <f t="shared" si="17"/>
        <v>269</v>
      </c>
      <c r="B281" s="3">
        <f t="shared" si="19"/>
        <v>199415.64283154681</v>
      </c>
      <c r="C281" s="18">
        <f t="shared" si="18"/>
        <v>-1174.8904956825336</v>
      </c>
      <c r="D281" s="19">
        <f t="shared" si="16"/>
        <v>-1639.1527366564546</v>
      </c>
    </row>
    <row r="282" spans="1:4" x14ac:dyDescent="0.25">
      <c r="A282" s="17">
        <f t="shared" si="17"/>
        <v>270</v>
      </c>
      <c r="B282" s="3">
        <f t="shared" si="19"/>
        <v>197776.49009489035</v>
      </c>
      <c r="C282" s="18">
        <f t="shared" si="18"/>
        <v>-1165.2331541423994</v>
      </c>
      <c r="D282" s="19">
        <f t="shared" si="16"/>
        <v>-1648.8100781965891</v>
      </c>
    </row>
    <row r="283" spans="1:4" x14ac:dyDescent="0.25">
      <c r="A283" s="17">
        <f t="shared" si="17"/>
        <v>271</v>
      </c>
      <c r="B283" s="3">
        <f t="shared" si="19"/>
        <v>196127.68001669378</v>
      </c>
      <c r="C283" s="18">
        <f t="shared" si="18"/>
        <v>-1155.5189147650246</v>
      </c>
      <c r="D283" s="19">
        <f t="shared" si="16"/>
        <v>-1658.524317573964</v>
      </c>
    </row>
    <row r="284" spans="1:4" x14ac:dyDescent="0.25">
      <c r="A284" s="17">
        <f t="shared" si="17"/>
        <v>272</v>
      </c>
      <c r="B284" s="3">
        <f t="shared" si="19"/>
        <v>194469.15569911982</v>
      </c>
      <c r="C284" s="18">
        <f t="shared" si="18"/>
        <v>-1145.7474423273179</v>
      </c>
      <c r="D284" s="19">
        <f t="shared" si="16"/>
        <v>-1668.2957900116708</v>
      </c>
    </row>
    <row r="285" spans="1:4" x14ac:dyDescent="0.25">
      <c r="A285" s="17">
        <f t="shared" si="17"/>
        <v>273</v>
      </c>
      <c r="B285" s="3">
        <f t="shared" si="19"/>
        <v>192800.85990910814</v>
      </c>
      <c r="C285" s="18">
        <f t="shared" si="18"/>
        <v>-1135.9183996311658</v>
      </c>
      <c r="D285" s="19">
        <f t="shared" si="16"/>
        <v>-1678.1248327078226</v>
      </c>
    </row>
    <row r="286" spans="1:4" x14ac:dyDescent="0.25">
      <c r="A286" s="17">
        <f t="shared" si="17"/>
        <v>274</v>
      </c>
      <c r="B286" s="3">
        <f t="shared" si="19"/>
        <v>191122.73507640031</v>
      </c>
      <c r="C286" s="18">
        <f t="shared" si="18"/>
        <v>-1126.0314474917955</v>
      </c>
      <c r="D286" s="19">
        <f t="shared" si="16"/>
        <v>-1688.0117848471928</v>
      </c>
    </row>
    <row r="287" spans="1:4" x14ac:dyDescent="0.25">
      <c r="A287" s="17">
        <f t="shared" si="17"/>
        <v>275</v>
      </c>
      <c r="B287" s="3">
        <f t="shared" si="19"/>
        <v>189434.72329155312</v>
      </c>
      <c r="C287" s="18">
        <f t="shared" si="18"/>
        <v>-1116.0862447260706</v>
      </c>
      <c r="D287" s="19">
        <f t="shared" si="16"/>
        <v>-1697.9569876129174</v>
      </c>
    </row>
    <row r="288" spans="1:4" x14ac:dyDescent="0.25">
      <c r="A288" s="17">
        <f t="shared" si="17"/>
        <v>276</v>
      </c>
      <c r="B288" s="3">
        <f t="shared" si="19"/>
        <v>187736.76630394021</v>
      </c>
      <c r="C288" s="18">
        <f t="shared" si="18"/>
        <v>-1106.0824481407183</v>
      </c>
      <c r="D288" s="19">
        <f t="shared" si="16"/>
        <v>-1707.9607841982706</v>
      </c>
    </row>
    <row r="289" spans="1:4" x14ac:dyDescent="0.25">
      <c r="A289" s="17">
        <f t="shared" si="17"/>
        <v>277</v>
      </c>
      <c r="B289" s="3">
        <f t="shared" si="19"/>
        <v>186028.80551974193</v>
      </c>
      <c r="C289" s="18">
        <f t="shared" si="18"/>
        <v>-1096.0197125204834</v>
      </c>
      <c r="D289" s="19">
        <f t="shared" si="16"/>
        <v>-1718.0235198185051</v>
      </c>
    </row>
    <row r="290" spans="1:4" x14ac:dyDescent="0.25">
      <c r="A290" s="17">
        <f t="shared" si="17"/>
        <v>278</v>
      </c>
      <c r="B290" s="3">
        <f t="shared" si="19"/>
        <v>184310.78199992343</v>
      </c>
      <c r="C290" s="18">
        <f t="shared" si="18"/>
        <v>-1085.8976906162191</v>
      </c>
      <c r="D290" s="19">
        <f t="shared" si="16"/>
        <v>-1728.1455417227694</v>
      </c>
    </row>
    <row r="291" spans="1:4" x14ac:dyDescent="0.25">
      <c r="A291" s="17">
        <f t="shared" si="17"/>
        <v>279</v>
      </c>
      <c r="B291" s="3">
        <f t="shared" si="19"/>
        <v>182582.63645820066</v>
      </c>
      <c r="C291" s="18">
        <f t="shared" si="18"/>
        <v>-1075.7160331329026</v>
      </c>
      <c r="D291" s="19">
        <f t="shared" si="16"/>
        <v>-1738.3271992060861</v>
      </c>
    </row>
    <row r="292" spans="1:4" x14ac:dyDescent="0.25">
      <c r="A292" s="17">
        <f t="shared" si="17"/>
        <v>280</v>
      </c>
      <c r="B292" s="3">
        <f t="shared" si="19"/>
        <v>180844.30925899459</v>
      </c>
      <c r="C292" s="18">
        <f t="shared" si="18"/>
        <v>-1065.47438871758</v>
      </c>
      <c r="D292" s="19">
        <f t="shared" si="16"/>
        <v>-1748.5688436214086</v>
      </c>
    </row>
    <row r="293" spans="1:4" x14ac:dyDescent="0.25">
      <c r="A293" s="17">
        <f t="shared" si="17"/>
        <v>281</v>
      </c>
      <c r="B293" s="3">
        <f t="shared" si="19"/>
        <v>179095.74041537318</v>
      </c>
      <c r="C293" s="18">
        <f t="shared" si="18"/>
        <v>-1055.172403947244</v>
      </c>
      <c r="D293" s="19">
        <f t="shared" si="16"/>
        <v>-1758.8708283917445</v>
      </c>
    </row>
    <row r="294" spans="1:4" x14ac:dyDescent="0.25">
      <c r="A294" s="17">
        <f t="shared" si="17"/>
        <v>282</v>
      </c>
      <c r="B294" s="3">
        <f t="shared" si="19"/>
        <v>177336.86958698143</v>
      </c>
      <c r="C294" s="18">
        <f t="shared" si="18"/>
        <v>-1044.8097233166359</v>
      </c>
      <c r="D294" s="19">
        <f t="shared" si="16"/>
        <v>-1769.2335090223528</v>
      </c>
    </row>
    <row r="295" spans="1:4" x14ac:dyDescent="0.25">
      <c r="A295" s="17">
        <f t="shared" si="17"/>
        <v>283</v>
      </c>
      <c r="B295" s="3">
        <f t="shared" si="19"/>
        <v>175567.63607795906</v>
      </c>
      <c r="C295" s="18">
        <f t="shared" si="18"/>
        <v>-1034.3859892259791</v>
      </c>
      <c r="D295" s="19">
        <f t="shared" si="16"/>
        <v>-1779.6572431130094</v>
      </c>
    </row>
    <row r="296" spans="1:4" x14ac:dyDescent="0.25">
      <c r="A296" s="17">
        <f t="shared" si="17"/>
        <v>284</v>
      </c>
      <c r="B296" s="3">
        <f t="shared" si="19"/>
        <v>173787.97883484606</v>
      </c>
      <c r="C296" s="18">
        <f t="shared" si="18"/>
        <v>-1023.9008419686385</v>
      </c>
      <c r="D296" s="19">
        <f t="shared" si="16"/>
        <v>-1790.1423903703501</v>
      </c>
    </row>
    <row r="297" spans="1:4" x14ac:dyDescent="0.25">
      <c r="A297" s="17">
        <f t="shared" si="17"/>
        <v>285</v>
      </c>
      <c r="B297" s="3">
        <f t="shared" si="19"/>
        <v>171997.83644447572</v>
      </c>
      <c r="C297" s="18">
        <f t="shared" si="18"/>
        <v>-1013.3539197187065</v>
      </c>
      <c r="D297" s="19">
        <f t="shared" si="16"/>
        <v>-1800.6893126202822</v>
      </c>
    </row>
    <row r="298" spans="1:4" x14ac:dyDescent="0.25">
      <c r="A298" s="17">
        <f t="shared" si="17"/>
        <v>286</v>
      </c>
      <c r="B298" s="3">
        <f t="shared" si="19"/>
        <v>170197.14713185542</v>
      </c>
      <c r="C298" s="18">
        <f t="shared" si="18"/>
        <v>-1002.7448585185186</v>
      </c>
      <c r="D298" s="19">
        <f t="shared" si="16"/>
        <v>-1811.2983738204698</v>
      </c>
    </row>
    <row r="299" spans="1:4" x14ac:dyDescent="0.25">
      <c r="A299" s="17">
        <f t="shared" si="17"/>
        <v>287</v>
      </c>
      <c r="B299" s="3">
        <f t="shared" si="19"/>
        <v>168385.84875803496</v>
      </c>
      <c r="C299" s="18">
        <f t="shared" si="18"/>
        <v>-992.07329226609295</v>
      </c>
      <c r="D299" s="19">
        <f t="shared" si="16"/>
        <v>-1821.9699400728955</v>
      </c>
    </row>
    <row r="300" spans="1:4" x14ac:dyDescent="0.25">
      <c r="A300" s="17">
        <f t="shared" si="17"/>
        <v>288</v>
      </c>
      <c r="B300" s="3">
        <f t="shared" si="19"/>
        <v>166563.87881796208</v>
      </c>
      <c r="C300" s="18">
        <f t="shared" si="18"/>
        <v>-981.33885270249687</v>
      </c>
      <c r="D300" s="19">
        <f t="shared" si="16"/>
        <v>-1832.7043796364919</v>
      </c>
    </row>
    <row r="301" spans="1:4" x14ac:dyDescent="0.25">
      <c r="A301" s="17">
        <f t="shared" si="17"/>
        <v>289</v>
      </c>
      <c r="B301" s="3">
        <f t="shared" si="19"/>
        <v>164731.17443832557</v>
      </c>
      <c r="C301" s="18">
        <f t="shared" si="18"/>
        <v>-970.54116939913854</v>
      </c>
      <c r="D301" s="19">
        <f t="shared" si="16"/>
        <v>-1843.50206293985</v>
      </c>
    </row>
    <row r="302" spans="1:4" x14ac:dyDescent="0.25">
      <c r="A302" s="17">
        <f t="shared" si="17"/>
        <v>290</v>
      </c>
      <c r="B302" s="3">
        <f t="shared" si="19"/>
        <v>162887.67237538571</v>
      </c>
      <c r="C302" s="18">
        <f t="shared" si="18"/>
        <v>-959.67986974498467</v>
      </c>
      <c r="D302" s="19">
        <f t="shared" si="16"/>
        <v>-1854.363362594004</v>
      </c>
    </row>
    <row r="303" spans="1:4" x14ac:dyDescent="0.25">
      <c r="A303" s="17">
        <f t="shared" si="17"/>
        <v>291</v>
      </c>
      <c r="B303" s="3">
        <f t="shared" si="19"/>
        <v>161033.30901279169</v>
      </c>
      <c r="C303" s="18">
        <f t="shared" si="18"/>
        <v>-948.75457893370151</v>
      </c>
      <c r="D303" s="19">
        <f t="shared" si="16"/>
        <v>-1865.2886534052868</v>
      </c>
    </row>
    <row r="304" spans="1:4" x14ac:dyDescent="0.25">
      <c r="A304" s="17">
        <f t="shared" si="17"/>
        <v>292</v>
      </c>
      <c r="B304" s="3">
        <f t="shared" si="19"/>
        <v>159168.0203593864</v>
      </c>
      <c r="C304" s="18">
        <f t="shared" si="18"/>
        <v>-937.76491995072217</v>
      </c>
      <c r="D304" s="19">
        <f t="shared" si="16"/>
        <v>-1876.2783123882666</v>
      </c>
    </row>
    <row r="305" spans="1:4" x14ac:dyDescent="0.25">
      <c r="A305" s="17">
        <f t="shared" si="17"/>
        <v>293</v>
      </c>
      <c r="B305" s="3">
        <f t="shared" si="19"/>
        <v>157291.74204699814</v>
      </c>
      <c r="C305" s="18">
        <f t="shared" si="18"/>
        <v>-926.71051356023463</v>
      </c>
      <c r="D305" s="19">
        <f t="shared" si="16"/>
        <v>-1887.3327187787543</v>
      </c>
    </row>
    <row r="306" spans="1:4" x14ac:dyDescent="0.25">
      <c r="A306" s="17">
        <f t="shared" si="17"/>
        <v>294</v>
      </c>
      <c r="B306" s="3">
        <f t="shared" si="19"/>
        <v>155404.40932821939</v>
      </c>
      <c r="C306" s="18">
        <f t="shared" si="18"/>
        <v>-915.59097829209634</v>
      </c>
      <c r="D306" s="19">
        <f t="shared" si="16"/>
        <v>-1898.4522540468922</v>
      </c>
    </row>
    <row r="307" spans="1:4" x14ac:dyDescent="0.25">
      <c r="A307" s="17">
        <f t="shared" si="17"/>
        <v>295</v>
      </c>
      <c r="B307" s="3">
        <f t="shared" si="19"/>
        <v>153505.9570741725</v>
      </c>
      <c r="C307" s="18">
        <f t="shared" si="18"/>
        <v>-904.4059304286701</v>
      </c>
      <c r="D307" s="19">
        <f t="shared" si="16"/>
        <v>-1909.6373019103185</v>
      </c>
    </row>
    <row r="308" spans="1:4" x14ac:dyDescent="0.25">
      <c r="A308" s="17">
        <f t="shared" si="17"/>
        <v>296</v>
      </c>
      <c r="B308" s="3">
        <f t="shared" si="19"/>
        <v>151596.31977226218</v>
      </c>
      <c r="C308" s="18">
        <f t="shared" si="18"/>
        <v>-893.15498399158184</v>
      </c>
      <c r="D308" s="19">
        <f t="shared" si="16"/>
        <v>-1920.8882483474067</v>
      </c>
    </row>
    <row r="309" spans="1:4" x14ac:dyDescent="0.25">
      <c r="A309" s="17">
        <f t="shared" si="17"/>
        <v>297</v>
      </c>
      <c r="B309" s="3">
        <f t="shared" si="19"/>
        <v>149675.43152391477</v>
      </c>
      <c r="C309" s="18">
        <f t="shared" si="18"/>
        <v>-881.83775072840183</v>
      </c>
      <c r="D309" s="19">
        <f t="shared" si="16"/>
        <v>-1932.2054816105867</v>
      </c>
    </row>
    <row r="310" spans="1:4" x14ac:dyDescent="0.25">
      <c r="A310" s="17">
        <f t="shared" si="17"/>
        <v>298</v>
      </c>
      <c r="B310" s="3">
        <f t="shared" si="19"/>
        <v>147743.22604230419</v>
      </c>
      <c r="C310" s="18">
        <f t="shared" si="18"/>
        <v>-870.45384009924612</v>
      </c>
      <c r="D310" s="19">
        <f t="shared" si="16"/>
        <v>-1943.5893922397427</v>
      </c>
    </row>
    <row r="311" spans="1:4" x14ac:dyDescent="0.25">
      <c r="A311" s="17">
        <f t="shared" si="17"/>
        <v>299</v>
      </c>
      <c r="B311" s="3">
        <f t="shared" si="19"/>
        <v>145799.63665006444</v>
      </c>
      <c r="C311" s="18">
        <f t="shared" si="18"/>
        <v>-859.00285926330025</v>
      </c>
      <c r="D311" s="19">
        <f t="shared" si="16"/>
        <v>-1955.0403730756884</v>
      </c>
    </row>
    <row r="312" spans="1:4" x14ac:dyDescent="0.25">
      <c r="A312" s="17">
        <f t="shared" si="17"/>
        <v>300</v>
      </c>
      <c r="B312" s="3">
        <f t="shared" si="19"/>
        <v>143844.59627698874</v>
      </c>
      <c r="C312" s="18">
        <f t="shared" si="18"/>
        <v>-847.48441306526263</v>
      </c>
      <c r="D312" s="19">
        <f t="shared" si="16"/>
        <v>-1966.5588192737262</v>
      </c>
    </row>
    <row r="313" spans="1:4" x14ac:dyDescent="0.25">
      <c r="A313" s="17">
        <f t="shared" si="17"/>
        <v>301</v>
      </c>
      <c r="B313" s="3">
        <f t="shared" si="19"/>
        <v>141878.03745771502</v>
      </c>
      <c r="C313" s="18">
        <f t="shared" si="18"/>
        <v>-835.89810402170826</v>
      </c>
      <c r="D313" s="19">
        <f t="shared" si="16"/>
        <v>-1978.1451283172803</v>
      </c>
    </row>
    <row r="314" spans="1:4" x14ac:dyDescent="0.25">
      <c r="A314" s="17">
        <f t="shared" si="17"/>
        <v>302</v>
      </c>
      <c r="B314" s="3">
        <f t="shared" si="19"/>
        <v>139899.89232939773</v>
      </c>
      <c r="C314" s="18">
        <f t="shared" si="18"/>
        <v>-824.24353230737233</v>
      </c>
      <c r="D314" s="19">
        <f t="shared" si="16"/>
        <v>-1989.7997000316161</v>
      </c>
    </row>
    <row r="315" spans="1:4" x14ac:dyDescent="0.25">
      <c r="A315" s="17">
        <f t="shared" si="17"/>
        <v>303</v>
      </c>
      <c r="B315" s="3">
        <f t="shared" si="19"/>
        <v>137910.09262936612</v>
      </c>
      <c r="C315" s="18">
        <f t="shared" si="18"/>
        <v>-812.5202957413527</v>
      </c>
      <c r="D315" s="19">
        <f t="shared" si="16"/>
        <v>-2001.5229365976359</v>
      </c>
    </row>
    <row r="316" spans="1:4" x14ac:dyDescent="0.25">
      <c r="A316" s="17">
        <f t="shared" si="17"/>
        <v>304</v>
      </c>
      <c r="B316" s="3">
        <f t="shared" si="19"/>
        <v>135908.56969276848</v>
      </c>
      <c r="C316" s="18">
        <f t="shared" si="18"/>
        <v>-800.72798977323157</v>
      </c>
      <c r="D316" s="19">
        <f t="shared" si="16"/>
        <v>-2013.315242565757</v>
      </c>
    </row>
    <row r="317" spans="1:4" x14ac:dyDescent="0.25">
      <c r="A317" s="17">
        <f t="shared" si="17"/>
        <v>305</v>
      </c>
      <c r="B317" s="3">
        <f t="shared" si="19"/>
        <v>133895.25445020272</v>
      </c>
      <c r="C317" s="18">
        <f t="shared" si="18"/>
        <v>-788.8662074691149</v>
      </c>
      <c r="D317" s="19">
        <f t="shared" si="16"/>
        <v>-2025.1770248698735</v>
      </c>
    </row>
    <row r="318" spans="1:4" x14ac:dyDescent="0.25">
      <c r="A318" s="17">
        <f t="shared" si="17"/>
        <v>306</v>
      </c>
      <c r="B318" s="3">
        <f t="shared" si="19"/>
        <v>131870.07742533286</v>
      </c>
      <c r="C318" s="18">
        <f t="shared" si="18"/>
        <v>-776.93453949758987</v>
      </c>
      <c r="D318" s="19">
        <f t="shared" si="16"/>
        <v>-2037.1086928413984</v>
      </c>
    </row>
    <row r="319" spans="1:4" x14ac:dyDescent="0.25">
      <c r="A319" s="17">
        <f t="shared" si="17"/>
        <v>307</v>
      </c>
      <c r="B319" s="3">
        <f t="shared" si="19"/>
        <v>129832.96873249146</v>
      </c>
      <c r="C319" s="18">
        <f t="shared" si="18"/>
        <v>-764.93257411559955</v>
      </c>
      <c r="D319" s="19">
        <f t="shared" si="16"/>
        <v>-2049.1106582233892</v>
      </c>
    </row>
    <row r="320" spans="1:4" x14ac:dyDescent="0.25">
      <c r="A320" s="17">
        <f t="shared" si="17"/>
        <v>308</v>
      </c>
      <c r="B320" s="3">
        <f t="shared" si="19"/>
        <v>127783.85807426806</v>
      </c>
      <c r="C320" s="18">
        <f t="shared" si="18"/>
        <v>-752.85989715423318</v>
      </c>
      <c r="D320" s="19">
        <f t="shared" si="16"/>
        <v>-2061.1833351847554</v>
      </c>
    </row>
    <row r="321" spans="1:4" x14ac:dyDescent="0.25">
      <c r="A321" s="17">
        <f t="shared" si="17"/>
        <v>309</v>
      </c>
      <c r="B321" s="3">
        <f t="shared" si="19"/>
        <v>125722.6747390833</v>
      </c>
      <c r="C321" s="18">
        <f t="shared" si="18"/>
        <v>-740.71609200443652</v>
      </c>
      <c r="D321" s="19">
        <f t="shared" si="16"/>
        <v>-2073.327140334552</v>
      </c>
    </row>
    <row r="322" spans="1:4" x14ac:dyDescent="0.25">
      <c r="A322" s="17">
        <f t="shared" si="17"/>
        <v>310</v>
      </c>
      <c r="B322" s="3">
        <f t="shared" si="19"/>
        <v>123649.34759874875</v>
      </c>
      <c r="C322" s="18">
        <f t="shared" si="18"/>
        <v>-728.50073960263217</v>
      </c>
      <c r="D322" s="19">
        <f t="shared" si="16"/>
        <v>-2085.5424927363565</v>
      </c>
    </row>
    <row r="323" spans="1:4" x14ac:dyDescent="0.25">
      <c r="A323" s="17">
        <f t="shared" si="17"/>
        <v>311</v>
      </c>
      <c r="B323" s="3">
        <f t="shared" si="19"/>
        <v>121563.80510601238</v>
      </c>
      <c r="C323" s="18">
        <f t="shared" si="18"/>
        <v>-716.21341841626042</v>
      </c>
      <c r="D323" s="19">
        <f t="shared" si="16"/>
        <v>-2097.8298139227281</v>
      </c>
    </row>
    <row r="324" spans="1:4" x14ac:dyDescent="0.25">
      <c r="A324" s="17">
        <f t="shared" si="17"/>
        <v>312</v>
      </c>
      <c r="B324" s="3">
        <f t="shared" si="19"/>
        <v>119465.97529208966</v>
      </c>
      <c r="C324" s="18">
        <f t="shared" si="18"/>
        <v>-703.85370442923227</v>
      </c>
      <c r="D324" s="19">
        <f t="shared" si="16"/>
        <v>-2110.1895279097562</v>
      </c>
    </row>
    <row r="325" spans="1:4" x14ac:dyDescent="0.25">
      <c r="A325" s="17">
        <f t="shared" si="17"/>
        <v>313</v>
      </c>
      <c r="B325" s="3">
        <f t="shared" si="19"/>
        <v>117355.78576417991</v>
      </c>
      <c r="C325" s="18">
        <f t="shared" si="18"/>
        <v>-691.42117112729727</v>
      </c>
      <c r="D325" s="19">
        <f t="shared" si="16"/>
        <v>-2122.6220612116913</v>
      </c>
    </row>
    <row r="326" spans="1:4" x14ac:dyDescent="0.25">
      <c r="A326" s="17">
        <f t="shared" si="17"/>
        <v>314</v>
      </c>
      <c r="B326" s="3">
        <f t="shared" si="19"/>
        <v>115233.16370296822</v>
      </c>
      <c r="C326" s="18">
        <f t="shared" si="18"/>
        <v>-678.91538948332504</v>
      </c>
      <c r="D326" s="19">
        <f t="shared" si="16"/>
        <v>-2135.1278428556639</v>
      </c>
    </row>
    <row r="327" spans="1:4" x14ac:dyDescent="0.25">
      <c r="A327" s="17">
        <f t="shared" si="17"/>
        <v>315</v>
      </c>
      <c r="B327" s="3">
        <f t="shared" si="19"/>
        <v>113098.03586011255</v>
      </c>
      <c r="C327" s="18">
        <f t="shared" si="18"/>
        <v>-666.33592794250023</v>
      </c>
      <c r="D327" s="19">
        <f t="shared" si="16"/>
        <v>-2147.7073043964879</v>
      </c>
    </row>
    <row r="328" spans="1:4" x14ac:dyDescent="0.25">
      <c r="A328" s="17">
        <f t="shared" si="17"/>
        <v>316</v>
      </c>
      <c r="B328" s="3">
        <f t="shared" si="19"/>
        <v>110950.32855571606</v>
      </c>
      <c r="C328" s="18">
        <f t="shared" si="18"/>
        <v>-653.68235240743115</v>
      </c>
      <c r="D328" s="19">
        <f t="shared" si="16"/>
        <v>-2160.3608799315575</v>
      </c>
    </row>
    <row r="329" spans="1:4" x14ac:dyDescent="0.25">
      <c r="A329" s="17">
        <f t="shared" si="17"/>
        <v>317</v>
      </c>
      <c r="B329" s="3">
        <f t="shared" si="19"/>
        <v>108789.9676757845</v>
      </c>
      <c r="C329" s="18">
        <f t="shared" si="18"/>
        <v>-640.95422622316778</v>
      </c>
      <c r="D329" s="19">
        <f t="shared" si="16"/>
        <v>-2173.0890061158207</v>
      </c>
    </row>
    <row r="330" spans="1:4" x14ac:dyDescent="0.25">
      <c r="A330" s="17">
        <f t="shared" si="17"/>
        <v>318</v>
      </c>
      <c r="B330" s="3">
        <f t="shared" si="19"/>
        <v>106616.87866966869</v>
      </c>
      <c r="C330" s="18">
        <f t="shared" si="18"/>
        <v>-628.1511101621353</v>
      </c>
      <c r="D330" s="19">
        <f t="shared" si="16"/>
        <v>-2185.8921221768533</v>
      </c>
    </row>
    <row r="331" spans="1:4" x14ac:dyDescent="0.25">
      <c r="A331" s="17">
        <f t="shared" si="17"/>
        <v>319</v>
      </c>
      <c r="B331" s="3">
        <f t="shared" si="19"/>
        <v>104430.98654749183</v>
      </c>
      <c r="C331" s="18">
        <f t="shared" si="18"/>
        <v>-615.27256240897668</v>
      </c>
      <c r="D331" s="19">
        <f t="shared" si="16"/>
        <v>-2198.770669930012</v>
      </c>
    </row>
    <row r="332" spans="1:4" x14ac:dyDescent="0.25">
      <c r="A332" s="17">
        <f t="shared" si="17"/>
        <v>320</v>
      </c>
      <c r="B332" s="3">
        <f t="shared" si="19"/>
        <v>102232.21587756182</v>
      </c>
      <c r="C332" s="18">
        <f t="shared" si="18"/>
        <v>-602.31813854530571</v>
      </c>
      <c r="D332" s="19">
        <f t="shared" si="16"/>
        <v>-2211.7250937936824</v>
      </c>
    </row>
    <row r="333" spans="1:4" x14ac:dyDescent="0.25">
      <c r="A333" s="17">
        <f t="shared" si="17"/>
        <v>321</v>
      </c>
      <c r="B333" s="3">
        <f t="shared" si="19"/>
        <v>100020.49078376814</v>
      </c>
      <c r="C333" s="18">
        <f t="shared" si="18"/>
        <v>-589.2873915343713</v>
      </c>
      <c r="D333" s="19">
        <f t="shared" si="16"/>
        <v>-2224.755840804617</v>
      </c>
    </row>
    <row r="334" spans="1:4" x14ac:dyDescent="0.25">
      <c r="A334" s="17">
        <f t="shared" si="17"/>
        <v>322</v>
      </c>
      <c r="B334" s="3">
        <f t="shared" si="19"/>
        <v>97795.734942963521</v>
      </c>
      <c r="C334" s="18">
        <f t="shared" si="18"/>
        <v>-576.17987170563072</v>
      </c>
      <c r="D334" s="19">
        <f t="shared" si="16"/>
        <v>-2237.8633606333578</v>
      </c>
    </row>
    <row r="335" spans="1:4" x14ac:dyDescent="0.25">
      <c r="A335" s="17">
        <f t="shared" si="17"/>
        <v>323</v>
      </c>
      <c r="B335" s="3">
        <f t="shared" si="19"/>
        <v>95557.871582330161</v>
      </c>
      <c r="C335" s="18">
        <f t="shared" si="18"/>
        <v>-562.99512673923266</v>
      </c>
      <c r="D335" s="19">
        <f t="shared" ref="D335:D372" si="20">IFERROR(PPMT($B$10/$B$9, A335, $B$8*$B$9, $B$5-$B$6), 0)</f>
        <v>-2251.0481055997561</v>
      </c>
    </row>
    <row r="336" spans="1:4" x14ac:dyDescent="0.25">
      <c r="A336" s="17">
        <f t="shared" ref="A336:A343" si="21">A335+1</f>
        <v>324</v>
      </c>
      <c r="B336" s="3">
        <f t="shared" si="19"/>
        <v>93306.823476730409</v>
      </c>
      <c r="C336" s="18">
        <f t="shared" ref="C336:C372" si="22">IFERROR(IPMT($B$10/$B$9, A336, $B$8*$B$9, $B$5-$B$6), 0)</f>
        <v>-549.73270165040731</v>
      </c>
      <c r="D336" s="19">
        <f t="shared" si="20"/>
        <v>-2264.3105306885814</v>
      </c>
    </row>
    <row r="337" spans="1:4" x14ac:dyDescent="0.25">
      <c r="A337" s="17">
        <f t="shared" si="21"/>
        <v>325</v>
      </c>
      <c r="B337" s="3">
        <f t="shared" ref="B337:B372" si="23">B336+D336</f>
        <v>91042.512946041825</v>
      </c>
      <c r="C337" s="18">
        <f t="shared" si="22"/>
        <v>-536.3921387737671</v>
      </c>
      <c r="D337" s="19">
        <f t="shared" si="20"/>
        <v>-2277.6510935652213</v>
      </c>
    </row>
    <row r="338" spans="1:4" x14ac:dyDescent="0.25">
      <c r="A338" s="17">
        <f t="shared" si="21"/>
        <v>326</v>
      </c>
      <c r="B338" s="3">
        <f t="shared" si="23"/>
        <v>88764.861852476606</v>
      </c>
      <c r="C338" s="18">
        <f t="shared" si="22"/>
        <v>-522.972977747512</v>
      </c>
      <c r="D338" s="19">
        <f t="shared" si="20"/>
        <v>-2291.0702545914769</v>
      </c>
    </row>
    <row r="339" spans="1:4" x14ac:dyDescent="0.25">
      <c r="A339" s="17">
        <f t="shared" si="21"/>
        <v>327</v>
      </c>
      <c r="B339" s="3">
        <f t="shared" si="23"/>
        <v>86473.791597885123</v>
      </c>
      <c r="C339" s="18">
        <f t="shared" si="22"/>
        <v>-509.47475549754398</v>
      </c>
      <c r="D339" s="19">
        <f t="shared" si="20"/>
        <v>-2304.5684768414449</v>
      </c>
    </row>
    <row r="340" spans="1:4" x14ac:dyDescent="0.25">
      <c r="A340" s="17">
        <f t="shared" si="21"/>
        <v>328</v>
      </c>
      <c r="B340" s="3">
        <f t="shared" si="23"/>
        <v>84169.223121043673</v>
      </c>
      <c r="C340" s="18">
        <f t="shared" si="22"/>
        <v>-495.89700622148644</v>
      </c>
      <c r="D340" s="19">
        <f t="shared" si="20"/>
        <v>-2318.146226117502</v>
      </c>
    </row>
    <row r="341" spans="1:4" x14ac:dyDescent="0.25">
      <c r="A341" s="17">
        <f t="shared" si="21"/>
        <v>329</v>
      </c>
      <c r="B341" s="3">
        <f t="shared" si="23"/>
        <v>81851.076894926169</v>
      </c>
      <c r="C341" s="18">
        <f t="shared" si="22"/>
        <v>-482.23926137261077</v>
      </c>
      <c r="D341" s="19">
        <f t="shared" si="20"/>
        <v>-2331.8039709663781</v>
      </c>
    </row>
    <row r="342" spans="1:4" x14ac:dyDescent="0.25">
      <c r="A342" s="17">
        <f t="shared" si="21"/>
        <v>330</v>
      </c>
      <c r="B342" s="3">
        <f t="shared" si="23"/>
        <v>79519.272923959797</v>
      </c>
      <c r="C342" s="18">
        <f t="shared" si="22"/>
        <v>-468.50104964366716</v>
      </c>
      <c r="D342" s="19">
        <f t="shared" si="20"/>
        <v>-2345.5421826953211</v>
      </c>
    </row>
    <row r="343" spans="1:4" x14ac:dyDescent="0.25">
      <c r="A343" s="17">
        <f t="shared" si="21"/>
        <v>331</v>
      </c>
      <c r="B343" s="3">
        <f t="shared" si="23"/>
        <v>77173.730741264473</v>
      </c>
      <c r="C343" s="18">
        <f t="shared" si="22"/>
        <v>-454.68189695062063</v>
      </c>
      <c r="D343" s="19">
        <f t="shared" si="20"/>
        <v>-2359.3613353883679</v>
      </c>
    </row>
    <row r="344" spans="1:4" x14ac:dyDescent="0.25">
      <c r="A344" s="17">
        <f>A343+1</f>
        <v>332</v>
      </c>
      <c r="B344" s="3">
        <f t="shared" si="23"/>
        <v>74814.369405876103</v>
      </c>
      <c r="C344" s="18">
        <f t="shared" si="22"/>
        <v>-440.78132641629082</v>
      </c>
      <c r="D344" s="19">
        <f t="shared" si="20"/>
        <v>-2373.2619059226977</v>
      </c>
    </row>
    <row r="345" spans="1:4" x14ac:dyDescent="0.25">
      <c r="A345" s="17">
        <f t="shared" ref="A345:A352" si="24">A344+1</f>
        <v>333</v>
      </c>
      <c r="B345" s="3">
        <f t="shared" si="23"/>
        <v>72441.107499953403</v>
      </c>
      <c r="C345" s="18">
        <f t="shared" si="22"/>
        <v>-426.79885835389626</v>
      </c>
      <c r="D345" s="19">
        <f t="shared" si="20"/>
        <v>-2387.2443739850924</v>
      </c>
    </row>
    <row r="346" spans="1:4" x14ac:dyDescent="0.25">
      <c r="A346" s="17">
        <f t="shared" si="24"/>
        <v>334</v>
      </c>
      <c r="B346" s="3">
        <f t="shared" si="23"/>
        <v>70053.863125968317</v>
      </c>
      <c r="C346" s="18">
        <f t="shared" si="22"/>
        <v>-412.73401025050077</v>
      </c>
      <c r="D346" s="19">
        <f t="shared" si="20"/>
        <v>-2401.3092220884878</v>
      </c>
    </row>
    <row r="347" spans="1:4" x14ac:dyDescent="0.25">
      <c r="A347" s="17">
        <f t="shared" si="24"/>
        <v>335</v>
      </c>
      <c r="B347" s="3">
        <f t="shared" si="23"/>
        <v>67652.553903879831</v>
      </c>
      <c r="C347" s="18">
        <f t="shared" si="22"/>
        <v>-398.58629675036269</v>
      </c>
      <c r="D347" s="19">
        <f t="shared" si="20"/>
        <v>-2415.4569355886256</v>
      </c>
    </row>
    <row r="348" spans="1:4" x14ac:dyDescent="0.25">
      <c r="A348" s="17">
        <f t="shared" si="24"/>
        <v>336</v>
      </c>
      <c r="B348" s="3">
        <f t="shared" si="23"/>
        <v>65237.096968291204</v>
      </c>
      <c r="C348" s="18">
        <f t="shared" si="22"/>
        <v>-384.35522963818642</v>
      </c>
      <c r="D348" s="19">
        <f t="shared" si="20"/>
        <v>-2429.6880027008019</v>
      </c>
    </row>
    <row r="349" spans="1:4" x14ac:dyDescent="0.25">
      <c r="A349" s="17">
        <f t="shared" si="24"/>
        <v>337</v>
      </c>
      <c r="B349" s="3">
        <f t="shared" si="23"/>
        <v>62807.408965590403</v>
      </c>
      <c r="C349" s="18">
        <f t="shared" si="22"/>
        <v>-370.04031782227418</v>
      </c>
      <c r="D349" s="19">
        <f t="shared" si="20"/>
        <v>-2444.0029145167141</v>
      </c>
    </row>
    <row r="350" spans="1:4" x14ac:dyDescent="0.25">
      <c r="A350" s="17">
        <f t="shared" si="24"/>
        <v>338</v>
      </c>
      <c r="B350" s="3">
        <f t="shared" si="23"/>
        <v>60363.406051073689</v>
      </c>
      <c r="C350" s="18">
        <f t="shared" si="22"/>
        <v>-355.64106731757994</v>
      </c>
      <c r="D350" s="19">
        <f t="shared" si="20"/>
        <v>-2458.4021650214086</v>
      </c>
    </row>
    <row r="351" spans="1:4" x14ac:dyDescent="0.25">
      <c r="A351" s="17">
        <f t="shared" si="24"/>
        <v>339</v>
      </c>
      <c r="B351" s="3">
        <f t="shared" si="23"/>
        <v>57905.003886052284</v>
      </c>
      <c r="C351" s="18">
        <f t="shared" si="22"/>
        <v>-341.15698122866212</v>
      </c>
      <c r="D351" s="19">
        <f t="shared" si="20"/>
        <v>-2472.8862511103262</v>
      </c>
    </row>
    <row r="352" spans="1:4" x14ac:dyDescent="0.25">
      <c r="A352" s="17">
        <f t="shared" si="24"/>
        <v>340</v>
      </c>
      <c r="B352" s="3">
        <f t="shared" si="23"/>
        <v>55432.117634941955</v>
      </c>
      <c r="C352" s="18">
        <f t="shared" si="22"/>
        <v>-326.5875597325371</v>
      </c>
      <c r="D352" s="19">
        <f t="shared" si="20"/>
        <v>-2487.4556726064516</v>
      </c>
    </row>
    <row r="353" spans="1:4" x14ac:dyDescent="0.25">
      <c r="A353" s="17">
        <f>A352+1</f>
        <v>341</v>
      </c>
      <c r="B353" s="3">
        <f t="shared" si="23"/>
        <v>52944.6619623355</v>
      </c>
      <c r="C353" s="18">
        <f t="shared" si="22"/>
        <v>-311.93230006143074</v>
      </c>
      <c r="D353" s="19">
        <f t="shared" si="20"/>
        <v>-2502.1109322775578</v>
      </c>
    </row>
    <row r="354" spans="1:4" x14ac:dyDescent="0.25">
      <c r="A354" s="17">
        <f t="shared" ref="A354:A362" si="25">A353+1</f>
        <v>342</v>
      </c>
      <c r="B354" s="3">
        <f t="shared" si="23"/>
        <v>50442.551030057941</v>
      </c>
      <c r="C354" s="18">
        <f t="shared" si="22"/>
        <v>-297.19069648542882</v>
      </c>
      <c r="D354" s="19">
        <f t="shared" si="20"/>
        <v>-2516.8525358535599</v>
      </c>
    </row>
    <row r="355" spans="1:4" x14ac:dyDescent="0.25">
      <c r="A355" s="17">
        <f t="shared" si="25"/>
        <v>343</v>
      </c>
      <c r="B355" s="3">
        <f t="shared" si="23"/>
        <v>47925.698494204378</v>
      </c>
      <c r="C355" s="18">
        <f t="shared" si="22"/>
        <v>-282.36224029502495</v>
      </c>
      <c r="D355" s="19">
        <f t="shared" si="20"/>
        <v>-2531.6809920439637</v>
      </c>
    </row>
    <row r="356" spans="1:4" x14ac:dyDescent="0.25">
      <c r="A356" s="17">
        <f t="shared" si="25"/>
        <v>344</v>
      </c>
      <c r="B356" s="3">
        <f t="shared" si="23"/>
        <v>45394.017502160415</v>
      </c>
      <c r="C356" s="18">
        <f t="shared" si="22"/>
        <v>-267.44641978356589</v>
      </c>
      <c r="D356" s="19">
        <f t="shared" si="20"/>
        <v>-2546.5968125554227</v>
      </c>
    </row>
    <row r="357" spans="1:4" x14ac:dyDescent="0.25">
      <c r="A357" s="17">
        <f t="shared" si="25"/>
        <v>345</v>
      </c>
      <c r="B357" s="3">
        <f t="shared" si="23"/>
        <v>42847.420689604995</v>
      </c>
      <c r="C357" s="18">
        <f t="shared" si="22"/>
        <v>-252.44272022959353</v>
      </c>
      <c r="D357" s="19">
        <f t="shared" si="20"/>
        <v>-2561.6005121093949</v>
      </c>
    </row>
    <row r="358" spans="1:4" x14ac:dyDescent="0.25">
      <c r="A358" s="17">
        <f t="shared" si="25"/>
        <v>346</v>
      </c>
      <c r="B358" s="3">
        <f t="shared" si="23"/>
        <v>40285.820177495596</v>
      </c>
      <c r="C358" s="18">
        <f t="shared" si="22"/>
        <v>-237.35062387908238</v>
      </c>
      <c r="D358" s="19">
        <f t="shared" si="20"/>
        <v>-2576.6926084599063</v>
      </c>
    </row>
    <row r="359" spans="1:4" x14ac:dyDescent="0.25">
      <c r="A359" s="17">
        <f t="shared" si="25"/>
        <v>347</v>
      </c>
      <c r="B359" s="3">
        <f t="shared" si="23"/>
        <v>37709.127569035692</v>
      </c>
      <c r="C359" s="18">
        <f t="shared" si="22"/>
        <v>-222.16960992757276</v>
      </c>
      <c r="D359" s="19">
        <f t="shared" si="20"/>
        <v>-2591.8736224114159</v>
      </c>
    </row>
    <row r="360" spans="1:4" x14ac:dyDescent="0.25">
      <c r="A360" s="17">
        <f t="shared" si="25"/>
        <v>348</v>
      </c>
      <c r="B360" s="3">
        <f t="shared" si="23"/>
        <v>35117.253946624274</v>
      </c>
      <c r="C360" s="18">
        <f t="shared" si="22"/>
        <v>-206.89915450219883</v>
      </c>
      <c r="D360" s="19">
        <f t="shared" si="20"/>
        <v>-2607.1440778367896</v>
      </c>
    </row>
    <row r="361" spans="1:4" x14ac:dyDescent="0.25">
      <c r="A361" s="17">
        <f t="shared" si="25"/>
        <v>349</v>
      </c>
      <c r="B361" s="3">
        <f t="shared" si="23"/>
        <v>32510.109868787484</v>
      </c>
      <c r="C361" s="18">
        <f t="shared" si="22"/>
        <v>-191.53873064361042</v>
      </c>
      <c r="D361" s="19">
        <f t="shared" si="20"/>
        <v>-2622.5045016953782</v>
      </c>
    </row>
    <row r="362" spans="1:4" x14ac:dyDescent="0.25">
      <c r="A362" s="17">
        <f t="shared" si="25"/>
        <v>350</v>
      </c>
      <c r="B362" s="3">
        <f t="shared" si="23"/>
        <v>29887.605367092106</v>
      </c>
      <c r="C362" s="18">
        <f t="shared" si="22"/>
        <v>-176.08780828778848</v>
      </c>
      <c r="D362" s="19">
        <f t="shared" si="20"/>
        <v>-2637.9554240511998</v>
      </c>
    </row>
    <row r="363" spans="1:4" x14ac:dyDescent="0.25">
      <c r="A363" s="17">
        <f>A362+1</f>
        <v>351</v>
      </c>
      <c r="B363" s="3">
        <f t="shared" si="23"/>
        <v>27249.649943040906</v>
      </c>
      <c r="C363" s="18">
        <f t="shared" si="22"/>
        <v>-160.54585424775351</v>
      </c>
      <c r="D363" s="19">
        <f t="shared" si="20"/>
        <v>-2653.4973780912351</v>
      </c>
    </row>
    <row r="364" spans="1:4" x14ac:dyDescent="0.25">
      <c r="A364" s="17">
        <f t="shared" ref="A364:A372" si="26">A363+1</f>
        <v>352</v>
      </c>
      <c r="B364" s="3">
        <f t="shared" si="23"/>
        <v>24596.152564949669</v>
      </c>
      <c r="C364" s="18">
        <f t="shared" si="22"/>
        <v>-144.91233219516599</v>
      </c>
      <c r="D364" s="19">
        <f t="shared" si="20"/>
        <v>-2669.1309001438226</v>
      </c>
    </row>
    <row r="365" spans="1:4" x14ac:dyDescent="0.25">
      <c r="A365" s="17">
        <f t="shared" si="26"/>
        <v>353</v>
      </c>
      <c r="B365" s="3">
        <f t="shared" si="23"/>
        <v>21927.021664805845</v>
      </c>
      <c r="C365" s="18">
        <f t="shared" si="22"/>
        <v>-129.18670264181864</v>
      </c>
      <c r="D365" s="19">
        <f t="shared" si="20"/>
        <v>-2684.8565296971697</v>
      </c>
    </row>
    <row r="366" spans="1:4" x14ac:dyDescent="0.25">
      <c r="A366" s="17">
        <f t="shared" si="26"/>
        <v>354</v>
      </c>
      <c r="B366" s="3">
        <f t="shared" si="23"/>
        <v>19242.165135108677</v>
      </c>
      <c r="C366" s="18">
        <f t="shared" si="22"/>
        <v>-113.36842292101946</v>
      </c>
      <c r="D366" s="19">
        <f t="shared" si="20"/>
        <v>-2700.6748094179693</v>
      </c>
    </row>
    <row r="367" spans="1:4" x14ac:dyDescent="0.25">
      <c r="A367" s="17">
        <f t="shared" si="26"/>
        <v>355</v>
      </c>
      <c r="B367" s="3">
        <f t="shared" si="23"/>
        <v>16541.490325690706</v>
      </c>
      <c r="C367" s="18">
        <f t="shared" si="22"/>
        <v>-97.45694716886527</v>
      </c>
      <c r="D367" s="19">
        <f t="shared" si="20"/>
        <v>-2716.5862851701231</v>
      </c>
    </row>
    <row r="368" spans="1:4" x14ac:dyDescent="0.25">
      <c r="A368" s="17">
        <f t="shared" si="26"/>
        <v>356</v>
      </c>
      <c r="B368" s="3">
        <f t="shared" si="23"/>
        <v>13824.904040520581</v>
      </c>
      <c r="C368" s="18">
        <f t="shared" si="22"/>
        <v>-81.451726305404634</v>
      </c>
      <c r="D368" s="19">
        <f t="shared" si="20"/>
        <v>-2732.5915060335838</v>
      </c>
    </row>
    <row r="369" spans="1:4" x14ac:dyDescent="0.25">
      <c r="A369" s="17">
        <f t="shared" si="26"/>
        <v>357</v>
      </c>
      <c r="B369" s="3">
        <f t="shared" si="23"/>
        <v>11092.312534486999</v>
      </c>
      <c r="C369" s="18">
        <f t="shared" si="22"/>
        <v>-65.35220801569011</v>
      </c>
      <c r="D369" s="19">
        <f t="shared" si="20"/>
        <v>-2748.6910243232983</v>
      </c>
    </row>
    <row r="370" spans="1:4" x14ac:dyDescent="0.25">
      <c r="A370" s="17">
        <f t="shared" si="26"/>
        <v>358</v>
      </c>
      <c r="B370" s="3">
        <f t="shared" si="23"/>
        <v>8343.6215101637008</v>
      </c>
      <c r="C370" s="18">
        <f t="shared" si="22"/>
        <v>-49.157836730718671</v>
      </c>
      <c r="D370" s="19">
        <f t="shared" si="20"/>
        <v>-2764.8853956082698</v>
      </c>
    </row>
    <row r="371" spans="1:4" x14ac:dyDescent="0.25">
      <c r="A371" s="17">
        <f t="shared" si="26"/>
        <v>359</v>
      </c>
      <c r="B371" s="3">
        <f t="shared" si="23"/>
        <v>5578.7361145554314</v>
      </c>
      <c r="C371" s="18">
        <f t="shared" si="22"/>
        <v>-32.868053608259956</v>
      </c>
      <c r="D371" s="19">
        <f t="shared" si="20"/>
        <v>-2781.1751787307285</v>
      </c>
    </row>
    <row r="372" spans="1:4" x14ac:dyDescent="0.25">
      <c r="A372" s="20">
        <f t="shared" si="26"/>
        <v>360</v>
      </c>
      <c r="B372" s="4">
        <f t="shared" si="23"/>
        <v>2797.5609358247029</v>
      </c>
      <c r="C372" s="21">
        <f t="shared" si="22"/>
        <v>-16.482296513571413</v>
      </c>
      <c r="D372" s="22">
        <f t="shared" si="20"/>
        <v>-2797.5609358254173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H5" sqref="H5"/>
    </sheetView>
  </sheetViews>
  <sheetFormatPr defaultRowHeight="15" x14ac:dyDescent="0.25"/>
  <cols>
    <col min="1" max="1" width="16" bestFit="1" customWidth="1"/>
    <col min="2" max="2" width="26.5703125" bestFit="1" customWidth="1"/>
    <col min="3" max="4" width="12.28515625" bestFit="1" customWidth="1"/>
    <col min="5" max="5" width="13.42578125" bestFit="1" customWidth="1"/>
  </cols>
  <sheetData>
    <row r="1" spans="1:6" ht="20.25" thickBot="1" x14ac:dyDescent="0.3">
      <c r="A1" s="11" t="str">
        <f ca="1">"Tax Evaluation for today:" &amp; TEXT(NOW(), "mm/dd/yyy")</f>
        <v>Tax Evaluation for today:12/02/2022</v>
      </c>
      <c r="B1" s="11"/>
      <c r="C1" s="11"/>
      <c r="D1" s="11"/>
      <c r="E1" s="11"/>
      <c r="F1" s="11"/>
    </row>
    <row r="2" spans="1:6" ht="21" thickTop="1" thickBot="1" x14ac:dyDescent="0.3">
      <c r="A2" s="11" t="s">
        <v>0</v>
      </c>
      <c r="B2" s="11"/>
      <c r="C2" s="11"/>
      <c r="D2" s="11"/>
      <c r="E2" s="11"/>
      <c r="F2" s="11"/>
    </row>
    <row r="3" spans="1:6" ht="15.75" thickTop="1" x14ac:dyDescent="0.25">
      <c r="A3" s="7"/>
      <c r="B3" s="7"/>
      <c r="C3" s="8">
        <v>7.0000000000000007E-2</v>
      </c>
      <c r="D3" s="8">
        <v>0.14000000000000001</v>
      </c>
      <c r="E3" s="8">
        <v>0.28000000000000003</v>
      </c>
    </row>
    <row r="4" spans="1:6" x14ac:dyDescent="0.25">
      <c r="A4" s="7" t="s">
        <v>17</v>
      </c>
      <c r="B4" s="7" t="s">
        <v>18</v>
      </c>
      <c r="C4" s="7" t="s">
        <v>19</v>
      </c>
      <c r="D4" s="7" t="s">
        <v>19</v>
      </c>
      <c r="E4" s="7" t="s">
        <v>19</v>
      </c>
    </row>
    <row r="5" spans="1:6" x14ac:dyDescent="0.25">
      <c r="A5" s="5">
        <v>1</v>
      </c>
      <c r="B5" s="6">
        <f>IFERROR(CUMIPMT(Calculator!$B$10/Calculator!$B$9, Calculator!$B$8*Calculator!$B$9, Calculator!$B$5-Calculator!$B$6, (A5-1)*12+1, A5*12, 0), 0)</f>
        <v>-29559.340965338546</v>
      </c>
      <c r="C5" s="6">
        <f>B5*$C$3</f>
        <v>-2069.1538675736983</v>
      </c>
      <c r="D5" s="6">
        <f>B5*$D$3</f>
        <v>-4138.3077351473967</v>
      </c>
      <c r="E5" s="6">
        <f>B5*$E$3</f>
        <v>-8276.6154702947933</v>
      </c>
    </row>
    <row r="6" spans="1:6" x14ac:dyDescent="0.25">
      <c r="A6" s="5">
        <f>A5+1</f>
        <v>2</v>
      </c>
      <c r="B6" s="6">
        <f>IFERROR(CUMIPMT(Calculator!$B$10/Calculator!$B$9, Calculator!$B$8*Calculator!$B$9, Calculator!$B$5-Calculator!$B$6, (A6-1)*12+1, A6*12, 0), 0)</f>
        <v>-29251.917059412888</v>
      </c>
      <c r="C6" s="6">
        <f>B6*$C$3</f>
        <v>-2047.6341941589023</v>
      </c>
      <c r="D6" s="6">
        <f>B6*$D$3</f>
        <v>-4095.2683883178047</v>
      </c>
      <c r="E6" s="6">
        <f>B6*$E$3</f>
        <v>-8190.5367766356094</v>
      </c>
    </row>
    <row r="7" spans="1:6" x14ac:dyDescent="0.25">
      <c r="A7" s="5">
        <f>A6+1</f>
        <v>3</v>
      </c>
      <c r="B7" s="6">
        <f>IFERROR(CUMIPMT(Calculator!$B$10/Calculator!$B$9, Calculator!$B$8*Calculator!$B$9, Calculator!$B$5-Calculator!$B$6, (A7-1)*12+1, A7*12, 0), 0)</f>
        <v>-28922.039966210552</v>
      </c>
      <c r="C7" s="6">
        <f>B7*$C$3</f>
        <v>-2024.5427976347389</v>
      </c>
      <c r="D7" s="6">
        <f>B7*$D$3</f>
        <v>-4049.0855952694778</v>
      </c>
      <c r="E7" s="6">
        <f>B7*$E$3</f>
        <v>-8098.1711905389557</v>
      </c>
    </row>
    <row r="8" spans="1:6" x14ac:dyDescent="0.25">
      <c r="A8" s="5">
        <f>A7+1</f>
        <v>4</v>
      </c>
      <c r="B8" s="6">
        <f>IFERROR(CUMIPMT(Calculator!$B$10/Calculator!$B$9, Calculator!$B$8*Calculator!$B$9, Calculator!$B$5-Calculator!$B$6, (A8-1)*12+1, A8*12, 0), 0)</f>
        <v>-28568.069781972707</v>
      </c>
      <c r="C8" s="6">
        <f>B8*$C$3</f>
        <v>-1999.7648847380897</v>
      </c>
      <c r="D8" s="6">
        <f>B8*$D$3</f>
        <v>-3999.5297694761794</v>
      </c>
      <c r="E8" s="6">
        <f>B8*$E$3</f>
        <v>-7999.0595389523587</v>
      </c>
    </row>
    <row r="9" spans="1:6" x14ac:dyDescent="0.25">
      <c r="A9" s="5">
        <f t="shared" ref="A9:A34" si="0">A8+1</f>
        <v>5</v>
      </c>
      <c r="B9" s="6">
        <f>IFERROR(CUMIPMT(Calculator!$B$10/Calculator!$B$9, Calculator!$B$8*Calculator!$B$9, Calculator!$B$5-Calculator!$B$6, (A9-1)*12+1, A9*12, 0), 0)</f>
        <v>-28188.246829996708</v>
      </c>
      <c r="C9" s="6">
        <f>B9*$C$3</f>
        <v>-1973.1772780997696</v>
      </c>
      <c r="D9" s="6">
        <f>B9*$D$3</f>
        <v>-3946.3545561995393</v>
      </c>
      <c r="E9" s="6">
        <f>B9*$E$3</f>
        <v>-7892.7091123990785</v>
      </c>
    </row>
    <row r="10" spans="1:6" x14ac:dyDescent="0.25">
      <c r="A10" s="5">
        <f t="shared" si="0"/>
        <v>6</v>
      </c>
      <c r="B10" s="6">
        <f>IFERROR(CUMIPMT(Calculator!$B$10/Calculator!$B$9, Calculator!$B$8*Calculator!$B$9, Calculator!$B$5-Calculator!$B$6, (A10-1)*12+1, A10*12, 0), 0)</f>
        <v>-27780.682912831224</v>
      </c>
      <c r="C10" s="6">
        <f>B10*$C$3</f>
        <v>-1944.6478038981859</v>
      </c>
      <c r="D10" s="6">
        <f>B10*$D$3</f>
        <v>-3889.2956077963718</v>
      </c>
      <c r="E10" s="6">
        <f>B10*$E$3</f>
        <v>-7778.5912155927435</v>
      </c>
    </row>
    <row r="11" spans="1:6" x14ac:dyDescent="0.25">
      <c r="A11" s="5">
        <f t="shared" si="0"/>
        <v>7</v>
      </c>
      <c r="B11" s="6">
        <f>IFERROR(CUMIPMT(Calculator!$B$10/Calculator!$B$9, Calculator!$B$8*Calculator!$B$9, Calculator!$B$5-Calculator!$B$6, (A11-1)*12+1, A11*12, 0), 0)</f>
        <v>-27343.351925561743</v>
      </c>
      <c r="C11" s="6">
        <f>B11*$C$3</f>
        <v>-1914.0346347893221</v>
      </c>
      <c r="D11" s="6">
        <f>B11*$D$3</f>
        <v>-3828.0692695786443</v>
      </c>
      <c r="E11" s="6">
        <f>B11*$E$3</f>
        <v>-7656.1385391572885</v>
      </c>
    </row>
    <row r="12" spans="1:6" x14ac:dyDescent="0.25">
      <c r="A12" s="5">
        <f t="shared" si="0"/>
        <v>8</v>
      </c>
      <c r="B12" s="6">
        <f>IFERROR(CUMIPMT(Calculator!$B$10/Calculator!$B$9, Calculator!$B$8*Calculator!$B$9, Calculator!$B$5-Calculator!$B$6, (A12-1)*12+1, A12*12, 0), 0)</f>
        <v>-26874.079783522626</v>
      </c>
      <c r="C12" s="6">
        <f>B12*$C$3</f>
        <v>-1881.1855848465839</v>
      </c>
      <c r="D12" s="6">
        <f>B12*$D$3</f>
        <v>-3762.3711696931678</v>
      </c>
      <c r="E12" s="6">
        <f>B12*$E$3</f>
        <v>-7524.7423393863355</v>
      </c>
    </row>
    <row r="13" spans="1:6" x14ac:dyDescent="0.25">
      <c r="A13" s="5">
        <f t="shared" si="0"/>
        <v>9</v>
      </c>
      <c r="B13" s="6">
        <f>IFERROR(CUMIPMT(Calculator!$B$10/Calculator!$B$9, Calculator!$B$8*Calculator!$B$9, Calculator!$B$5-Calculator!$B$6, (A13-1)*12+1, A13*12, 0), 0)</f>
        <v>-26370.533614363834</v>
      </c>
      <c r="C13" s="6">
        <f>B13*$C$3</f>
        <v>-1845.9373530054686</v>
      </c>
      <c r="D13" s="6">
        <f>B13*$D$3</f>
        <v>-3691.8747060109372</v>
      </c>
      <c r="E13" s="6">
        <f>B13*$E$3</f>
        <v>-7383.7494120218744</v>
      </c>
    </row>
    <row r="14" spans="1:6" x14ac:dyDescent="0.25">
      <c r="A14" s="5">
        <f t="shared" si="0"/>
        <v>10</v>
      </c>
      <c r="B14" s="6">
        <f>IFERROR(CUMIPMT(Calculator!$B$10/Calculator!$B$9, Calculator!$B$8*Calculator!$B$9, Calculator!$B$5-Calculator!$B$6, (A14-1)*12+1, A14*12, 0), 0)</f>
        <v>-25830.210160743274</v>
      </c>
      <c r="C14" s="6">
        <f>B14*$C$3</f>
        <v>-1808.1147112520293</v>
      </c>
      <c r="D14" s="6">
        <f>B14*$D$3</f>
        <v>-3616.2294225040587</v>
      </c>
      <c r="E14" s="6">
        <f>B14*$E$3</f>
        <v>-7232.4588450081174</v>
      </c>
    </row>
    <row r="15" spans="1:6" x14ac:dyDescent="0.25">
      <c r="A15" s="5">
        <f t="shared" si="0"/>
        <v>11</v>
      </c>
      <c r="B15" s="6">
        <f>IFERROR(CUMIPMT(Calculator!$B$10/Calculator!$B$9, Calculator!$B$8*Calculator!$B$9, Calculator!$B$5-Calculator!$B$6, (A15-1)*12+1, A15*12, 0), 0)</f>
        <v>-25250.423335991582</v>
      </c>
      <c r="C15" s="6">
        <f>B15*$C$3</f>
        <v>-1767.5296335194109</v>
      </c>
      <c r="D15" s="6">
        <f>B15*$D$3</f>
        <v>-3535.0592670388219</v>
      </c>
      <c r="E15" s="6">
        <f>B15*$E$3</f>
        <v>-7070.1185340776437</v>
      </c>
    </row>
    <row r="16" spans="1:6" x14ac:dyDescent="0.25">
      <c r="A16" s="5">
        <f t="shared" si="0"/>
        <v>12</v>
      </c>
      <c r="B16" s="6">
        <f>IFERROR(CUMIPMT(Calculator!$B$10/Calculator!$B$9, Calculator!$B$8*Calculator!$B$9, Calculator!$B$5-Calculator!$B$6, (A16-1)*12+1, A16*12, 0), 0)</f>
        <v>-24628.290870885405</v>
      </c>
      <c r="C16" s="6">
        <f>B16*$C$3</f>
        <v>-1723.9803609619785</v>
      </c>
      <c r="D16" s="6">
        <f>B16*$D$3</f>
        <v>-3447.960721923957</v>
      </c>
      <c r="E16" s="6">
        <f>B16*$E$3</f>
        <v>-6895.9214438479139</v>
      </c>
    </row>
    <row r="17" spans="1:5" x14ac:dyDescent="0.25">
      <c r="A17" s="5">
        <f t="shared" si="0"/>
        <v>13</v>
      </c>
      <c r="B17" s="6">
        <f>IFERROR(CUMIPMT(Calculator!$B$10/Calculator!$B$9, Calculator!$B$8*Calculator!$B$9, Calculator!$B$5-Calculator!$B$6, (A17-1)*12+1, A17*12, 0), 0)</f>
        <v>-23960.719985146738</v>
      </c>
      <c r="C17" s="6">
        <f>B17*$C$3</f>
        <v>-1677.2503989602717</v>
      </c>
      <c r="D17" s="6">
        <f>B17*$D$3</f>
        <v>-3354.5007979205434</v>
      </c>
      <c r="E17" s="6">
        <f>B17*$E$3</f>
        <v>-6709.0015958410868</v>
      </c>
    </row>
    <row r="18" spans="1:5" x14ac:dyDescent="0.25">
      <c r="A18" s="5">
        <f t="shared" si="0"/>
        <v>14</v>
      </c>
      <c r="B18" s="6">
        <f>IFERROR(CUMIPMT(Calculator!$B$10/Calculator!$B$9, Calculator!$B$8*Calculator!$B$9, Calculator!$B$5-Calculator!$B$6, (A18-1)*12+1, A18*12, 0), 0)</f>
        <v>-23244.392012437831</v>
      </c>
      <c r="C18" s="6">
        <f>B18*$C$3</f>
        <v>-1627.1074408706484</v>
      </c>
      <c r="D18" s="6">
        <f>B18*$D$3</f>
        <v>-3254.2148817412967</v>
      </c>
      <c r="E18" s="6">
        <f>B18*$E$3</f>
        <v>-6508.4297634825934</v>
      </c>
    </row>
    <row r="19" spans="1:5" x14ac:dyDescent="0.25">
      <c r="A19" s="5">
        <f t="shared" si="0"/>
        <v>15</v>
      </c>
      <c r="B19" s="6">
        <f>IFERROR(CUMIPMT(Calculator!$B$10/Calculator!$B$9, Calculator!$B$8*Calculator!$B$9, Calculator!$B$5-Calculator!$B$6, (A19-1)*12+1, A19*12, 0), 0)</f>
        <v>-22475.745902418395</v>
      </c>
      <c r="C19" s="6">
        <f>B19*$C$3</f>
        <v>-1573.3022131692878</v>
      </c>
      <c r="D19" s="6">
        <f>B19*$D$3</f>
        <v>-3146.6044263385756</v>
      </c>
      <c r="E19" s="6">
        <f>B19*$E$3</f>
        <v>-6293.2088526771513</v>
      </c>
    </row>
    <row r="20" spans="1:5" x14ac:dyDescent="0.25">
      <c r="A20" s="5">
        <f t="shared" si="0"/>
        <v>16</v>
      </c>
      <c r="B20" s="6">
        <f>IFERROR(CUMIPMT(Calculator!$B$10/Calculator!$B$9, Calculator!$B$8*Calculator!$B$9, Calculator!$B$5-Calculator!$B$6, (A20-1)*12+1, A20*12, 0), 0)</f>
        <v>-21650.96051784973</v>
      </c>
      <c r="C20" s="6">
        <f>B20*$C$3</f>
        <v>-1515.5672362494813</v>
      </c>
      <c r="D20" s="6">
        <f>B20*$D$3</f>
        <v>-3031.1344724989626</v>
      </c>
      <c r="E20" s="6">
        <f>B20*$E$3</f>
        <v>-6062.2689449979252</v>
      </c>
    </row>
    <row r="21" spans="1:5" x14ac:dyDescent="0.25">
      <c r="A21" s="5">
        <f t="shared" si="0"/>
        <v>17</v>
      </c>
      <c r="B21" s="6">
        <f>IFERROR(CUMIPMT(Calculator!$B$10/Calculator!$B$9, Calculator!$B$8*Calculator!$B$9, Calculator!$B$5-Calculator!$B$6, (A21-1)*12+1, A21*12, 0), 0)</f>
        <v>-20765.93563874004</v>
      </c>
      <c r="C21" s="6">
        <f>B21*$C$3</f>
        <v>-1453.615494711803</v>
      </c>
      <c r="D21" s="6">
        <f>B21*$D$3</f>
        <v>-2907.2309894236059</v>
      </c>
      <c r="E21" s="6">
        <f>B21*$E$3</f>
        <v>-5814.4619788472119</v>
      </c>
    </row>
    <row r="22" spans="1:5" x14ac:dyDescent="0.25">
      <c r="A22" s="5">
        <f t="shared" si="0"/>
        <v>18</v>
      </c>
      <c r="B22" s="6">
        <f>IFERROR(CUMIPMT(Calculator!$B$10/Calculator!$B$9, Calculator!$B$8*Calculator!$B$9, Calculator!$B$5-Calculator!$B$6, (A22-1)*12+1, A22*12, 0), 0)</f>
        <v>-19816.271579097738</v>
      </c>
      <c r="C22" s="6">
        <f>B22*$C$3</f>
        <v>-1387.1390105368419</v>
      </c>
      <c r="D22" s="6">
        <f>B22*$D$3</f>
        <v>-2774.2780210736837</v>
      </c>
      <c r="E22" s="6">
        <f>B22*$E$3</f>
        <v>-5548.5560421473674</v>
      </c>
    </row>
    <row r="23" spans="1:5" x14ac:dyDescent="0.25">
      <c r="A23" s="5">
        <f t="shared" si="0"/>
        <v>19</v>
      </c>
      <c r="B23" s="6">
        <f>IFERROR(CUMIPMT(Calculator!$B$10/Calculator!$B$9, Calculator!$B$8*Calculator!$B$9, Calculator!$B$5-Calculator!$B$6, (A23-1)*12+1, A23*12, 0), 0)</f>
        <v>-18797.247314962304</v>
      </c>
      <c r="C23" s="6">
        <f>B23*$C$3</f>
        <v>-1315.8073120473614</v>
      </c>
      <c r="D23" s="6">
        <f>B23*$D$3</f>
        <v>-2631.6146240947228</v>
      </c>
      <c r="E23" s="6">
        <f>B23*$E$3</f>
        <v>-5263.2292481894456</v>
      </c>
    </row>
    <row r="24" spans="1:5" x14ac:dyDescent="0.25">
      <c r="A24" s="5">
        <f t="shared" si="0"/>
        <v>20</v>
      </c>
      <c r="B24" s="6">
        <f>IFERROR(CUMIPMT(Calculator!$B$10/Calculator!$B$9, Calculator!$B$8*Calculator!$B$9, Calculator!$B$5-Calculator!$B$6, (A24-1)*12+1, A24*12, 0), 0)</f>
        <v>-17703.79701498161</v>
      </c>
      <c r="C24" s="6">
        <f>B24*$C$3</f>
        <v>-1239.2657910487128</v>
      </c>
      <c r="D24" s="6">
        <f>B24*$D$3</f>
        <v>-2478.5315820974256</v>
      </c>
      <c r="E24" s="6">
        <f>B24*$E$3</f>
        <v>-4957.0631641948512</v>
      </c>
    </row>
    <row r="25" spans="1:5" x14ac:dyDescent="0.25">
      <c r="A25" s="5">
        <f t="shared" si="0"/>
        <v>21</v>
      </c>
      <c r="B25" s="6">
        <f>IFERROR(CUMIPMT(Calculator!$B$10/Calculator!$B$9, Calculator!$B$8*Calculator!$B$9, Calculator!$B$5-Calculator!$B$6, (A25-1)*12+1, A25*12, 0), 0)</f>
        <v>-16530.484856863099</v>
      </c>
      <c r="C25" s="6">
        <f>B25*$C$3</f>
        <v>-1157.1339399804169</v>
      </c>
      <c r="D25" s="6">
        <f>B25*$D$3</f>
        <v>-2314.2678799608339</v>
      </c>
      <c r="E25" s="6">
        <f>B25*$E$3</f>
        <v>-4628.5357599216677</v>
      </c>
    </row>
    <row r="26" spans="1:5" x14ac:dyDescent="0.25">
      <c r="A26" s="5">
        <f t="shared" si="0"/>
        <v>22</v>
      </c>
      <c r="B26" s="6">
        <f>IFERROR(CUMIPMT(Calculator!$B$10/Calculator!$B$9, Calculator!$B$8*Calculator!$B$9, Calculator!$B$5-Calculator!$B$6, (A26-1)*12+1, A26*12, 0), 0)</f>
        <v>-15271.478004505003</v>
      </c>
      <c r="C26" s="6">
        <f>B26*$C$3</f>
        <v>-1069.0034603153504</v>
      </c>
      <c r="D26" s="6">
        <f>B26*$D$3</f>
        <v>-2138.0069206307007</v>
      </c>
      <c r="E26" s="6">
        <f>B26*$E$3</f>
        <v>-4276.0138412614015</v>
      </c>
    </row>
    <row r="27" spans="1:5" x14ac:dyDescent="0.25">
      <c r="A27" s="5">
        <f t="shared" si="0"/>
        <v>23</v>
      </c>
      <c r="B27" s="6">
        <f>IFERROR(CUMIPMT(Calculator!$B$10/Calculator!$B$9, Calculator!$B$8*Calculator!$B$9, Calculator!$B$5-Calculator!$B$6, (A27-1)*12+1, A27*12, 0), 0)</f>
        <v>-13920.517611469892</v>
      </c>
      <c r="C27" s="6">
        <f>B27*$C$3</f>
        <v>-974.4362328028925</v>
      </c>
      <c r="D27" s="6">
        <f>B27*$D$3</f>
        <v>-1948.872465605785</v>
      </c>
      <c r="E27" s="6">
        <f>B27*$E$3</f>
        <v>-3897.74493121157</v>
      </c>
    </row>
    <row r="28" spans="1:5" x14ac:dyDescent="0.25">
      <c r="A28" s="5">
        <f t="shared" si="0"/>
        <v>24</v>
      </c>
      <c r="B28" s="6">
        <f>IFERROR(CUMIPMT(Calculator!$B$10/Calculator!$B$9, Calculator!$B$8*Calculator!$B$9, Calculator!$B$5-Calculator!$B$6, (A28-1)*12+1, A28*12, 0), 0)</f>
        <v>-12470.887706651502</v>
      </c>
      <c r="C28" s="6">
        <f>B28*$C$3</f>
        <v>-872.96213946560522</v>
      </c>
      <c r="D28" s="6">
        <f>B28*$D$3</f>
        <v>-1745.9242789312104</v>
      </c>
      <c r="E28" s="6">
        <f>B28*$E$3</f>
        <v>-3491.8485578624209</v>
      </c>
    </row>
    <row r="29" spans="1:5" x14ac:dyDescent="0.25">
      <c r="A29" s="5">
        <f t="shared" si="0"/>
        <v>25</v>
      </c>
      <c r="B29" s="6">
        <f>IFERROR(CUMIPMT(Calculator!$B$10/Calculator!$B$9, Calculator!$B$8*Calculator!$B$9, Calculator!$B$5-Calculator!$B$6, (A29-1)*12+1, A29*12, 0), 0)</f>
        <v>-10915.381807457346</v>
      </c>
      <c r="C29" s="6">
        <f>B29*$C$3</f>
        <v>-764.07672652201427</v>
      </c>
      <c r="D29" s="6">
        <f>B29*$D$3</f>
        <v>-1528.1534530440285</v>
      </c>
      <c r="E29" s="6">
        <f>B29*$E$3</f>
        <v>-3056.3069060880571</v>
      </c>
    </row>
    <row r="30" spans="1:5" x14ac:dyDescent="0.25">
      <c r="A30" s="5">
        <f t="shared" si="0"/>
        <v>26</v>
      </c>
      <c r="B30" s="6">
        <f>IFERROR(CUMIPMT(Calculator!$B$10/Calculator!$B$9, Calculator!$B$8*Calculator!$B$9, Calculator!$B$5-Calculator!$B$6, (A30-1)*12+1, A30*12, 0), 0)</f>
        <v>-9246.26709453277</v>
      </c>
      <c r="C30" s="6">
        <f>B30*$C$3</f>
        <v>-647.23869661729395</v>
      </c>
      <c r="D30" s="6">
        <f>B30*$D$3</f>
        <v>-1294.4773932345879</v>
      </c>
      <c r="E30" s="6">
        <f>B30*$E$3</f>
        <v>-2588.9547864691758</v>
      </c>
    </row>
    <row r="31" spans="1:5" x14ac:dyDescent="0.25">
      <c r="A31" s="5">
        <f t="shared" si="0"/>
        <v>27</v>
      </c>
      <c r="B31" s="6">
        <f>IFERROR(CUMIPMT(Calculator!$B$10/Calculator!$B$9, Calculator!$B$8*Calculator!$B$9, Calculator!$B$5-Calculator!$B$6, (A31-1)*12+1, A31*12, 0), 0)</f>
        <v>-7455.245969929787</v>
      </c>
      <c r="C31" s="6">
        <f>B31*$C$3</f>
        <v>-521.8672178950851</v>
      </c>
      <c r="D31" s="6">
        <f>B31*$D$3</f>
        <v>-1043.7344357901702</v>
      </c>
      <c r="E31" s="6">
        <f>B31*$E$3</f>
        <v>-2087.4688715803404</v>
      </c>
    </row>
    <row r="32" spans="1:5" x14ac:dyDescent="0.25">
      <c r="A32" s="5">
        <f t="shared" si="0"/>
        <v>28</v>
      </c>
      <c r="B32" s="6">
        <f>IFERROR(CUMIPMT(Calculator!$B$10/Calculator!$B$9, Calculator!$B$8*Calculator!$B$9, Calculator!$B$5-Calculator!$B$6, (A32-1)*12+1, A32*12, 0), 0)</f>
        <v>-5533.4148076164565</v>
      </c>
      <c r="C32" s="6">
        <f>B32*$C$3</f>
        <v>-387.33903653315201</v>
      </c>
      <c r="D32" s="6">
        <f>B32*$D$3</f>
        <v>-774.67807306630402</v>
      </c>
      <c r="E32" s="6">
        <f>B32*$E$3</f>
        <v>-1549.356146132608</v>
      </c>
    </row>
    <row r="33" spans="1:5" x14ac:dyDescent="0.25">
      <c r="A33" s="5">
        <f t="shared" si="0"/>
        <v>29</v>
      </c>
      <c r="B33" s="6">
        <f>IFERROR(CUMIPMT(Calculator!$B$10/Calculator!$B$9, Calculator!$B$8*Calculator!$B$9, Calculator!$B$5-Calculator!$B$6, (A33-1)*12+1, A33*12, 0), 0)</f>
        <v>-3471.2196912649597</v>
      </c>
      <c r="C33" s="6">
        <f>B33*$C$3</f>
        <v>-242.98537838854719</v>
      </c>
      <c r="D33" s="6">
        <f>B33*$D$3</f>
        <v>-485.97075677709438</v>
      </c>
      <c r="E33" s="6">
        <f>B33*$E$3</f>
        <v>-971.94151355418876</v>
      </c>
    </row>
    <row r="34" spans="1:5" x14ac:dyDescent="0.25">
      <c r="A34" s="5">
        <f t="shared" si="0"/>
        <v>30</v>
      </c>
      <c r="B34" s="6">
        <f>IFERROR(CUMIPMT(Calculator!$B$10/Calculator!$B$9, Calculator!$B$8*Calculator!$B$9, Calculator!$B$5-Calculator!$B$6, (A34-1)*12+1, A34*12, 0), 0)</f>
        <v>-1258.4089192796782</v>
      </c>
      <c r="C34" s="6">
        <f>B34*$C$3</f>
        <v>-88.088624349577486</v>
      </c>
      <c r="D34" s="6">
        <f>B34*$D$3</f>
        <v>-176.17724869915497</v>
      </c>
      <c r="E34" s="6">
        <f>B34*$E$3</f>
        <v>-352.35449739830995</v>
      </c>
    </row>
    <row r="35" spans="1:5" x14ac:dyDescent="0.25">
      <c r="A35" s="9" t="s">
        <v>131</v>
      </c>
      <c r="B35" s="10">
        <f>SUM(B5:B34)</f>
        <v>-593055.5636420357</v>
      </c>
      <c r="C35" s="9"/>
      <c r="D35" s="9"/>
      <c r="E35" s="9"/>
    </row>
    <row r="36" spans="1:5" x14ac:dyDescent="0.25">
      <c r="A36" s="9" t="s">
        <v>132</v>
      </c>
      <c r="B36" s="9"/>
      <c r="C36" s="10">
        <f>SUM(C5:C34)</f>
        <v>-41513.889454942524</v>
      </c>
      <c r="D36" s="10">
        <f>SUM(D5:D34)</f>
        <v>-83027.778909885048</v>
      </c>
      <c r="E36" s="10">
        <f>SUM(E5:E34)</f>
        <v>-166055.5578197701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4" workbookViewId="0">
      <selection activeCell="A4" sqref="A4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9.42578125" bestFit="1" customWidth="1"/>
    <col min="4" max="4" width="10.42578125" bestFit="1" customWidth="1"/>
    <col min="5" max="5" width="19" bestFit="1" customWidth="1"/>
    <col min="6" max="6" width="22.28515625" bestFit="1" customWidth="1"/>
  </cols>
  <sheetData>
    <row r="1" spans="1:6" x14ac:dyDescent="0.25">
      <c r="A1" s="1" t="str">
        <f ca="1">"Rates by State for today:" &amp; TEXT(NOW(), "mm/dd/yyy")</f>
        <v>Rates by State for today:12/02/2022</v>
      </c>
      <c r="B1" s="1"/>
      <c r="C1" s="1"/>
      <c r="D1" s="1"/>
      <c r="E1" s="1"/>
      <c r="F1" s="1"/>
    </row>
    <row r="2" spans="1:6" x14ac:dyDescent="0.25">
      <c r="A2" s="2" t="s">
        <v>0</v>
      </c>
      <c r="B2" s="2"/>
      <c r="C2" s="2"/>
      <c r="D2" s="2"/>
      <c r="E2" s="2"/>
      <c r="F2" s="2"/>
    </row>
    <row r="3" spans="1: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25">
      <c r="A4" t="s">
        <v>26</v>
      </c>
      <c r="B4" t="s">
        <v>27</v>
      </c>
      <c r="C4" t="s">
        <v>28</v>
      </c>
      <c r="D4">
        <v>1</v>
      </c>
      <c r="E4">
        <v>4.1000000000000002E-2</v>
      </c>
      <c r="F4">
        <v>2E-3</v>
      </c>
    </row>
    <row r="5" spans="1:6" x14ac:dyDescent="0.25">
      <c r="A5" t="s">
        <v>29</v>
      </c>
      <c r="B5" t="s">
        <v>30</v>
      </c>
      <c r="C5" t="s">
        <v>31</v>
      </c>
      <c r="D5">
        <v>5</v>
      </c>
      <c r="E5">
        <v>6.7000000000000004E-2</v>
      </c>
      <c r="F5">
        <v>1.4999999999999999E-2</v>
      </c>
    </row>
    <row r="6" spans="1:6" x14ac:dyDescent="0.25">
      <c r="A6" t="s">
        <v>32</v>
      </c>
      <c r="B6" t="s">
        <v>33</v>
      </c>
      <c r="C6" t="s">
        <v>34</v>
      </c>
      <c r="D6">
        <v>2</v>
      </c>
      <c r="E6">
        <v>2.7E-2</v>
      </c>
      <c r="F6">
        <v>5.0000000000000001E-3</v>
      </c>
    </row>
    <row r="7" spans="1:6" x14ac:dyDescent="0.25">
      <c r="A7" t="s">
        <v>35</v>
      </c>
      <c r="B7" t="s">
        <v>36</v>
      </c>
      <c r="C7" t="s">
        <v>28</v>
      </c>
      <c r="D7">
        <v>2</v>
      </c>
      <c r="E7">
        <v>2.5000000000000001E-2</v>
      </c>
      <c r="F7">
        <v>1.0999999999999999E-2</v>
      </c>
    </row>
    <row r="8" spans="1:6" x14ac:dyDescent="0.25">
      <c r="A8" t="s">
        <v>37</v>
      </c>
      <c r="B8" t="s">
        <v>38</v>
      </c>
      <c r="C8" t="s">
        <v>31</v>
      </c>
      <c r="D8">
        <v>1</v>
      </c>
      <c r="E8">
        <v>0.04</v>
      </c>
      <c r="F8">
        <v>1.4E-2</v>
      </c>
    </row>
    <row r="9" spans="1:6" x14ac:dyDescent="0.25">
      <c r="A9" t="s">
        <v>39</v>
      </c>
      <c r="B9" t="s">
        <v>40</v>
      </c>
      <c r="C9" t="s">
        <v>31</v>
      </c>
      <c r="D9">
        <v>1</v>
      </c>
      <c r="E9">
        <v>3.3000000000000002E-2</v>
      </c>
      <c r="F9">
        <v>8.0000000000000002E-3</v>
      </c>
    </row>
    <row r="10" spans="1:6" x14ac:dyDescent="0.25">
      <c r="A10" t="s">
        <v>41</v>
      </c>
      <c r="B10" t="s">
        <v>42</v>
      </c>
      <c r="C10" t="s">
        <v>43</v>
      </c>
      <c r="D10">
        <v>3</v>
      </c>
      <c r="E10">
        <v>3.5999999999999997E-2</v>
      </c>
      <c r="F10">
        <v>1.2999999999999999E-2</v>
      </c>
    </row>
    <row r="11" spans="1:6" x14ac:dyDescent="0.25">
      <c r="A11" t="s">
        <v>44</v>
      </c>
      <c r="B11" t="s">
        <v>45</v>
      </c>
      <c r="C11" t="s">
        <v>43</v>
      </c>
      <c r="D11">
        <v>5</v>
      </c>
      <c r="E11">
        <v>2.7E-2</v>
      </c>
      <c r="F11">
        <v>1.4E-2</v>
      </c>
    </row>
    <row r="12" spans="1:6" x14ac:dyDescent="0.25">
      <c r="A12" t="s">
        <v>46</v>
      </c>
      <c r="B12" t="s">
        <v>47</v>
      </c>
      <c r="C12" t="s">
        <v>43</v>
      </c>
      <c r="D12">
        <v>3</v>
      </c>
      <c r="E12">
        <v>5.7000000000000002E-2</v>
      </c>
      <c r="F12">
        <v>3.0000000000000001E-3</v>
      </c>
    </row>
    <row r="13" spans="1:6" x14ac:dyDescent="0.25">
      <c r="A13" t="s">
        <v>48</v>
      </c>
      <c r="B13" t="s">
        <v>49</v>
      </c>
      <c r="C13" t="s">
        <v>28</v>
      </c>
      <c r="D13">
        <v>4</v>
      </c>
      <c r="E13">
        <v>3.5999999999999997E-2</v>
      </c>
      <c r="F13">
        <v>1E-3</v>
      </c>
    </row>
    <row r="14" spans="1:6" x14ac:dyDescent="0.25">
      <c r="A14" t="s">
        <v>50</v>
      </c>
      <c r="B14" t="s">
        <v>51</v>
      </c>
      <c r="C14" t="s">
        <v>28</v>
      </c>
      <c r="D14">
        <v>1</v>
      </c>
      <c r="E14">
        <v>0.06</v>
      </c>
      <c r="F14">
        <v>1.2999999999999999E-2</v>
      </c>
    </row>
    <row r="15" spans="1:6" x14ac:dyDescent="0.25">
      <c r="A15" t="s">
        <v>52</v>
      </c>
      <c r="B15" t="s">
        <v>53</v>
      </c>
      <c r="C15" t="s">
        <v>31</v>
      </c>
      <c r="D15">
        <v>2</v>
      </c>
      <c r="E15">
        <v>4.1000000000000002E-2</v>
      </c>
      <c r="F15">
        <v>6.0000000000000001E-3</v>
      </c>
    </row>
    <row r="16" spans="1:6" x14ac:dyDescent="0.25">
      <c r="A16" t="s">
        <v>54</v>
      </c>
      <c r="B16" t="s">
        <v>55</v>
      </c>
      <c r="C16" t="s">
        <v>31</v>
      </c>
      <c r="D16">
        <v>1</v>
      </c>
      <c r="E16">
        <v>4.2000000000000003E-2</v>
      </c>
      <c r="F16">
        <v>2E-3</v>
      </c>
    </row>
    <row r="17" spans="1:6" x14ac:dyDescent="0.25">
      <c r="A17" t="s">
        <v>56</v>
      </c>
      <c r="B17" t="s">
        <v>57</v>
      </c>
      <c r="C17" t="s">
        <v>58</v>
      </c>
      <c r="D17">
        <v>5</v>
      </c>
      <c r="E17">
        <v>2.5000000000000001E-2</v>
      </c>
      <c r="F17">
        <v>5.0000000000000001E-3</v>
      </c>
    </row>
    <row r="18" spans="1:6" x14ac:dyDescent="0.25">
      <c r="A18" t="s">
        <v>59</v>
      </c>
      <c r="B18" t="s">
        <v>60</v>
      </c>
      <c r="C18" t="s">
        <v>58</v>
      </c>
      <c r="D18">
        <v>3</v>
      </c>
      <c r="E18">
        <v>6.7000000000000004E-2</v>
      </c>
      <c r="F18">
        <v>4.0000000000000001E-3</v>
      </c>
    </row>
    <row r="19" spans="1:6" x14ac:dyDescent="0.25">
      <c r="A19" t="s">
        <v>61</v>
      </c>
      <c r="B19" t="s">
        <v>62</v>
      </c>
      <c r="C19" t="s">
        <v>58</v>
      </c>
      <c r="D19">
        <v>4</v>
      </c>
      <c r="E19">
        <v>6.3E-2</v>
      </c>
      <c r="F19">
        <v>5.0000000000000001E-3</v>
      </c>
    </row>
    <row r="20" spans="1:6" x14ac:dyDescent="0.25">
      <c r="A20" t="s">
        <v>63</v>
      </c>
      <c r="B20" t="s">
        <v>64</v>
      </c>
      <c r="C20" t="s">
        <v>43</v>
      </c>
      <c r="D20">
        <v>2</v>
      </c>
      <c r="E20">
        <v>0.05</v>
      </c>
      <c r="F20">
        <v>1.4E-2</v>
      </c>
    </row>
    <row r="21" spans="1:6" x14ac:dyDescent="0.25">
      <c r="A21" t="s">
        <v>65</v>
      </c>
      <c r="B21" t="s">
        <v>66</v>
      </c>
      <c r="C21" t="s">
        <v>58</v>
      </c>
      <c r="D21">
        <v>2</v>
      </c>
      <c r="E21">
        <v>3.5999999999999997E-2</v>
      </c>
      <c r="F21">
        <v>1.4E-2</v>
      </c>
    </row>
    <row r="22" spans="1:6" x14ac:dyDescent="0.25">
      <c r="A22" t="s">
        <v>67</v>
      </c>
      <c r="B22" t="s">
        <v>68</v>
      </c>
      <c r="C22" t="s">
        <v>28</v>
      </c>
      <c r="D22">
        <v>1</v>
      </c>
      <c r="E22">
        <v>4.8000000000000001E-2</v>
      </c>
      <c r="F22">
        <v>3.0000000000000001E-3</v>
      </c>
    </row>
    <row r="23" spans="1:6" x14ac:dyDescent="0.25">
      <c r="A23" t="s">
        <v>69</v>
      </c>
      <c r="B23" t="s">
        <v>70</v>
      </c>
      <c r="C23" t="s">
        <v>28</v>
      </c>
      <c r="D23">
        <v>4</v>
      </c>
      <c r="E23">
        <v>5.8999999999999997E-2</v>
      </c>
      <c r="F23">
        <v>8.0000000000000002E-3</v>
      </c>
    </row>
    <row r="24" spans="1:6" x14ac:dyDescent="0.25">
      <c r="A24" t="s">
        <v>71</v>
      </c>
      <c r="B24" t="s">
        <v>72</v>
      </c>
      <c r="C24" t="s">
        <v>43</v>
      </c>
      <c r="D24">
        <v>2</v>
      </c>
      <c r="E24">
        <v>5.0999999999999997E-2</v>
      </c>
      <c r="F24">
        <v>5.0000000000000001E-3</v>
      </c>
    </row>
    <row r="25" spans="1:6" x14ac:dyDescent="0.25">
      <c r="A25" t="s">
        <v>73</v>
      </c>
      <c r="B25" t="s">
        <v>74</v>
      </c>
      <c r="C25" t="s">
        <v>43</v>
      </c>
      <c r="D25">
        <v>2</v>
      </c>
      <c r="E25">
        <v>2.4E-2</v>
      </c>
      <c r="F25">
        <v>5.0000000000000001E-3</v>
      </c>
    </row>
    <row r="26" spans="1:6" x14ac:dyDescent="0.25">
      <c r="A26" t="s">
        <v>75</v>
      </c>
      <c r="B26" t="s">
        <v>76</v>
      </c>
      <c r="C26" t="s">
        <v>43</v>
      </c>
      <c r="D26">
        <v>3</v>
      </c>
      <c r="E26">
        <v>4.8000000000000001E-2</v>
      </c>
      <c r="F26">
        <v>1.2999999999999999E-2</v>
      </c>
    </row>
    <row r="27" spans="1:6" x14ac:dyDescent="0.25">
      <c r="A27" t="s">
        <v>77</v>
      </c>
      <c r="B27" t="s">
        <v>78</v>
      </c>
      <c r="C27" t="s">
        <v>58</v>
      </c>
      <c r="D27">
        <v>1</v>
      </c>
      <c r="E27">
        <v>4.3999999999999997E-2</v>
      </c>
      <c r="F27">
        <v>7.0000000000000001E-3</v>
      </c>
    </row>
    <row r="28" spans="1:6" x14ac:dyDescent="0.25">
      <c r="A28" t="s">
        <v>79</v>
      </c>
      <c r="B28" t="s">
        <v>80</v>
      </c>
      <c r="C28" t="s">
        <v>58</v>
      </c>
      <c r="D28">
        <v>2</v>
      </c>
      <c r="E28">
        <v>3.4000000000000002E-2</v>
      </c>
      <c r="F28">
        <v>1.4E-2</v>
      </c>
    </row>
    <row r="29" spans="1:6" x14ac:dyDescent="0.25">
      <c r="A29" t="s">
        <v>81</v>
      </c>
      <c r="B29" t="s">
        <v>82</v>
      </c>
      <c r="C29" t="s">
        <v>28</v>
      </c>
      <c r="D29">
        <v>5</v>
      </c>
      <c r="E29">
        <v>2.9000000000000001E-2</v>
      </c>
      <c r="F29">
        <v>1.4999999999999999E-2</v>
      </c>
    </row>
    <row r="30" spans="1:6" x14ac:dyDescent="0.25">
      <c r="A30" t="s">
        <v>83</v>
      </c>
      <c r="B30" t="s">
        <v>84</v>
      </c>
      <c r="C30" t="s">
        <v>58</v>
      </c>
      <c r="D30">
        <v>5</v>
      </c>
      <c r="E30">
        <v>6.2E-2</v>
      </c>
      <c r="F30">
        <v>1.2999999999999999E-2</v>
      </c>
    </row>
    <row r="31" spans="1:6" x14ac:dyDescent="0.25">
      <c r="A31" t="s">
        <v>85</v>
      </c>
      <c r="B31" t="s">
        <v>86</v>
      </c>
      <c r="C31" t="s">
        <v>31</v>
      </c>
      <c r="D31">
        <v>5</v>
      </c>
      <c r="E31">
        <v>4.9000000000000002E-2</v>
      </c>
      <c r="F31">
        <v>1.2E-2</v>
      </c>
    </row>
    <row r="32" spans="1:6" x14ac:dyDescent="0.25">
      <c r="A32" t="s">
        <v>87</v>
      </c>
      <c r="B32" t="s">
        <v>88</v>
      </c>
      <c r="C32" t="s">
        <v>34</v>
      </c>
      <c r="D32">
        <v>1</v>
      </c>
      <c r="E32">
        <v>6.3E-2</v>
      </c>
      <c r="F32">
        <v>1E-3</v>
      </c>
    </row>
    <row r="33" spans="1:6" x14ac:dyDescent="0.25">
      <c r="A33" t="s">
        <v>8</v>
      </c>
      <c r="B33" t="s">
        <v>89</v>
      </c>
      <c r="C33" t="s">
        <v>43</v>
      </c>
      <c r="D33">
        <v>4</v>
      </c>
      <c r="E33">
        <v>2.4E-2</v>
      </c>
      <c r="F33">
        <v>2E-3</v>
      </c>
    </row>
    <row r="34" spans="1:6" x14ac:dyDescent="0.25">
      <c r="A34" t="s">
        <v>43</v>
      </c>
      <c r="B34" t="s">
        <v>90</v>
      </c>
      <c r="C34" t="s">
        <v>58</v>
      </c>
      <c r="D34">
        <v>2</v>
      </c>
      <c r="E34">
        <v>5.2999999999999999E-2</v>
      </c>
      <c r="F34">
        <v>1.0999999999999999E-2</v>
      </c>
    </row>
    <row r="35" spans="1:6" x14ac:dyDescent="0.25">
      <c r="A35" t="s">
        <v>91</v>
      </c>
      <c r="B35" t="s">
        <v>92</v>
      </c>
      <c r="C35" t="s">
        <v>31</v>
      </c>
      <c r="D35">
        <v>5</v>
      </c>
      <c r="E35">
        <v>2.4E-2</v>
      </c>
      <c r="F35">
        <v>2E-3</v>
      </c>
    </row>
    <row r="36" spans="1:6" x14ac:dyDescent="0.25">
      <c r="A36" t="s">
        <v>93</v>
      </c>
      <c r="B36" t="s">
        <v>94</v>
      </c>
      <c r="C36" t="s">
        <v>43</v>
      </c>
      <c r="D36">
        <v>3</v>
      </c>
      <c r="E36">
        <v>3.2000000000000001E-2</v>
      </c>
      <c r="F36">
        <v>6.0000000000000001E-3</v>
      </c>
    </row>
    <row r="37" spans="1:6" x14ac:dyDescent="0.25">
      <c r="A37" t="s">
        <v>95</v>
      </c>
      <c r="B37" t="s">
        <v>96</v>
      </c>
      <c r="C37" t="s">
        <v>43</v>
      </c>
      <c r="D37">
        <v>1</v>
      </c>
      <c r="E37">
        <v>0.02</v>
      </c>
      <c r="F37">
        <v>2E-3</v>
      </c>
    </row>
    <row r="38" spans="1:6" x14ac:dyDescent="0.25">
      <c r="A38" t="s">
        <v>97</v>
      </c>
      <c r="B38" t="s">
        <v>98</v>
      </c>
      <c r="C38" t="s">
        <v>28</v>
      </c>
      <c r="D38">
        <v>4</v>
      </c>
      <c r="E38">
        <v>0.03</v>
      </c>
      <c r="F38">
        <v>1.0999999999999999E-2</v>
      </c>
    </row>
    <row r="39" spans="1:6" x14ac:dyDescent="0.25">
      <c r="A39" t="s">
        <v>99</v>
      </c>
      <c r="B39" t="s">
        <v>100</v>
      </c>
      <c r="C39" t="s">
        <v>58</v>
      </c>
      <c r="D39">
        <v>5</v>
      </c>
      <c r="E39">
        <v>4.4999999999999998E-2</v>
      </c>
      <c r="F39">
        <v>1.4999999999999999E-2</v>
      </c>
    </row>
    <row r="40" spans="1:6" x14ac:dyDescent="0.25">
      <c r="A40" t="s">
        <v>101</v>
      </c>
      <c r="B40" t="s">
        <v>102</v>
      </c>
      <c r="C40" t="s">
        <v>34</v>
      </c>
      <c r="D40">
        <v>5</v>
      </c>
      <c r="E40">
        <v>3.9E-2</v>
      </c>
      <c r="F40">
        <v>2E-3</v>
      </c>
    </row>
    <row r="41" spans="1:6" x14ac:dyDescent="0.25">
      <c r="A41" t="s">
        <v>103</v>
      </c>
      <c r="B41" t="s">
        <v>104</v>
      </c>
      <c r="C41" t="s">
        <v>58</v>
      </c>
      <c r="D41">
        <v>1</v>
      </c>
      <c r="E41">
        <v>6.8000000000000005E-2</v>
      </c>
      <c r="F41">
        <v>8.9999999999999993E-3</v>
      </c>
    </row>
    <row r="42" spans="1:6" x14ac:dyDescent="0.25">
      <c r="A42" t="s">
        <v>105</v>
      </c>
      <c r="B42" t="s">
        <v>106</v>
      </c>
      <c r="C42" t="s">
        <v>31</v>
      </c>
      <c r="D42">
        <v>2</v>
      </c>
      <c r="E42">
        <v>3.9E-2</v>
      </c>
      <c r="F42">
        <v>6.0000000000000001E-3</v>
      </c>
    </row>
    <row r="43" spans="1:6" x14ac:dyDescent="0.25">
      <c r="A43" t="s">
        <v>107</v>
      </c>
      <c r="B43" t="s">
        <v>108</v>
      </c>
      <c r="C43" t="s">
        <v>43</v>
      </c>
      <c r="D43">
        <v>2</v>
      </c>
      <c r="E43">
        <v>6.2E-2</v>
      </c>
      <c r="F43">
        <v>0.01</v>
      </c>
    </row>
    <row r="44" spans="1:6" x14ac:dyDescent="0.25">
      <c r="A44" t="s">
        <v>109</v>
      </c>
      <c r="B44" t="s">
        <v>110</v>
      </c>
      <c r="C44" t="s">
        <v>28</v>
      </c>
      <c r="D44">
        <v>4</v>
      </c>
      <c r="E44">
        <v>3.7999999999999999E-2</v>
      </c>
      <c r="F44">
        <v>4.0000000000000001E-3</v>
      </c>
    </row>
    <row r="45" spans="1:6" x14ac:dyDescent="0.25">
      <c r="A45" t="s">
        <v>111</v>
      </c>
      <c r="B45" t="s">
        <v>112</v>
      </c>
      <c r="C45" t="s">
        <v>58</v>
      </c>
      <c r="D45">
        <v>5</v>
      </c>
      <c r="E45">
        <v>0.05</v>
      </c>
      <c r="F45">
        <v>1.2999999999999999E-2</v>
      </c>
    </row>
    <row r="46" spans="1:6" x14ac:dyDescent="0.25">
      <c r="A46" t="s">
        <v>113</v>
      </c>
      <c r="B46" t="s">
        <v>114</v>
      </c>
      <c r="C46" t="s">
        <v>28</v>
      </c>
      <c r="D46">
        <v>4</v>
      </c>
      <c r="E46">
        <v>3.5999999999999997E-2</v>
      </c>
      <c r="F46">
        <v>8.0000000000000002E-3</v>
      </c>
    </row>
    <row r="47" spans="1:6" x14ac:dyDescent="0.25">
      <c r="A47" t="s">
        <v>115</v>
      </c>
      <c r="B47" t="s">
        <v>116</v>
      </c>
      <c r="C47" t="s">
        <v>34</v>
      </c>
      <c r="D47">
        <v>3</v>
      </c>
      <c r="E47">
        <v>4.5999999999999999E-2</v>
      </c>
      <c r="F47">
        <v>8.9999999999999993E-3</v>
      </c>
    </row>
    <row r="48" spans="1:6" x14ac:dyDescent="0.25">
      <c r="A48" t="s">
        <v>117</v>
      </c>
      <c r="B48" t="s">
        <v>118</v>
      </c>
      <c r="C48" t="s">
        <v>31</v>
      </c>
      <c r="D48">
        <v>1</v>
      </c>
      <c r="E48">
        <v>4.1000000000000002E-2</v>
      </c>
      <c r="F48">
        <v>2E-3</v>
      </c>
    </row>
    <row r="49" spans="1:6" x14ac:dyDescent="0.25">
      <c r="A49" t="s">
        <v>119</v>
      </c>
      <c r="B49" t="s">
        <v>120</v>
      </c>
      <c r="C49" t="s">
        <v>43</v>
      </c>
      <c r="D49">
        <v>3</v>
      </c>
      <c r="E49">
        <v>6.0999999999999999E-2</v>
      </c>
      <c r="F49">
        <v>5.0000000000000001E-3</v>
      </c>
    </row>
    <row r="50" spans="1:6" x14ac:dyDescent="0.25">
      <c r="A50" t="s">
        <v>121</v>
      </c>
      <c r="B50" t="s">
        <v>122</v>
      </c>
      <c r="C50" t="s">
        <v>28</v>
      </c>
      <c r="D50">
        <v>5</v>
      </c>
      <c r="E50">
        <v>0.03</v>
      </c>
      <c r="F50">
        <v>6.0000000000000001E-3</v>
      </c>
    </row>
    <row r="51" spans="1:6" x14ac:dyDescent="0.25">
      <c r="A51" t="s">
        <v>123</v>
      </c>
      <c r="B51" t="s">
        <v>124</v>
      </c>
      <c r="C51" t="s">
        <v>31</v>
      </c>
      <c r="D51">
        <v>4</v>
      </c>
      <c r="E51">
        <v>0.06</v>
      </c>
      <c r="F51">
        <v>8.0000000000000002E-3</v>
      </c>
    </row>
    <row r="52" spans="1:6" x14ac:dyDescent="0.25">
      <c r="A52" t="s">
        <v>125</v>
      </c>
      <c r="B52" t="s">
        <v>126</v>
      </c>
      <c r="C52" t="s">
        <v>28</v>
      </c>
      <c r="D52">
        <v>2</v>
      </c>
      <c r="E52">
        <v>0.02</v>
      </c>
      <c r="F52">
        <v>1.2E-2</v>
      </c>
    </row>
    <row r="53" spans="1:6" x14ac:dyDescent="0.25">
      <c r="A53" t="s">
        <v>127</v>
      </c>
      <c r="B53" t="s">
        <v>128</v>
      </c>
      <c r="C53" t="s">
        <v>58</v>
      </c>
      <c r="D53">
        <v>1</v>
      </c>
      <c r="E53">
        <v>0.06</v>
      </c>
      <c r="F53">
        <v>5.0000000000000001E-3</v>
      </c>
    </row>
    <row r="54" spans="1:6" x14ac:dyDescent="0.25">
      <c r="A54" t="s">
        <v>129</v>
      </c>
      <c r="B54" t="s">
        <v>130</v>
      </c>
      <c r="C54" t="s">
        <v>31</v>
      </c>
      <c r="D54">
        <v>4</v>
      </c>
      <c r="E54">
        <v>6.8000000000000005E-2</v>
      </c>
      <c r="F54">
        <v>2E-3</v>
      </c>
    </row>
  </sheetData>
  <mergeCells count="2">
    <mergeCell ref="A1:F1"/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26990-35E5-466C-A199-F09E94848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Tax</vt:lpstr>
      <vt:lpstr>StateRates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Jasmine Prado</dc:creator>
  <cp:keywords/>
  <dc:description/>
  <cp:lastModifiedBy>Jasmine Prado</cp:lastModifiedBy>
  <cp:revision/>
  <dcterms:created xsi:type="dcterms:W3CDTF">2022-12-02T01:59:22Z</dcterms:created>
  <dcterms:modified xsi:type="dcterms:W3CDTF">2022-12-03T00:36:52Z</dcterms:modified>
  <cp:category/>
  <cp:contentStatus/>
</cp:coreProperties>
</file>